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53222"/>
  <mc:AlternateContent xmlns:mc="http://schemas.openxmlformats.org/markup-compatibility/2006">
    <mc:Choice Requires="x15">
      <x15ac:absPath xmlns:x15ac="http://schemas.microsoft.com/office/spreadsheetml/2010/11/ac" url="C:\ЗВЕЗДНЫЙ\DOCUMENTS\2024.10 (Октябрь)\"/>
    </mc:Choice>
  </mc:AlternateContent>
  <bookViews>
    <workbookView xWindow="0" yWindow="0" windowWidth="16380" windowHeight="8190" tabRatio="835"/>
  </bookViews>
  <sheets>
    <sheet name="Замены" sheetId="15" r:id="rId1"/>
    <sheet name="Поверка" sheetId="14" r:id="rId2"/>
    <sheet name="Кор.1" sheetId="30" r:id="rId3"/>
    <sheet name="ЗВД-7" sheetId="1" r:id="rId4"/>
    <sheet name="ЗВД-9" sheetId="2" r:id="rId5"/>
    <sheet name="ЗВД-11" sheetId="3" r:id="rId6"/>
    <sheet name="Рассылка" sheetId="8" r:id="rId7"/>
    <sheet name="Электроэнергия" sheetId="9" r:id="rId8"/>
    <sheet name="ОДПУ" sheetId="20" r:id="rId9"/>
    <sheet name="Проверка" sheetId="24" r:id="rId10"/>
  </sheets>
  <definedNames>
    <definedName name="_xlnm.Print_Titles" localSheetId="5">'ЗВД-11'!$1:$1</definedName>
    <definedName name="_xlnm.Print_Titles" localSheetId="3">'ЗВД-7'!$1:$1</definedName>
    <definedName name="_xlnm.Print_Titles" localSheetId="4">'ЗВД-9'!$1:$1</definedName>
    <definedName name="ТАБ">#REF!</definedName>
  </definedNames>
  <calcPr calcId="162913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J49" i="20" l="1"/>
  <c r="B389" i="24" l="1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C2" i="24"/>
  <c r="D111" i="3"/>
  <c r="D110" i="3"/>
  <c r="D106" i="3"/>
  <c r="D105" i="3"/>
  <c r="D150" i="2"/>
  <c r="D149" i="2"/>
  <c r="D155" i="1"/>
  <c r="D150" i="1"/>
  <c r="D154" i="1"/>
  <c r="D149" i="1"/>
  <c r="J74" i="20"/>
  <c r="J24" i="20"/>
  <c r="K74" i="20"/>
  <c r="L74" i="20"/>
  <c r="L49" i="20"/>
  <c r="L24" i="20"/>
  <c r="E74" i="20"/>
  <c r="E49" i="20"/>
  <c r="E24" i="20"/>
  <c r="I74" i="20" l="1"/>
  <c r="B74" i="20"/>
  <c r="D74" i="20" s="1"/>
  <c r="I49" i="20"/>
  <c r="K49" i="20" s="1"/>
  <c r="D154" i="2" s="1"/>
  <c r="D155" i="2" s="1"/>
  <c r="B49" i="20"/>
  <c r="D49" i="20" s="1"/>
  <c r="I24" i="20"/>
  <c r="K24" i="20" s="1"/>
  <c r="B24" i="20"/>
  <c r="D24" i="20" s="1"/>
  <c r="CT26" i="2"/>
  <c r="CT115" i="1"/>
  <c r="CT110" i="1"/>
  <c r="CT30" i="1"/>
  <c r="I389" i="14"/>
  <c r="H389" i="14"/>
  <c r="I387" i="14"/>
  <c r="H387" i="14"/>
  <c r="I386" i="14"/>
  <c r="H386" i="14"/>
  <c r="I385" i="14"/>
  <c r="H385" i="14"/>
  <c r="I384" i="14"/>
  <c r="I383" i="14"/>
  <c r="H383" i="14"/>
  <c r="I382" i="14"/>
  <c r="H382" i="14"/>
  <c r="I380" i="14"/>
  <c r="H380" i="14"/>
  <c r="I379" i="14"/>
  <c r="H379" i="14"/>
  <c r="I378" i="14"/>
  <c r="H378" i="14"/>
  <c r="I377" i="14"/>
  <c r="H377" i="14"/>
  <c r="I376" i="14"/>
  <c r="H376" i="14"/>
  <c r="I375" i="14"/>
  <c r="H375" i="14"/>
  <c r="I374" i="14"/>
  <c r="H374" i="14"/>
  <c r="I373" i="14"/>
  <c r="H373" i="14"/>
  <c r="I372" i="14"/>
  <c r="H372" i="14"/>
  <c r="I371" i="14"/>
  <c r="H371" i="14"/>
  <c r="I370" i="14"/>
  <c r="H370" i="14"/>
  <c r="I369" i="14"/>
  <c r="H369" i="14"/>
  <c r="I368" i="14"/>
  <c r="H368" i="14"/>
  <c r="I367" i="14"/>
  <c r="H367" i="14"/>
  <c r="I366" i="14"/>
  <c r="H366" i="14"/>
  <c r="I365" i="14"/>
  <c r="H365" i="14"/>
  <c r="I363" i="14"/>
  <c r="H363" i="14"/>
  <c r="I361" i="14"/>
  <c r="H361" i="14"/>
  <c r="I359" i="14"/>
  <c r="H359" i="14"/>
  <c r="I358" i="14"/>
  <c r="H358" i="14"/>
  <c r="I357" i="14"/>
  <c r="H357" i="14"/>
  <c r="I356" i="14"/>
  <c r="H356" i="14"/>
  <c r="I355" i="14"/>
  <c r="H355" i="14"/>
  <c r="I353" i="14"/>
  <c r="H353" i="14"/>
  <c r="I351" i="14"/>
  <c r="H351" i="14"/>
  <c r="I350" i="14"/>
  <c r="H350" i="14"/>
  <c r="I348" i="14"/>
  <c r="H348" i="14"/>
  <c r="I347" i="14"/>
  <c r="H347" i="14"/>
  <c r="I346" i="14"/>
  <c r="H346" i="14"/>
  <c r="I345" i="14"/>
  <c r="H345" i="14"/>
  <c r="I344" i="14"/>
  <c r="H344" i="14"/>
  <c r="I343" i="14"/>
  <c r="H343" i="14"/>
  <c r="I342" i="14"/>
  <c r="H342" i="14"/>
  <c r="I341" i="14"/>
  <c r="H341" i="14"/>
  <c r="I340" i="14"/>
  <c r="H340" i="14"/>
  <c r="I339" i="14"/>
  <c r="H339" i="14"/>
  <c r="I338" i="14"/>
  <c r="H338" i="14"/>
  <c r="I337" i="14"/>
  <c r="H337" i="14"/>
  <c r="I336" i="14"/>
  <c r="H336" i="14"/>
  <c r="I335" i="14"/>
  <c r="H335" i="14"/>
  <c r="I334" i="14"/>
  <c r="H334" i="14"/>
  <c r="I333" i="14"/>
  <c r="H333" i="14"/>
  <c r="I332" i="14"/>
  <c r="H332" i="14"/>
  <c r="I331" i="14"/>
  <c r="H331" i="14"/>
  <c r="I330" i="14"/>
  <c r="H330" i="14"/>
  <c r="I329" i="14"/>
  <c r="H329" i="14"/>
  <c r="I328" i="14"/>
  <c r="H328" i="14"/>
  <c r="I327" i="14"/>
  <c r="H327" i="14"/>
  <c r="I326" i="14"/>
  <c r="H326" i="14"/>
  <c r="I325" i="14"/>
  <c r="H325" i="14"/>
  <c r="I324" i="14"/>
  <c r="H324" i="14"/>
  <c r="I323" i="14"/>
  <c r="H323" i="14"/>
  <c r="I322" i="14"/>
  <c r="H322" i="14"/>
  <c r="I321" i="14"/>
  <c r="H321" i="14"/>
  <c r="I320" i="14"/>
  <c r="H320" i="14"/>
  <c r="I319" i="14"/>
  <c r="H319" i="14"/>
  <c r="I318" i="14"/>
  <c r="H318" i="14"/>
  <c r="I317" i="14"/>
  <c r="H317" i="14"/>
  <c r="I316" i="14"/>
  <c r="H316" i="14"/>
  <c r="I315" i="14"/>
  <c r="H315" i="14"/>
  <c r="I314" i="14"/>
  <c r="H314" i="14"/>
  <c r="I313" i="14"/>
  <c r="H313" i="14"/>
  <c r="I312" i="14"/>
  <c r="H312" i="14"/>
  <c r="I311" i="14"/>
  <c r="H311" i="14"/>
  <c r="I310" i="14"/>
  <c r="H310" i="14"/>
  <c r="I309" i="14"/>
  <c r="H309" i="14"/>
  <c r="I308" i="14"/>
  <c r="H308" i="14"/>
  <c r="I307" i="14"/>
  <c r="H307" i="14"/>
  <c r="I305" i="14"/>
  <c r="H305" i="14"/>
  <c r="I304" i="14"/>
  <c r="H304" i="14"/>
  <c r="I303" i="14"/>
  <c r="H303" i="14"/>
  <c r="I302" i="14"/>
  <c r="H302" i="14"/>
  <c r="I300" i="14"/>
  <c r="H300" i="14"/>
  <c r="I299" i="14"/>
  <c r="H299" i="14"/>
  <c r="I298" i="14"/>
  <c r="H298" i="14"/>
  <c r="I297" i="14"/>
  <c r="H297" i="14"/>
  <c r="I296" i="14"/>
  <c r="H296" i="14"/>
  <c r="I294" i="14"/>
  <c r="H294" i="14"/>
  <c r="I293" i="14"/>
  <c r="H293" i="14"/>
  <c r="I292" i="14"/>
  <c r="H292" i="14"/>
  <c r="I291" i="14"/>
  <c r="H291" i="14"/>
  <c r="I290" i="14"/>
  <c r="H290" i="14"/>
  <c r="I289" i="14"/>
  <c r="H289" i="14"/>
  <c r="I288" i="14"/>
  <c r="H288" i="14"/>
  <c r="I287" i="14"/>
  <c r="H287" i="14"/>
  <c r="I286" i="14"/>
  <c r="H286" i="14"/>
  <c r="I285" i="14"/>
  <c r="H285" i="14"/>
  <c r="I283" i="14"/>
  <c r="H283" i="14"/>
  <c r="I282" i="14"/>
  <c r="H282" i="14"/>
  <c r="I280" i="14"/>
  <c r="H280" i="14"/>
  <c r="I279" i="14"/>
  <c r="H279" i="14"/>
  <c r="I278" i="14"/>
  <c r="H278" i="14"/>
  <c r="I276" i="14"/>
  <c r="H276" i="14"/>
  <c r="I275" i="14"/>
  <c r="H275" i="14"/>
  <c r="I274" i="14"/>
  <c r="H274" i="14"/>
  <c r="I272" i="14"/>
  <c r="H272" i="14"/>
  <c r="I271" i="14"/>
  <c r="H271" i="14"/>
  <c r="I270" i="14"/>
  <c r="H270" i="14"/>
  <c r="I269" i="14"/>
  <c r="H269" i="14"/>
  <c r="I268" i="14"/>
  <c r="H268" i="14"/>
  <c r="I267" i="14"/>
  <c r="H267" i="14"/>
  <c r="I266" i="14"/>
  <c r="H266" i="14"/>
  <c r="I265" i="14"/>
  <c r="H265" i="14"/>
  <c r="I264" i="14"/>
  <c r="H264" i="14"/>
  <c r="I263" i="14"/>
  <c r="H263" i="14"/>
  <c r="I262" i="14"/>
  <c r="H262" i="14"/>
  <c r="I261" i="14"/>
  <c r="H261" i="14"/>
  <c r="I259" i="14"/>
  <c r="H259" i="14"/>
  <c r="I258" i="14"/>
  <c r="H258" i="14"/>
  <c r="I257" i="14"/>
  <c r="H257" i="14"/>
  <c r="I256" i="14"/>
  <c r="H256" i="14"/>
  <c r="I254" i="14"/>
  <c r="H254" i="14"/>
  <c r="I253" i="14"/>
  <c r="H253" i="14"/>
  <c r="I252" i="14"/>
  <c r="H252" i="14"/>
  <c r="I251" i="14"/>
  <c r="H251" i="14"/>
  <c r="I250" i="14"/>
  <c r="H250" i="14"/>
  <c r="I248" i="14"/>
  <c r="H248" i="14"/>
  <c r="I247" i="14"/>
  <c r="H247" i="14"/>
  <c r="I246" i="14"/>
  <c r="H246" i="14"/>
  <c r="I245" i="14"/>
  <c r="H245" i="14"/>
  <c r="I244" i="14"/>
  <c r="H244" i="14"/>
  <c r="I243" i="14"/>
  <c r="H243" i="14"/>
  <c r="I242" i="14"/>
  <c r="H242" i="14"/>
  <c r="I240" i="14"/>
  <c r="H240" i="14"/>
  <c r="I239" i="14"/>
  <c r="H239" i="14"/>
  <c r="I238" i="14"/>
  <c r="H238" i="14"/>
  <c r="I237" i="14"/>
  <c r="H237" i="14"/>
  <c r="I235" i="14"/>
  <c r="H235" i="14"/>
  <c r="I234" i="14"/>
  <c r="H234" i="14"/>
  <c r="I233" i="14"/>
  <c r="H233" i="14"/>
  <c r="I232" i="14"/>
  <c r="H232" i="14"/>
  <c r="I231" i="14"/>
  <c r="H231" i="14"/>
  <c r="I229" i="14"/>
  <c r="H229" i="14"/>
  <c r="I228" i="14"/>
  <c r="H228" i="14"/>
  <c r="I227" i="14"/>
  <c r="H227" i="14"/>
  <c r="H226" i="14"/>
  <c r="I225" i="14"/>
  <c r="H225" i="14"/>
  <c r="I224" i="14"/>
  <c r="H224" i="14"/>
  <c r="I223" i="14"/>
  <c r="H223" i="14"/>
  <c r="I222" i="14"/>
  <c r="H222" i="14"/>
  <c r="I221" i="14"/>
  <c r="H221" i="14"/>
  <c r="I220" i="14"/>
  <c r="H220" i="14"/>
  <c r="I219" i="14"/>
  <c r="H219" i="14"/>
  <c r="I218" i="14"/>
  <c r="H218" i="14"/>
  <c r="I217" i="14"/>
  <c r="H217" i="14"/>
  <c r="I216" i="14"/>
  <c r="H216" i="14"/>
  <c r="I215" i="14"/>
  <c r="H215" i="14"/>
  <c r="I214" i="14"/>
  <c r="H214" i="14"/>
  <c r="I213" i="14"/>
  <c r="H213" i="14"/>
  <c r="I212" i="14"/>
  <c r="I211" i="14"/>
  <c r="H211" i="14"/>
  <c r="I210" i="14"/>
  <c r="H210" i="14"/>
  <c r="I209" i="14"/>
  <c r="H209" i="14"/>
  <c r="I208" i="14"/>
  <c r="H208" i="14"/>
  <c r="I207" i="14"/>
  <c r="H207" i="14"/>
  <c r="I205" i="14"/>
  <c r="H205" i="14"/>
  <c r="I204" i="14"/>
  <c r="H204" i="14"/>
  <c r="I202" i="14"/>
  <c r="H202" i="14"/>
  <c r="I201" i="14"/>
  <c r="H201" i="14"/>
  <c r="I200" i="14"/>
  <c r="H200" i="14"/>
  <c r="I199" i="14"/>
  <c r="H199" i="14"/>
  <c r="I198" i="14"/>
  <c r="H198" i="14"/>
  <c r="I197" i="14"/>
  <c r="H197" i="14"/>
  <c r="I196" i="14"/>
  <c r="H196" i="14"/>
  <c r="I195" i="14"/>
  <c r="H195" i="14"/>
  <c r="I194" i="14"/>
  <c r="H194" i="14"/>
  <c r="I192" i="14"/>
  <c r="H192" i="14"/>
  <c r="I191" i="14"/>
  <c r="H191" i="14"/>
  <c r="I190" i="14"/>
  <c r="H190" i="14"/>
  <c r="I189" i="14"/>
  <c r="H189" i="14"/>
  <c r="I188" i="14"/>
  <c r="H188" i="14"/>
  <c r="H187" i="14"/>
  <c r="I186" i="14"/>
  <c r="H186" i="14"/>
  <c r="I185" i="14"/>
  <c r="H185" i="14"/>
  <c r="I184" i="14"/>
  <c r="H184" i="14"/>
  <c r="I183" i="14"/>
  <c r="H183" i="14"/>
  <c r="I182" i="14"/>
  <c r="H182" i="14"/>
  <c r="I181" i="14"/>
  <c r="H181" i="14"/>
  <c r="I180" i="14"/>
  <c r="H180" i="14"/>
  <c r="I178" i="14"/>
  <c r="H178" i="14"/>
  <c r="I177" i="14"/>
  <c r="H177" i="14"/>
  <c r="I176" i="14"/>
  <c r="H176" i="14"/>
  <c r="I174" i="14"/>
  <c r="H174" i="14"/>
  <c r="I173" i="14"/>
  <c r="H173" i="14"/>
  <c r="I172" i="14"/>
  <c r="H172" i="14"/>
  <c r="I171" i="14"/>
  <c r="H171" i="14"/>
  <c r="I170" i="14"/>
  <c r="H170" i="14"/>
  <c r="I169" i="14"/>
  <c r="H169" i="14"/>
  <c r="I167" i="14"/>
  <c r="H167" i="14"/>
  <c r="I166" i="14"/>
  <c r="H166" i="14"/>
  <c r="I165" i="14"/>
  <c r="H165" i="14"/>
  <c r="I164" i="14"/>
  <c r="H164" i="14"/>
  <c r="I163" i="14"/>
  <c r="H163" i="14"/>
  <c r="I162" i="14"/>
  <c r="H162" i="14"/>
  <c r="I161" i="14"/>
  <c r="H161" i="14"/>
  <c r="I160" i="14"/>
  <c r="H160" i="14"/>
  <c r="I159" i="14"/>
  <c r="H159" i="14"/>
  <c r="I158" i="14"/>
  <c r="H158" i="14"/>
  <c r="I157" i="14"/>
  <c r="H157" i="14"/>
  <c r="I156" i="14"/>
  <c r="H156" i="14"/>
  <c r="I154" i="14"/>
  <c r="H154" i="14"/>
  <c r="I153" i="14"/>
  <c r="H153" i="14"/>
  <c r="I152" i="14"/>
  <c r="H152" i="14"/>
  <c r="I151" i="14"/>
  <c r="H151" i="14"/>
  <c r="I150" i="14"/>
  <c r="H150" i="14"/>
  <c r="I149" i="14"/>
  <c r="H149" i="14"/>
  <c r="I148" i="14"/>
  <c r="H148" i="14"/>
  <c r="I147" i="14"/>
  <c r="H147" i="14"/>
  <c r="I146" i="14"/>
  <c r="H146" i="14"/>
  <c r="I144" i="14"/>
  <c r="H144" i="14"/>
  <c r="I143" i="14"/>
  <c r="H143" i="14"/>
  <c r="I142" i="14"/>
  <c r="H142" i="14"/>
  <c r="I141" i="14"/>
  <c r="H141" i="14"/>
  <c r="I140" i="14"/>
  <c r="H140" i="14"/>
  <c r="I139" i="14"/>
  <c r="H139" i="14"/>
  <c r="I137" i="14"/>
  <c r="H137" i="14"/>
  <c r="I136" i="14"/>
  <c r="H136" i="14"/>
  <c r="I135" i="14"/>
  <c r="H135" i="14"/>
  <c r="I133" i="14"/>
  <c r="H133" i="14"/>
  <c r="I132" i="14"/>
  <c r="H132" i="14"/>
  <c r="I131" i="14"/>
  <c r="H131" i="14"/>
  <c r="I130" i="14"/>
  <c r="H130" i="14"/>
  <c r="I129" i="14"/>
  <c r="H129" i="14"/>
  <c r="I128" i="14"/>
  <c r="H128" i="14"/>
  <c r="I127" i="14"/>
  <c r="H127" i="14"/>
  <c r="I126" i="14"/>
  <c r="H126" i="14"/>
  <c r="I125" i="14"/>
  <c r="H125" i="14"/>
  <c r="I124" i="14"/>
  <c r="H124" i="14"/>
  <c r="I123" i="14"/>
  <c r="H123" i="14"/>
  <c r="I122" i="14"/>
  <c r="H122" i="14"/>
  <c r="I121" i="14"/>
  <c r="H121" i="14"/>
  <c r="I119" i="14"/>
  <c r="H119" i="14"/>
  <c r="I118" i="14"/>
  <c r="H118" i="14"/>
  <c r="I116" i="14"/>
  <c r="H116" i="14"/>
  <c r="I115" i="14"/>
  <c r="H115" i="14"/>
  <c r="I114" i="14"/>
  <c r="H114" i="14"/>
  <c r="I113" i="14"/>
  <c r="H113" i="14"/>
  <c r="I112" i="14"/>
  <c r="H112" i="14"/>
  <c r="I111" i="14"/>
  <c r="H111" i="14"/>
  <c r="I110" i="14"/>
  <c r="H110" i="14"/>
  <c r="I109" i="14"/>
  <c r="H109" i="14"/>
  <c r="I108" i="14"/>
  <c r="H108" i="14"/>
  <c r="I107" i="14"/>
  <c r="H107" i="14"/>
  <c r="I106" i="14"/>
  <c r="H106" i="14"/>
  <c r="I104" i="14"/>
  <c r="H104" i="14"/>
  <c r="I103" i="14"/>
  <c r="H103" i="14"/>
  <c r="I102" i="14"/>
  <c r="H102" i="14"/>
  <c r="I101" i="14"/>
  <c r="H101" i="14"/>
  <c r="I99" i="14"/>
  <c r="H99" i="14"/>
  <c r="I98" i="14"/>
  <c r="H98" i="14"/>
  <c r="I97" i="14"/>
  <c r="H97" i="14"/>
  <c r="I96" i="14"/>
  <c r="H96" i="14"/>
  <c r="I95" i="14"/>
  <c r="H95" i="14"/>
  <c r="I93" i="14"/>
  <c r="H93" i="14"/>
  <c r="I92" i="14"/>
  <c r="H92" i="14"/>
  <c r="I91" i="14"/>
  <c r="H91" i="14"/>
  <c r="I90" i="14"/>
  <c r="H90" i="14"/>
  <c r="I89" i="14"/>
  <c r="H89" i="14"/>
  <c r="I88" i="14"/>
  <c r="H88" i="14"/>
  <c r="I87" i="14"/>
  <c r="H87" i="14"/>
  <c r="I86" i="14"/>
  <c r="H86" i="14"/>
  <c r="I84" i="14"/>
  <c r="H84" i="14"/>
  <c r="I83" i="14"/>
  <c r="H83" i="14"/>
  <c r="I82" i="14"/>
  <c r="H82" i="14"/>
  <c r="I81" i="14"/>
  <c r="H81" i="14"/>
  <c r="I80" i="14"/>
  <c r="H80" i="14"/>
  <c r="I79" i="14"/>
  <c r="H79" i="14"/>
  <c r="I78" i="14"/>
  <c r="H78" i="14"/>
  <c r="I77" i="14"/>
  <c r="H77" i="14"/>
  <c r="I76" i="14"/>
  <c r="H76" i="14"/>
  <c r="I75" i="14"/>
  <c r="H75" i="14"/>
  <c r="I74" i="14"/>
  <c r="H74" i="14"/>
  <c r="I73" i="14"/>
  <c r="H73" i="14"/>
  <c r="I72" i="14"/>
  <c r="H72" i="14"/>
  <c r="I71" i="14"/>
  <c r="H71" i="14"/>
  <c r="I70" i="14"/>
  <c r="H70" i="14"/>
  <c r="I68" i="14"/>
  <c r="H68" i="14"/>
  <c r="I67" i="14"/>
  <c r="H67" i="14"/>
  <c r="I66" i="14"/>
  <c r="H66" i="14"/>
  <c r="I65" i="14"/>
  <c r="H65" i="14"/>
  <c r="I63" i="14"/>
  <c r="H63" i="14"/>
  <c r="I62" i="14"/>
  <c r="H62" i="14"/>
  <c r="I61" i="14"/>
  <c r="H61" i="14"/>
  <c r="I60" i="14"/>
  <c r="H60" i="14"/>
  <c r="I59" i="14"/>
  <c r="H59" i="14"/>
  <c r="I58" i="14"/>
  <c r="H58" i="14"/>
  <c r="I57" i="14"/>
  <c r="H57" i="14"/>
  <c r="I56" i="14"/>
  <c r="H56" i="14"/>
  <c r="I55" i="14"/>
  <c r="H55" i="14"/>
  <c r="I54" i="14"/>
  <c r="H54" i="14"/>
  <c r="I53" i="14"/>
  <c r="H53" i="14"/>
  <c r="I52" i="14"/>
  <c r="H52" i="14"/>
  <c r="I51" i="14"/>
  <c r="H51" i="14"/>
  <c r="H50" i="14"/>
  <c r="I48" i="14"/>
  <c r="H48" i="14"/>
  <c r="I47" i="14"/>
  <c r="H47" i="14"/>
  <c r="I46" i="14"/>
  <c r="H46" i="14"/>
  <c r="I45" i="14"/>
  <c r="H45" i="14"/>
  <c r="I44" i="14"/>
  <c r="H44" i="14"/>
  <c r="I43" i="14"/>
  <c r="H43" i="14"/>
  <c r="I41" i="14"/>
  <c r="H41" i="14"/>
  <c r="I40" i="14"/>
  <c r="H40" i="14"/>
  <c r="I39" i="14"/>
  <c r="H39" i="14"/>
  <c r="I38" i="14"/>
  <c r="H38" i="14"/>
  <c r="I37" i="14"/>
  <c r="H37" i="14"/>
  <c r="I35" i="14"/>
  <c r="H35" i="14"/>
  <c r="I34" i="14"/>
  <c r="H34" i="14"/>
  <c r="H33" i="14"/>
  <c r="I32" i="14"/>
  <c r="H32" i="14"/>
  <c r="I31" i="14"/>
  <c r="H31" i="14"/>
  <c r="I29" i="14"/>
  <c r="H29" i="14"/>
  <c r="I28" i="14"/>
  <c r="H28" i="14"/>
  <c r="I27" i="14"/>
  <c r="H27" i="14"/>
  <c r="I26" i="14"/>
  <c r="H26" i="14"/>
  <c r="I25" i="14"/>
  <c r="H25" i="14"/>
  <c r="I24" i="14"/>
  <c r="H24" i="14"/>
  <c r="I23" i="14"/>
  <c r="H23" i="14"/>
  <c r="I22" i="14"/>
  <c r="H22" i="14"/>
  <c r="I21" i="14"/>
  <c r="H21" i="14"/>
  <c r="I19" i="14"/>
  <c r="H19" i="14"/>
  <c r="I18" i="14"/>
  <c r="H18" i="14"/>
  <c r="I17" i="14"/>
  <c r="H17" i="14"/>
  <c r="I15" i="14"/>
  <c r="H15" i="14"/>
  <c r="I14" i="14"/>
  <c r="H14" i="14"/>
  <c r="I13" i="14"/>
  <c r="H13" i="14"/>
  <c r="I12" i="14"/>
  <c r="H12" i="14"/>
  <c r="I11" i="14"/>
  <c r="H11" i="14"/>
  <c r="I10" i="14"/>
  <c r="H10" i="14"/>
  <c r="I9" i="14"/>
  <c r="H9" i="14"/>
  <c r="I8" i="14"/>
  <c r="H8" i="14"/>
  <c r="I7" i="14"/>
  <c r="H7" i="14"/>
  <c r="I6" i="14"/>
  <c r="H6" i="14"/>
  <c r="I5" i="14"/>
  <c r="H5" i="14"/>
  <c r="I4" i="14"/>
  <c r="H4" i="14"/>
  <c r="I3" i="14"/>
  <c r="H3" i="14"/>
  <c r="I2" i="14"/>
  <c r="H2" i="14"/>
  <c r="F74" i="20" l="1"/>
  <c r="M74" i="20"/>
  <c r="F49" i="20"/>
  <c r="M49" i="20"/>
  <c r="F24" i="20"/>
  <c r="M24" i="20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GJ47" i="1"/>
  <c r="CT47" i="1"/>
  <c r="K21" i="30"/>
  <c r="I21" i="30"/>
  <c r="F21" i="30"/>
  <c r="CU5" i="3"/>
  <c r="K20" i="30"/>
  <c r="I20" i="30"/>
  <c r="F20" i="30"/>
  <c r="CU145" i="2"/>
  <c r="K17" i="30"/>
  <c r="I17" i="30"/>
  <c r="F17" i="30"/>
  <c r="CU43" i="1"/>
  <c r="G13" i="30"/>
  <c r="F13" i="30"/>
  <c r="H13" i="30" l="1"/>
  <c r="GK101" i="2"/>
  <c r="CU101" i="2"/>
  <c r="CU103" i="2"/>
  <c r="GK117" i="2"/>
  <c r="CU118" i="2"/>
  <c r="CU117" i="2"/>
  <c r="J21" i="30" l="1"/>
  <c r="G21" i="30"/>
  <c r="J20" i="30"/>
  <c r="G20" i="30"/>
  <c r="H20" i="30"/>
  <c r="K19" i="30"/>
  <c r="J19" i="30"/>
  <c r="I19" i="30"/>
  <c r="G19" i="30"/>
  <c r="F19" i="30"/>
  <c r="K18" i="30"/>
  <c r="J18" i="30"/>
  <c r="I18" i="30"/>
  <c r="G18" i="30"/>
  <c r="F18" i="30"/>
  <c r="H21" i="30" l="1"/>
  <c r="H18" i="30"/>
  <c r="H19" i="30"/>
  <c r="J17" i="30"/>
  <c r="G17" i="30"/>
  <c r="CT8" i="2" l="1"/>
  <c r="GJ8" i="2"/>
  <c r="GK34" i="1" l="1"/>
  <c r="CU34" i="1"/>
  <c r="GK60" i="2"/>
  <c r="CU60" i="2"/>
  <c r="GK39" i="3"/>
  <c r="CU39" i="3"/>
  <c r="GK10" i="3"/>
  <c r="CU10" i="3"/>
  <c r="KA90" i="3"/>
  <c r="KA101" i="3" l="1"/>
  <c r="KA100" i="3"/>
  <c r="KA99" i="3"/>
  <c r="KA98" i="3"/>
  <c r="KA97" i="3"/>
  <c r="KA96" i="3"/>
  <c r="KA95" i="3"/>
  <c r="KA94" i="3"/>
  <c r="KA93" i="3"/>
  <c r="KA92" i="3"/>
  <c r="KA91" i="3"/>
  <c r="KA89" i="3"/>
  <c r="KA88" i="3"/>
  <c r="KA87" i="3"/>
  <c r="KA86" i="3"/>
  <c r="KA85" i="3"/>
  <c r="KA84" i="3"/>
  <c r="KA83" i="3"/>
  <c r="KA82" i="3"/>
  <c r="KA81" i="3"/>
  <c r="KA80" i="3"/>
  <c r="KA79" i="3"/>
  <c r="KA78" i="3"/>
  <c r="KA77" i="3"/>
  <c r="KA76" i="3"/>
  <c r="KA75" i="3"/>
  <c r="KA74" i="3"/>
  <c r="KA73" i="3"/>
  <c r="KA72" i="3"/>
  <c r="KA71" i="3"/>
  <c r="KA70" i="3"/>
  <c r="KA69" i="3"/>
  <c r="KA68" i="3"/>
  <c r="KA67" i="3"/>
  <c r="KA66" i="3"/>
  <c r="KA65" i="3"/>
  <c r="KA64" i="3"/>
  <c r="KA63" i="3"/>
  <c r="KA62" i="3"/>
  <c r="KA61" i="3"/>
  <c r="KA60" i="3"/>
  <c r="KA59" i="3"/>
  <c r="KA58" i="3"/>
  <c r="KA57" i="3"/>
  <c r="KA56" i="3"/>
  <c r="KA55" i="3"/>
  <c r="KA54" i="3"/>
  <c r="KA53" i="3"/>
  <c r="KA52" i="3"/>
  <c r="KA51" i="3"/>
  <c r="KA50" i="3"/>
  <c r="KA49" i="3"/>
  <c r="KA48" i="3"/>
  <c r="KA47" i="3"/>
  <c r="KA46" i="3"/>
  <c r="KA45" i="3"/>
  <c r="KA44" i="3"/>
  <c r="KA43" i="3"/>
  <c r="KA42" i="3"/>
  <c r="KA41" i="3"/>
  <c r="KA40" i="3"/>
  <c r="KA39" i="3"/>
  <c r="KA38" i="3"/>
  <c r="KA37" i="3"/>
  <c r="KA36" i="3"/>
  <c r="KA35" i="3"/>
  <c r="KA34" i="3"/>
  <c r="KA33" i="3"/>
  <c r="KA32" i="3"/>
  <c r="KA31" i="3"/>
  <c r="KA30" i="3"/>
  <c r="KA29" i="3"/>
  <c r="KA28" i="3"/>
  <c r="KA27" i="3"/>
  <c r="KA26" i="3"/>
  <c r="KA25" i="3"/>
  <c r="KA24" i="3"/>
  <c r="KA23" i="3"/>
  <c r="KA22" i="3"/>
  <c r="KA21" i="3"/>
  <c r="KA20" i="3"/>
  <c r="KA19" i="3"/>
  <c r="KA18" i="3"/>
  <c r="KA17" i="3"/>
  <c r="KA16" i="3"/>
  <c r="KA15" i="3"/>
  <c r="KA14" i="3"/>
  <c r="KA13" i="3"/>
  <c r="KA12" i="3"/>
  <c r="KA11" i="3"/>
  <c r="KA10" i="3"/>
  <c r="KA9" i="3"/>
  <c r="KA8" i="3"/>
  <c r="KA7" i="3"/>
  <c r="KA6" i="3"/>
  <c r="KA5" i="3"/>
  <c r="KA4" i="3"/>
  <c r="KA3" i="3"/>
  <c r="KA2" i="3"/>
  <c r="GK101" i="3"/>
  <c r="GK100" i="3"/>
  <c r="GK99" i="3"/>
  <c r="GK98" i="3"/>
  <c r="GK97" i="3"/>
  <c r="GK96" i="3"/>
  <c r="GK95" i="3"/>
  <c r="GK94" i="3"/>
  <c r="GK93" i="3"/>
  <c r="GK92" i="3"/>
  <c r="GK91" i="3"/>
  <c r="GK90" i="3"/>
  <c r="GK89" i="3"/>
  <c r="GK88" i="3"/>
  <c r="GK87" i="3"/>
  <c r="GK86" i="3"/>
  <c r="GK85" i="3"/>
  <c r="GK84" i="3"/>
  <c r="GK83" i="3"/>
  <c r="GK82" i="3"/>
  <c r="GK81" i="3"/>
  <c r="GK80" i="3"/>
  <c r="GK79" i="3"/>
  <c r="GK78" i="3"/>
  <c r="GK77" i="3"/>
  <c r="GK76" i="3"/>
  <c r="GK75" i="3"/>
  <c r="GK74" i="3"/>
  <c r="GK73" i="3"/>
  <c r="GK72" i="3"/>
  <c r="GK71" i="3"/>
  <c r="GK70" i="3"/>
  <c r="GK69" i="3"/>
  <c r="GK68" i="3"/>
  <c r="GK67" i="3"/>
  <c r="GK66" i="3"/>
  <c r="GK65" i="3"/>
  <c r="GK64" i="3"/>
  <c r="GK63" i="3"/>
  <c r="GK62" i="3"/>
  <c r="GK61" i="3"/>
  <c r="GK60" i="3"/>
  <c r="GK59" i="3"/>
  <c r="GK58" i="3"/>
  <c r="GK57" i="3"/>
  <c r="GK56" i="3"/>
  <c r="GK55" i="3"/>
  <c r="GK54" i="3"/>
  <c r="GK53" i="3"/>
  <c r="GK52" i="3"/>
  <c r="GK51" i="3"/>
  <c r="GK50" i="3"/>
  <c r="GK49" i="3"/>
  <c r="GK48" i="3"/>
  <c r="GK47" i="3"/>
  <c r="GK46" i="3"/>
  <c r="GK45" i="3"/>
  <c r="GK44" i="3"/>
  <c r="GK43" i="3"/>
  <c r="GK42" i="3"/>
  <c r="GK41" i="3"/>
  <c r="GK40" i="3"/>
  <c r="GK38" i="3"/>
  <c r="GK37" i="3"/>
  <c r="GK36" i="3"/>
  <c r="GK35" i="3"/>
  <c r="GK34" i="3"/>
  <c r="GK33" i="3"/>
  <c r="GK32" i="3"/>
  <c r="GK31" i="3"/>
  <c r="GK30" i="3"/>
  <c r="GK29" i="3"/>
  <c r="GK28" i="3"/>
  <c r="GK27" i="3"/>
  <c r="GK26" i="3"/>
  <c r="GK25" i="3"/>
  <c r="GK24" i="3"/>
  <c r="GK23" i="3"/>
  <c r="GK22" i="3"/>
  <c r="GK21" i="3"/>
  <c r="GK20" i="3"/>
  <c r="GK19" i="3"/>
  <c r="GK18" i="3"/>
  <c r="GK17" i="3"/>
  <c r="GK16" i="3"/>
  <c r="GK15" i="3"/>
  <c r="GK14" i="3"/>
  <c r="GK13" i="3"/>
  <c r="GK12" i="3"/>
  <c r="GK11" i="3"/>
  <c r="GK9" i="3"/>
  <c r="GK8" i="3"/>
  <c r="GK7" i="3"/>
  <c r="GK6" i="3"/>
  <c r="GK5" i="3"/>
  <c r="GK4" i="3"/>
  <c r="GK3" i="3"/>
  <c r="GK2" i="3"/>
  <c r="CU101" i="3"/>
  <c r="CU100" i="3"/>
  <c r="CU99" i="3"/>
  <c r="CU98" i="3"/>
  <c r="CU97" i="3"/>
  <c r="CU96" i="3"/>
  <c r="CU95" i="3"/>
  <c r="CU94" i="3"/>
  <c r="CU93" i="3"/>
  <c r="CU92" i="3"/>
  <c r="CU91" i="3"/>
  <c r="CU90" i="3"/>
  <c r="CU89" i="3"/>
  <c r="CU88" i="3"/>
  <c r="CU87" i="3"/>
  <c r="CU86" i="3"/>
  <c r="CU85" i="3"/>
  <c r="CU84" i="3"/>
  <c r="CU83" i="3"/>
  <c r="CU82" i="3"/>
  <c r="CU81" i="3"/>
  <c r="CU80" i="3"/>
  <c r="CU79" i="3"/>
  <c r="CU78" i="3"/>
  <c r="CU77" i="3"/>
  <c r="CU76" i="3"/>
  <c r="CU75" i="3"/>
  <c r="CU74" i="3"/>
  <c r="CU73" i="3"/>
  <c r="CU72" i="3"/>
  <c r="CU71" i="3"/>
  <c r="CU70" i="3"/>
  <c r="CU69" i="3"/>
  <c r="CU68" i="3"/>
  <c r="CU67" i="3"/>
  <c r="CU66" i="3"/>
  <c r="CU65" i="3"/>
  <c r="CU64" i="3"/>
  <c r="CU63" i="3"/>
  <c r="CU62" i="3"/>
  <c r="CU61" i="3"/>
  <c r="CU60" i="3"/>
  <c r="CU59" i="3"/>
  <c r="CU58" i="3"/>
  <c r="CU57" i="3"/>
  <c r="CU56" i="3"/>
  <c r="CU55" i="3"/>
  <c r="CU54" i="3"/>
  <c r="CU53" i="3"/>
  <c r="CU52" i="3"/>
  <c r="CU51" i="3"/>
  <c r="CU50" i="3"/>
  <c r="CU49" i="3"/>
  <c r="CU48" i="3"/>
  <c r="CU47" i="3"/>
  <c r="CU46" i="3"/>
  <c r="CU45" i="3"/>
  <c r="CU44" i="3"/>
  <c r="CU43" i="3"/>
  <c r="CU42" i="3"/>
  <c r="CU41" i="3"/>
  <c r="CU40" i="3"/>
  <c r="CU38" i="3"/>
  <c r="CU37" i="3"/>
  <c r="CU36" i="3"/>
  <c r="CU35" i="3"/>
  <c r="CU34" i="3"/>
  <c r="CU33" i="3"/>
  <c r="CU32" i="3"/>
  <c r="CU31" i="3"/>
  <c r="CU30" i="3"/>
  <c r="CU29" i="3"/>
  <c r="CU28" i="3"/>
  <c r="CU27" i="3"/>
  <c r="CU26" i="3"/>
  <c r="CU25" i="3"/>
  <c r="CU24" i="3"/>
  <c r="CU23" i="3"/>
  <c r="CU22" i="3"/>
  <c r="CU21" i="3"/>
  <c r="CU20" i="3"/>
  <c r="CU19" i="3"/>
  <c r="CU18" i="3"/>
  <c r="CU17" i="3"/>
  <c r="CU16" i="3"/>
  <c r="CU15" i="3"/>
  <c r="CU14" i="3"/>
  <c r="CU13" i="3"/>
  <c r="CU12" i="3"/>
  <c r="CU11" i="3"/>
  <c r="CU9" i="3"/>
  <c r="CU8" i="3"/>
  <c r="CU7" i="3"/>
  <c r="CU6" i="3"/>
  <c r="CU4" i="3"/>
  <c r="CU3" i="3"/>
  <c r="CU2" i="3"/>
  <c r="KA145" i="2"/>
  <c r="KA144" i="2"/>
  <c r="KA143" i="2"/>
  <c r="KA142" i="2"/>
  <c r="KA141" i="2"/>
  <c r="KA140" i="2"/>
  <c r="KA139" i="2"/>
  <c r="KA138" i="2"/>
  <c r="KA137" i="2"/>
  <c r="KA136" i="2"/>
  <c r="KA135" i="2"/>
  <c r="KA134" i="2"/>
  <c r="KA133" i="2"/>
  <c r="KA132" i="2"/>
  <c r="KA131" i="2"/>
  <c r="KA130" i="2"/>
  <c r="KA129" i="2"/>
  <c r="KA128" i="2"/>
  <c r="KA127" i="2"/>
  <c r="KA126" i="2"/>
  <c r="KA125" i="2"/>
  <c r="KA124" i="2"/>
  <c r="KA123" i="2"/>
  <c r="KA122" i="2"/>
  <c r="KA121" i="2"/>
  <c r="KA120" i="2"/>
  <c r="KA119" i="2"/>
  <c r="KA118" i="2"/>
  <c r="KA117" i="2"/>
  <c r="KA116" i="2"/>
  <c r="KA115" i="2"/>
  <c r="KA114" i="2"/>
  <c r="KA113" i="2"/>
  <c r="KA112" i="2"/>
  <c r="KA111" i="2"/>
  <c r="KA110" i="2"/>
  <c r="KA109" i="2"/>
  <c r="KA108" i="2"/>
  <c r="KA107" i="2"/>
  <c r="KA106" i="2"/>
  <c r="KA105" i="2"/>
  <c r="KA104" i="2"/>
  <c r="KA103" i="2"/>
  <c r="KA102" i="2"/>
  <c r="KA101" i="2"/>
  <c r="KA100" i="2"/>
  <c r="KA99" i="2"/>
  <c r="KA98" i="2"/>
  <c r="KA97" i="2"/>
  <c r="KA96" i="2"/>
  <c r="KA95" i="2"/>
  <c r="KA94" i="2"/>
  <c r="KA93" i="2"/>
  <c r="KA92" i="2"/>
  <c r="KA91" i="2"/>
  <c r="KA90" i="2"/>
  <c r="KA89" i="2"/>
  <c r="KA88" i="2"/>
  <c r="KA87" i="2"/>
  <c r="KA86" i="2"/>
  <c r="KA85" i="2"/>
  <c r="KA84" i="2"/>
  <c r="KA83" i="2"/>
  <c r="KA82" i="2"/>
  <c r="KA81" i="2"/>
  <c r="KA80" i="2"/>
  <c r="KA79" i="2"/>
  <c r="KA78" i="2"/>
  <c r="KA77" i="2"/>
  <c r="KA76" i="2"/>
  <c r="KA75" i="2"/>
  <c r="KA74" i="2"/>
  <c r="KA73" i="2"/>
  <c r="KA72" i="2"/>
  <c r="KA71" i="2"/>
  <c r="KA70" i="2"/>
  <c r="KA69" i="2"/>
  <c r="KA68" i="2"/>
  <c r="KA67" i="2"/>
  <c r="KA66" i="2"/>
  <c r="KA65" i="2"/>
  <c r="KA64" i="2"/>
  <c r="KA63" i="2"/>
  <c r="KA62" i="2"/>
  <c r="KA61" i="2"/>
  <c r="KA60" i="2"/>
  <c r="KA59" i="2"/>
  <c r="KA58" i="2"/>
  <c r="KA57" i="2"/>
  <c r="KA56" i="2"/>
  <c r="KA55" i="2"/>
  <c r="KA54" i="2"/>
  <c r="KA53" i="2"/>
  <c r="KA52" i="2"/>
  <c r="KA51" i="2"/>
  <c r="KA50" i="2"/>
  <c r="KA49" i="2"/>
  <c r="KA48" i="2"/>
  <c r="KA47" i="2"/>
  <c r="KA46" i="2"/>
  <c r="KA45" i="2"/>
  <c r="KA44" i="2"/>
  <c r="KA43" i="2"/>
  <c r="KA42" i="2"/>
  <c r="KA41" i="2"/>
  <c r="KA40" i="2"/>
  <c r="KA39" i="2"/>
  <c r="KA38" i="2"/>
  <c r="KA37" i="2"/>
  <c r="KA36" i="2"/>
  <c r="KA35" i="2"/>
  <c r="KA34" i="2"/>
  <c r="KA33" i="2"/>
  <c r="KA32" i="2"/>
  <c r="KA31" i="2"/>
  <c r="KA30" i="2"/>
  <c r="KA29" i="2"/>
  <c r="KA28" i="2"/>
  <c r="KA27" i="2"/>
  <c r="KA26" i="2"/>
  <c r="KA25" i="2"/>
  <c r="KA24" i="2"/>
  <c r="KA23" i="2"/>
  <c r="KA22" i="2"/>
  <c r="KA21" i="2"/>
  <c r="KA20" i="2"/>
  <c r="KA19" i="2"/>
  <c r="KA18" i="2"/>
  <c r="KA17" i="2"/>
  <c r="KA16" i="2"/>
  <c r="KA15" i="2"/>
  <c r="KA14" i="2"/>
  <c r="KA13" i="2"/>
  <c r="KA12" i="2"/>
  <c r="KA11" i="2"/>
  <c r="KA10" i="2"/>
  <c r="KA9" i="2"/>
  <c r="KA8" i="2"/>
  <c r="KA7" i="2"/>
  <c r="KA6" i="2"/>
  <c r="KA5" i="2"/>
  <c r="KA4" i="2"/>
  <c r="KA3" i="2"/>
  <c r="KA2" i="2"/>
  <c r="GK145" i="2"/>
  <c r="GK144" i="2"/>
  <c r="GK143" i="2"/>
  <c r="GK142" i="2"/>
  <c r="GK141" i="2"/>
  <c r="GK140" i="2"/>
  <c r="GK139" i="2"/>
  <c r="GK138" i="2"/>
  <c r="GK137" i="2"/>
  <c r="GK136" i="2"/>
  <c r="GK135" i="2"/>
  <c r="GK134" i="2"/>
  <c r="GK133" i="2"/>
  <c r="GK132" i="2"/>
  <c r="GK131" i="2"/>
  <c r="GK130" i="2"/>
  <c r="GK129" i="2"/>
  <c r="GK128" i="2"/>
  <c r="GK127" i="2"/>
  <c r="GK126" i="2"/>
  <c r="GK125" i="2"/>
  <c r="GK124" i="2"/>
  <c r="GK123" i="2"/>
  <c r="GK122" i="2"/>
  <c r="GK121" i="2"/>
  <c r="GK120" i="2"/>
  <c r="GK119" i="2"/>
  <c r="GK118" i="2"/>
  <c r="GK116" i="2"/>
  <c r="GK115" i="2"/>
  <c r="GK114" i="2"/>
  <c r="GK113" i="2"/>
  <c r="GK112" i="2"/>
  <c r="GK111" i="2"/>
  <c r="GK110" i="2"/>
  <c r="GK109" i="2"/>
  <c r="GK108" i="2"/>
  <c r="GK107" i="2"/>
  <c r="GK106" i="2"/>
  <c r="GK105" i="2"/>
  <c r="GK104" i="2"/>
  <c r="GK103" i="2"/>
  <c r="GK102" i="2"/>
  <c r="GK100" i="2"/>
  <c r="GK99" i="2"/>
  <c r="GK98" i="2"/>
  <c r="GK97" i="2"/>
  <c r="GK96" i="2"/>
  <c r="GK95" i="2"/>
  <c r="GK94" i="2"/>
  <c r="GK93" i="2"/>
  <c r="GK92" i="2"/>
  <c r="GK91" i="2"/>
  <c r="GK90" i="2"/>
  <c r="GK89" i="2"/>
  <c r="GK88" i="2"/>
  <c r="GK87" i="2"/>
  <c r="GK86" i="2"/>
  <c r="GK85" i="2"/>
  <c r="GK84" i="2"/>
  <c r="GK83" i="2"/>
  <c r="GK82" i="2"/>
  <c r="GK81" i="2"/>
  <c r="GK80" i="2"/>
  <c r="GK79" i="2"/>
  <c r="GK78" i="2"/>
  <c r="GK77" i="2"/>
  <c r="GK76" i="2"/>
  <c r="GK75" i="2"/>
  <c r="GK74" i="2"/>
  <c r="GK73" i="2"/>
  <c r="GK72" i="2"/>
  <c r="GK71" i="2"/>
  <c r="GK70" i="2"/>
  <c r="GK69" i="2"/>
  <c r="GK68" i="2"/>
  <c r="GK67" i="2"/>
  <c r="GK66" i="2"/>
  <c r="GK65" i="2"/>
  <c r="GK64" i="2"/>
  <c r="GK63" i="2"/>
  <c r="GK62" i="2"/>
  <c r="GK61" i="2"/>
  <c r="GK59" i="2"/>
  <c r="GK58" i="2"/>
  <c r="GK57" i="2"/>
  <c r="GK56" i="2"/>
  <c r="GK55" i="2"/>
  <c r="GK54" i="2"/>
  <c r="GK53" i="2"/>
  <c r="GK52" i="2"/>
  <c r="GK51" i="2"/>
  <c r="GK50" i="2"/>
  <c r="GK49" i="2"/>
  <c r="GK48" i="2"/>
  <c r="GK47" i="2"/>
  <c r="GK46" i="2"/>
  <c r="GK45" i="2"/>
  <c r="GK44" i="2"/>
  <c r="GK43" i="2"/>
  <c r="GK42" i="2"/>
  <c r="GK41" i="2"/>
  <c r="GK40" i="2"/>
  <c r="GK39" i="2"/>
  <c r="GK38" i="2"/>
  <c r="GK37" i="2"/>
  <c r="GK36" i="2"/>
  <c r="GK35" i="2"/>
  <c r="GK34" i="2"/>
  <c r="GK33" i="2"/>
  <c r="GK32" i="2"/>
  <c r="GK31" i="2"/>
  <c r="GK30" i="2"/>
  <c r="GK29" i="2"/>
  <c r="GK28" i="2"/>
  <c r="GK27" i="2"/>
  <c r="GK26" i="2"/>
  <c r="GK25" i="2"/>
  <c r="GK24" i="2"/>
  <c r="GK23" i="2"/>
  <c r="GK22" i="2"/>
  <c r="GK21" i="2"/>
  <c r="GK20" i="2"/>
  <c r="GK19" i="2"/>
  <c r="GK18" i="2"/>
  <c r="GK17" i="2"/>
  <c r="GK16" i="2"/>
  <c r="GK15" i="2"/>
  <c r="GK14" i="2"/>
  <c r="GK13" i="2"/>
  <c r="GK12" i="2"/>
  <c r="GK11" i="2"/>
  <c r="GK10" i="2"/>
  <c r="GK9" i="2"/>
  <c r="GK8" i="2"/>
  <c r="GK7" i="2"/>
  <c r="GK6" i="2"/>
  <c r="GK5" i="2"/>
  <c r="GK4" i="2"/>
  <c r="GK3" i="2"/>
  <c r="GK2" i="2"/>
  <c r="CU144" i="2"/>
  <c r="CU143" i="2"/>
  <c r="CU142" i="2"/>
  <c r="CU141" i="2"/>
  <c r="CU140" i="2"/>
  <c r="CU139" i="2"/>
  <c r="CU138" i="2"/>
  <c r="CU137" i="2"/>
  <c r="CU136" i="2"/>
  <c r="CU135" i="2"/>
  <c r="CU134" i="2"/>
  <c r="CU133" i="2"/>
  <c r="CU132" i="2"/>
  <c r="CU131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6" i="2"/>
  <c r="CU115" i="2"/>
  <c r="CU114" i="2"/>
  <c r="CU113" i="2"/>
  <c r="CU112" i="2"/>
  <c r="CU111" i="2"/>
  <c r="CU110" i="2"/>
  <c r="CU109" i="2"/>
  <c r="CU108" i="2"/>
  <c r="CU107" i="2"/>
  <c r="CU106" i="2"/>
  <c r="CU105" i="2"/>
  <c r="CU104" i="2"/>
  <c r="CU102" i="2"/>
  <c r="CU100" i="2"/>
  <c r="CU99" i="2"/>
  <c r="CU98" i="2"/>
  <c r="CU97" i="2"/>
  <c r="CU96" i="2"/>
  <c r="CU95" i="2"/>
  <c r="CU94" i="2"/>
  <c r="CU93" i="2"/>
  <c r="CU92" i="2"/>
  <c r="CU91" i="2"/>
  <c r="CU90" i="2"/>
  <c r="CU89" i="2"/>
  <c r="CU88" i="2"/>
  <c r="CU87" i="2"/>
  <c r="CU86" i="2"/>
  <c r="CU85" i="2"/>
  <c r="CU84" i="2"/>
  <c r="CU83" i="2"/>
  <c r="CU82" i="2"/>
  <c r="CU81" i="2"/>
  <c r="CU80" i="2"/>
  <c r="CU79" i="2"/>
  <c r="CU78" i="2"/>
  <c r="CU77" i="2"/>
  <c r="CU76" i="2"/>
  <c r="CU75" i="2"/>
  <c r="CU74" i="2"/>
  <c r="CU73" i="2"/>
  <c r="CU72" i="2"/>
  <c r="CU71" i="2"/>
  <c r="CU70" i="2"/>
  <c r="CU69" i="2"/>
  <c r="CU68" i="2"/>
  <c r="CU67" i="2"/>
  <c r="CU66" i="2"/>
  <c r="CU65" i="2"/>
  <c r="CU64" i="2"/>
  <c r="CU63" i="2"/>
  <c r="CU62" i="2"/>
  <c r="CU61" i="2"/>
  <c r="CU59" i="2"/>
  <c r="CU58" i="2"/>
  <c r="CU57" i="2"/>
  <c r="CU56" i="2"/>
  <c r="CU55" i="2"/>
  <c r="CU54" i="2"/>
  <c r="CU53" i="2"/>
  <c r="CU52" i="2"/>
  <c r="CU51" i="2"/>
  <c r="CU50" i="2"/>
  <c r="CU49" i="2"/>
  <c r="CU48" i="2"/>
  <c r="CU47" i="2"/>
  <c r="CU46" i="2"/>
  <c r="CU45" i="2"/>
  <c r="CU44" i="2"/>
  <c r="CU43" i="2"/>
  <c r="CU42" i="2"/>
  <c r="CU41" i="2"/>
  <c r="CU40" i="2"/>
  <c r="CU39" i="2"/>
  <c r="CU38" i="2"/>
  <c r="CU37" i="2"/>
  <c r="CU36" i="2"/>
  <c r="CU35" i="2"/>
  <c r="CU34" i="2"/>
  <c r="CU33" i="2"/>
  <c r="CU32" i="2"/>
  <c r="CU31" i="2"/>
  <c r="CU30" i="2"/>
  <c r="CU29" i="2"/>
  <c r="CU28" i="2"/>
  <c r="CU27" i="2"/>
  <c r="CU26" i="2"/>
  <c r="CU25" i="2"/>
  <c r="CU24" i="2"/>
  <c r="CU23" i="2"/>
  <c r="CU22" i="2"/>
  <c r="CU21" i="2"/>
  <c r="CU20" i="2"/>
  <c r="CU19" i="2"/>
  <c r="CU18" i="2"/>
  <c r="CU17" i="2"/>
  <c r="CU16" i="2"/>
  <c r="CU15" i="2"/>
  <c r="CU14" i="2"/>
  <c r="CU13" i="2"/>
  <c r="CU12" i="2"/>
  <c r="CU11" i="2"/>
  <c r="CU10" i="2"/>
  <c r="CU9" i="2"/>
  <c r="CU8" i="2"/>
  <c r="CU7" i="2"/>
  <c r="CU6" i="2"/>
  <c r="CU5" i="2"/>
  <c r="CU4" i="2"/>
  <c r="CU3" i="2"/>
  <c r="CU2" i="2"/>
  <c r="KA145" i="1"/>
  <c r="KA144" i="1"/>
  <c r="KA143" i="1"/>
  <c r="KA142" i="1"/>
  <c r="KA141" i="1"/>
  <c r="KA140" i="1"/>
  <c r="KA139" i="1"/>
  <c r="KA138" i="1"/>
  <c r="KA137" i="1"/>
  <c r="KA136" i="1"/>
  <c r="KA135" i="1"/>
  <c r="KA134" i="1"/>
  <c r="KA133" i="1"/>
  <c r="KA132" i="1"/>
  <c r="KA131" i="1"/>
  <c r="KA130" i="1"/>
  <c r="KA129" i="1"/>
  <c r="KA128" i="1"/>
  <c r="KA127" i="1"/>
  <c r="KA126" i="1"/>
  <c r="KA125" i="1"/>
  <c r="KA124" i="1"/>
  <c r="KA123" i="1"/>
  <c r="KA122" i="1"/>
  <c r="KA121" i="1"/>
  <c r="KA120" i="1"/>
  <c r="KA119" i="1"/>
  <c r="KA118" i="1"/>
  <c r="KA117" i="1"/>
  <c r="KA116" i="1"/>
  <c r="KA115" i="1"/>
  <c r="KA114" i="1"/>
  <c r="KA113" i="1"/>
  <c r="KA112" i="1"/>
  <c r="KA111" i="1"/>
  <c r="KA110" i="1"/>
  <c r="KA109" i="1"/>
  <c r="KA108" i="1"/>
  <c r="KA107" i="1"/>
  <c r="KA106" i="1"/>
  <c r="KA105" i="1"/>
  <c r="KA104" i="1"/>
  <c r="KA103" i="1"/>
  <c r="KA102" i="1"/>
  <c r="KA101" i="1"/>
  <c r="KA100" i="1"/>
  <c r="KA99" i="1"/>
  <c r="KA98" i="1"/>
  <c r="KA97" i="1"/>
  <c r="KA96" i="1"/>
  <c r="KA95" i="1"/>
  <c r="KA94" i="1"/>
  <c r="KA93" i="1"/>
  <c r="KA92" i="1"/>
  <c r="KA91" i="1"/>
  <c r="KA90" i="1"/>
  <c r="KA89" i="1"/>
  <c r="KA88" i="1"/>
  <c r="KA87" i="1"/>
  <c r="KA86" i="1"/>
  <c r="KA85" i="1"/>
  <c r="KA84" i="1"/>
  <c r="KA83" i="1"/>
  <c r="KA82" i="1"/>
  <c r="KA81" i="1"/>
  <c r="KA80" i="1"/>
  <c r="KA79" i="1"/>
  <c r="KA78" i="1"/>
  <c r="KA77" i="1"/>
  <c r="KA76" i="1"/>
  <c r="KA75" i="1"/>
  <c r="KA74" i="1"/>
  <c r="KA73" i="1"/>
  <c r="KA72" i="1"/>
  <c r="KA71" i="1"/>
  <c r="KA70" i="1"/>
  <c r="KA69" i="1"/>
  <c r="KA68" i="1"/>
  <c r="KA67" i="1"/>
  <c r="KA66" i="1"/>
  <c r="KA65" i="1"/>
  <c r="KA64" i="1"/>
  <c r="KA63" i="1"/>
  <c r="KA62" i="1"/>
  <c r="KA61" i="1"/>
  <c r="KA60" i="1"/>
  <c r="KA59" i="1"/>
  <c r="KA58" i="1"/>
  <c r="KA57" i="1"/>
  <c r="KA56" i="1"/>
  <c r="KA55" i="1"/>
  <c r="KA54" i="1"/>
  <c r="KA53" i="1"/>
  <c r="KA52" i="1"/>
  <c r="KA51" i="1"/>
  <c r="KA50" i="1"/>
  <c r="KA49" i="1"/>
  <c r="KA48" i="1"/>
  <c r="KA47" i="1"/>
  <c r="KA46" i="1"/>
  <c r="KA45" i="1"/>
  <c r="KA44" i="1"/>
  <c r="KA43" i="1"/>
  <c r="KA42" i="1"/>
  <c r="KA41" i="1"/>
  <c r="KA40" i="1"/>
  <c r="KA39" i="1"/>
  <c r="KA38" i="1"/>
  <c r="KA37" i="1"/>
  <c r="KA36" i="1"/>
  <c r="KA35" i="1"/>
  <c r="KA34" i="1"/>
  <c r="KA33" i="1"/>
  <c r="KA32" i="1"/>
  <c r="KA31" i="1"/>
  <c r="KA30" i="1"/>
  <c r="KA29" i="1"/>
  <c r="KA28" i="1"/>
  <c r="KA27" i="1"/>
  <c r="KA26" i="1"/>
  <c r="KA25" i="1"/>
  <c r="KA24" i="1"/>
  <c r="KA23" i="1"/>
  <c r="KA22" i="1"/>
  <c r="KA21" i="1"/>
  <c r="KA20" i="1"/>
  <c r="KA19" i="1"/>
  <c r="KA18" i="1"/>
  <c r="KA17" i="1"/>
  <c r="KA16" i="1"/>
  <c r="KA15" i="1"/>
  <c r="KA14" i="1"/>
  <c r="KA13" i="1"/>
  <c r="KA12" i="1"/>
  <c r="KA11" i="1"/>
  <c r="KA10" i="1"/>
  <c r="KA9" i="1"/>
  <c r="KA8" i="1"/>
  <c r="KA7" i="1"/>
  <c r="KA6" i="1"/>
  <c r="KA5" i="1"/>
  <c r="KA4" i="1"/>
  <c r="KA3" i="1"/>
  <c r="KA2" i="1"/>
  <c r="GK145" i="1"/>
  <c r="GK144" i="1"/>
  <c r="GK143" i="1"/>
  <c r="GK142" i="1"/>
  <c r="GK141" i="1"/>
  <c r="GK140" i="1"/>
  <c r="GK139" i="1"/>
  <c r="GK138" i="1"/>
  <c r="GK137" i="1"/>
  <c r="GK136" i="1"/>
  <c r="GK135" i="1"/>
  <c r="GK134" i="1"/>
  <c r="GK133" i="1"/>
  <c r="GK132" i="1"/>
  <c r="GK131" i="1"/>
  <c r="GK130" i="1"/>
  <c r="GK129" i="1"/>
  <c r="GK128" i="1"/>
  <c r="GK127" i="1"/>
  <c r="GK126" i="1"/>
  <c r="GK125" i="1"/>
  <c r="GK124" i="1"/>
  <c r="GK123" i="1"/>
  <c r="GK122" i="1"/>
  <c r="GK121" i="1"/>
  <c r="GK120" i="1"/>
  <c r="GK119" i="1"/>
  <c r="GK118" i="1"/>
  <c r="GK117" i="1"/>
  <c r="GK116" i="1"/>
  <c r="GK115" i="1"/>
  <c r="GK114" i="1"/>
  <c r="GK113" i="1"/>
  <c r="GK112" i="1"/>
  <c r="GK111" i="1"/>
  <c r="GK110" i="1"/>
  <c r="GK109" i="1"/>
  <c r="GK108" i="1"/>
  <c r="GK107" i="1"/>
  <c r="GK106" i="1"/>
  <c r="GK105" i="1"/>
  <c r="GK104" i="1"/>
  <c r="GK103" i="1"/>
  <c r="GK102" i="1"/>
  <c r="GK101" i="1"/>
  <c r="GK100" i="1"/>
  <c r="GK99" i="1"/>
  <c r="GK98" i="1"/>
  <c r="GK97" i="1"/>
  <c r="GK96" i="1"/>
  <c r="GK95" i="1"/>
  <c r="GK94" i="1"/>
  <c r="GK93" i="1"/>
  <c r="GK92" i="1"/>
  <c r="GK91" i="1"/>
  <c r="GK90" i="1"/>
  <c r="GK89" i="1"/>
  <c r="GK88" i="1"/>
  <c r="GK87" i="1"/>
  <c r="GK86" i="1"/>
  <c r="GK85" i="1"/>
  <c r="GK84" i="1"/>
  <c r="GK83" i="1"/>
  <c r="GK82" i="1"/>
  <c r="GK81" i="1"/>
  <c r="GK80" i="1"/>
  <c r="GK79" i="1"/>
  <c r="GK78" i="1"/>
  <c r="GK77" i="1"/>
  <c r="GK76" i="1"/>
  <c r="GK75" i="1"/>
  <c r="GK74" i="1"/>
  <c r="GK73" i="1"/>
  <c r="GK72" i="1"/>
  <c r="GK71" i="1"/>
  <c r="GK70" i="1"/>
  <c r="GK69" i="1"/>
  <c r="GK68" i="1"/>
  <c r="GK67" i="1"/>
  <c r="GK66" i="1"/>
  <c r="GK65" i="1"/>
  <c r="GK64" i="1"/>
  <c r="GK63" i="1"/>
  <c r="GK62" i="1"/>
  <c r="GK61" i="1"/>
  <c r="GK60" i="1"/>
  <c r="GK59" i="1"/>
  <c r="GK58" i="1"/>
  <c r="GK57" i="1"/>
  <c r="GK56" i="1"/>
  <c r="GK55" i="1"/>
  <c r="GK54" i="1"/>
  <c r="GK53" i="1"/>
  <c r="GK52" i="1"/>
  <c r="GK51" i="1"/>
  <c r="GK50" i="1"/>
  <c r="GK49" i="1"/>
  <c r="GK48" i="1"/>
  <c r="GK47" i="1"/>
  <c r="GK46" i="1"/>
  <c r="GK45" i="1"/>
  <c r="GK44" i="1"/>
  <c r="GK43" i="1"/>
  <c r="GK42" i="1"/>
  <c r="GK41" i="1"/>
  <c r="GK40" i="1"/>
  <c r="GK39" i="1"/>
  <c r="GK38" i="1"/>
  <c r="GK37" i="1"/>
  <c r="GK36" i="1"/>
  <c r="GK35" i="1"/>
  <c r="GK33" i="1"/>
  <c r="GK32" i="1"/>
  <c r="GK31" i="1"/>
  <c r="GK30" i="1"/>
  <c r="GK29" i="1"/>
  <c r="GK28" i="1"/>
  <c r="GK27" i="1"/>
  <c r="GK26" i="1"/>
  <c r="GK25" i="1"/>
  <c r="GK24" i="1"/>
  <c r="GK23" i="1"/>
  <c r="GK22" i="1"/>
  <c r="GK21" i="1"/>
  <c r="GK20" i="1"/>
  <c r="GK19" i="1"/>
  <c r="GK18" i="1"/>
  <c r="GK17" i="1"/>
  <c r="GK16" i="1"/>
  <c r="GK15" i="1"/>
  <c r="GK14" i="1"/>
  <c r="GK13" i="1"/>
  <c r="GK12" i="1"/>
  <c r="GK11" i="1"/>
  <c r="GK10" i="1"/>
  <c r="GK9" i="1"/>
  <c r="GK8" i="1"/>
  <c r="GK7" i="1"/>
  <c r="GK6" i="1"/>
  <c r="GK5" i="1"/>
  <c r="GK4" i="1"/>
  <c r="GK3" i="1"/>
  <c r="GK2" i="1"/>
  <c r="CU145" i="1"/>
  <c r="CU144" i="1"/>
  <c r="CU143" i="1"/>
  <c r="CU142" i="1"/>
  <c r="CU141" i="1"/>
  <c r="CU140" i="1"/>
  <c r="CU139" i="1"/>
  <c r="CU138" i="1"/>
  <c r="CU137" i="1"/>
  <c r="CU136" i="1"/>
  <c r="CU135" i="1"/>
  <c r="CU134" i="1"/>
  <c r="CU133" i="1"/>
  <c r="CU132" i="1"/>
  <c r="CU131" i="1"/>
  <c r="CU130" i="1"/>
  <c r="CU129" i="1"/>
  <c r="CU128" i="1"/>
  <c r="CU127" i="1"/>
  <c r="CU126" i="1"/>
  <c r="CU125" i="1"/>
  <c r="CU124" i="1"/>
  <c r="CU123" i="1"/>
  <c r="CU122" i="1"/>
  <c r="CU121" i="1"/>
  <c r="CU120" i="1"/>
  <c r="CU119" i="1"/>
  <c r="CU118" i="1"/>
  <c r="CU117" i="1"/>
  <c r="CU116" i="1"/>
  <c r="CU115" i="1"/>
  <c r="CU114" i="1"/>
  <c r="CU113" i="1"/>
  <c r="CU112" i="1"/>
  <c r="CU111" i="1"/>
  <c r="CU110" i="1"/>
  <c r="CU109" i="1"/>
  <c r="CU108" i="1"/>
  <c r="CU107" i="1"/>
  <c r="CU106" i="1"/>
  <c r="CU105" i="1"/>
  <c r="CU104" i="1"/>
  <c r="CU103" i="1"/>
  <c r="CU102" i="1"/>
  <c r="CU101" i="1"/>
  <c r="CU100" i="1"/>
  <c r="CU99" i="1"/>
  <c r="CU98" i="1"/>
  <c r="CU97" i="1"/>
  <c r="CU96" i="1"/>
  <c r="CU95" i="1"/>
  <c r="CU94" i="1"/>
  <c r="CU93" i="1"/>
  <c r="CU92" i="1"/>
  <c r="CU91" i="1"/>
  <c r="CU90" i="1"/>
  <c r="CU89" i="1"/>
  <c r="CU88" i="1"/>
  <c r="CU87" i="1"/>
  <c r="CU86" i="1"/>
  <c r="CU85" i="1"/>
  <c r="CU84" i="1"/>
  <c r="CU83" i="1"/>
  <c r="CU82" i="1"/>
  <c r="CU81" i="1"/>
  <c r="CU80" i="1"/>
  <c r="CU79" i="1"/>
  <c r="CU78" i="1"/>
  <c r="CU77" i="1"/>
  <c r="CU76" i="1"/>
  <c r="CU75" i="1"/>
  <c r="CU74" i="1"/>
  <c r="CU73" i="1"/>
  <c r="CU72" i="1"/>
  <c r="CU71" i="1"/>
  <c r="CU70" i="1"/>
  <c r="CU69" i="1"/>
  <c r="CU68" i="1"/>
  <c r="CU67" i="1"/>
  <c r="CU66" i="1"/>
  <c r="CU65" i="1"/>
  <c r="CU64" i="1"/>
  <c r="CU63" i="1"/>
  <c r="CU62" i="1"/>
  <c r="CU61" i="1"/>
  <c r="CU60" i="1"/>
  <c r="CU59" i="1"/>
  <c r="CU58" i="1"/>
  <c r="CU57" i="1"/>
  <c r="CU56" i="1"/>
  <c r="CU55" i="1"/>
  <c r="CU54" i="1"/>
  <c r="CU53" i="1"/>
  <c r="CU52" i="1"/>
  <c r="CU51" i="1"/>
  <c r="CU50" i="1"/>
  <c r="CU49" i="1"/>
  <c r="CU48" i="1"/>
  <c r="CU47" i="1"/>
  <c r="CU46" i="1"/>
  <c r="CU45" i="1"/>
  <c r="CU44" i="1"/>
  <c r="CU42" i="1"/>
  <c r="CU41" i="1"/>
  <c r="CU40" i="1"/>
  <c r="CU39" i="1"/>
  <c r="CU38" i="1"/>
  <c r="CU37" i="1"/>
  <c r="CU36" i="1"/>
  <c r="CU35" i="1"/>
  <c r="CU33" i="1"/>
  <c r="CU32" i="1"/>
  <c r="CU31" i="1"/>
  <c r="CU30" i="1"/>
  <c r="CU29" i="1"/>
  <c r="CU28" i="1"/>
  <c r="CU27" i="1"/>
  <c r="CU26" i="1"/>
  <c r="CU25" i="1"/>
  <c r="CU24" i="1"/>
  <c r="CU23" i="1"/>
  <c r="CU22" i="1"/>
  <c r="CU21" i="1"/>
  <c r="CU20" i="1"/>
  <c r="CU19" i="1"/>
  <c r="CU18" i="1"/>
  <c r="CU17" i="1"/>
  <c r="CU16" i="1"/>
  <c r="CU15" i="1"/>
  <c r="CU14" i="1"/>
  <c r="CU13" i="1"/>
  <c r="CU12" i="1"/>
  <c r="CU11" i="1"/>
  <c r="CU10" i="1"/>
  <c r="CU9" i="1"/>
  <c r="CU8" i="1"/>
  <c r="CU7" i="1"/>
  <c r="CU6" i="1"/>
  <c r="CU5" i="1"/>
  <c r="CU4" i="1"/>
  <c r="CU3" i="1"/>
  <c r="CU2" i="1"/>
  <c r="K73" i="20" l="1"/>
  <c r="J73" i="20"/>
  <c r="J48" i="20"/>
  <c r="J23" i="20"/>
  <c r="K23" i="20" l="1"/>
  <c r="D23" i="20"/>
  <c r="I73" i="20"/>
  <c r="D73" i="20"/>
  <c r="B73" i="20"/>
  <c r="I48" i="20"/>
  <c r="K48" i="20" s="1"/>
  <c r="D48" i="20"/>
  <c r="B48" i="20"/>
  <c r="I23" i="20"/>
  <c r="B23" i="20"/>
  <c r="H17" i="30" l="1"/>
  <c r="C72" i="20" l="1"/>
  <c r="C47" i="20"/>
  <c r="C22" i="20"/>
  <c r="J72" i="20" l="1"/>
  <c r="J47" i="20"/>
  <c r="J22" i="20"/>
  <c r="M21" i="20" l="1"/>
  <c r="K22" i="20"/>
  <c r="K21" i="20"/>
  <c r="I22" i="20"/>
  <c r="I21" i="20"/>
  <c r="F21" i="20"/>
  <c r="D22" i="20"/>
  <c r="B22" i="20"/>
  <c r="B21" i="20"/>
  <c r="I72" i="20"/>
  <c r="K72" i="20" s="1"/>
  <c r="B72" i="20"/>
  <c r="D72" i="20" s="1"/>
  <c r="I47" i="20"/>
  <c r="K47" i="20" s="1"/>
  <c r="B47" i="20"/>
  <c r="D47" i="20" s="1"/>
  <c r="D106" i="8" l="1"/>
  <c r="J71" i="20" l="1"/>
  <c r="J46" i="20"/>
  <c r="J21" i="20"/>
  <c r="B71" i="20"/>
  <c r="I71" i="20" l="1"/>
  <c r="K71" i="20" s="1"/>
  <c r="D71" i="20"/>
  <c r="I46" i="20"/>
  <c r="K46" i="20" s="1"/>
  <c r="B46" i="20"/>
  <c r="D46" i="20" s="1"/>
  <c r="D21" i="20"/>
  <c r="J70" i="20" l="1"/>
  <c r="J45" i="20"/>
  <c r="J20" i="20"/>
  <c r="K70" i="20"/>
  <c r="I70" i="20"/>
  <c r="D70" i="20"/>
  <c r="B70" i="20"/>
  <c r="I45" i="20"/>
  <c r="I20" i="20"/>
  <c r="K20" i="20" s="1"/>
  <c r="K45" i="20" l="1"/>
  <c r="D4" i="14"/>
  <c r="D252" i="8" l="1"/>
  <c r="C248" i="24" l="1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69" i="20" l="1"/>
  <c r="J69" i="20"/>
  <c r="J44" i="20"/>
  <c r="J19" i="20"/>
  <c r="K69" i="20" l="1"/>
  <c r="I69" i="20"/>
  <c r="G68" i="20"/>
  <c r="D69" i="20"/>
  <c r="B69" i="20"/>
  <c r="I44" i="20"/>
  <c r="K44" i="20" s="1"/>
  <c r="B44" i="20"/>
  <c r="C44" i="20" s="1"/>
  <c r="I19" i="20"/>
  <c r="K19" i="20" s="1"/>
  <c r="B19" i="20"/>
  <c r="C19" i="20" s="1"/>
  <c r="D44" i="20" l="1"/>
  <c r="B45" i="20"/>
  <c r="D45" i="20" s="1"/>
  <c r="D19" i="20"/>
  <c r="B20" i="20"/>
  <c r="D20" i="20" s="1"/>
  <c r="D218" i="8"/>
  <c r="D212" i="8" l="1"/>
  <c r="J68" i="20" l="1"/>
  <c r="J43" i="20"/>
  <c r="J18" i="20"/>
  <c r="K68" i="20" l="1"/>
  <c r="I68" i="20"/>
  <c r="I43" i="20"/>
  <c r="K43" i="20" s="1"/>
  <c r="I18" i="20"/>
  <c r="K18" i="20" s="1"/>
  <c r="D68" i="20"/>
  <c r="B68" i="20"/>
  <c r="B43" i="20"/>
  <c r="D43" i="20" s="1"/>
  <c r="B18" i="20"/>
  <c r="D18" i="20" s="1"/>
  <c r="F18" i="20" s="1"/>
  <c r="CN60" i="3" l="1"/>
  <c r="CN30" i="3"/>
  <c r="D89" i="8" l="1"/>
  <c r="J67" i="20" l="1"/>
  <c r="I67" i="20"/>
  <c r="J42" i="20"/>
  <c r="I42" i="20"/>
  <c r="J17" i="20"/>
  <c r="I17" i="20"/>
  <c r="B67" i="20"/>
  <c r="D67" i="20" s="1"/>
  <c r="B42" i="20"/>
  <c r="D42" i="20" s="1"/>
  <c r="K42" i="20" l="1"/>
  <c r="K67" i="20"/>
  <c r="K17" i="20"/>
  <c r="B17" i="20" l="1"/>
  <c r="D17" i="20" s="1"/>
  <c r="D16" i="8" l="1"/>
  <c r="J66" i="20" l="1"/>
  <c r="J41" i="20"/>
  <c r="J16" i="20"/>
  <c r="K66" i="20" l="1"/>
  <c r="I66" i="20"/>
  <c r="I41" i="20"/>
  <c r="K41" i="20" s="1"/>
  <c r="I16" i="20"/>
  <c r="K16" i="20" s="1"/>
  <c r="D66" i="20"/>
  <c r="B66" i="20"/>
  <c r="B41" i="20"/>
  <c r="D41" i="20" s="1"/>
  <c r="B16" i="20"/>
  <c r="D16" i="20" s="1"/>
  <c r="F16" i="20" s="1"/>
  <c r="D101" i="8" l="1"/>
  <c r="J65" i="20" l="1"/>
  <c r="J40" i="20"/>
  <c r="J15" i="20"/>
  <c r="K64" i="20" l="1"/>
  <c r="K65" i="20"/>
  <c r="J64" i="20"/>
  <c r="I65" i="20"/>
  <c r="I64" i="20"/>
  <c r="J39" i="20"/>
  <c r="I40" i="20"/>
  <c r="I39" i="20"/>
  <c r="K39" i="20" s="1"/>
  <c r="M39" i="20" s="1"/>
  <c r="I38" i="20"/>
  <c r="J14" i="20"/>
  <c r="I15" i="20" s="1"/>
  <c r="I14" i="20"/>
  <c r="K14" i="20" s="1"/>
  <c r="N64" i="20"/>
  <c r="O64" i="20" s="1"/>
  <c r="M64" i="20"/>
  <c r="H64" i="20"/>
  <c r="G64" i="20"/>
  <c r="F64" i="20"/>
  <c r="D65" i="20"/>
  <c r="D64" i="20"/>
  <c r="D63" i="20"/>
  <c r="B65" i="20"/>
  <c r="B64" i="20"/>
  <c r="B40" i="20"/>
  <c r="D40" i="20" s="1"/>
  <c r="B39" i="20"/>
  <c r="D39" i="20" s="1"/>
  <c r="F39" i="20" s="1"/>
  <c r="M14" i="20" l="1"/>
  <c r="B15" i="20"/>
  <c r="D15" i="20" s="1"/>
  <c r="B14" i="20"/>
  <c r="D14" i="20" s="1"/>
  <c r="F14" i="20" s="1"/>
  <c r="FZ127" i="1" l="1"/>
  <c r="CJ127" i="1"/>
  <c r="J63" i="20" l="1"/>
  <c r="J38" i="20"/>
  <c r="K40" i="20" s="1"/>
  <c r="J13" i="20"/>
  <c r="K15" i="20" s="1"/>
  <c r="B63" i="20" l="1"/>
  <c r="B38" i="20"/>
  <c r="D38" i="20" s="1"/>
  <c r="B13" i="20"/>
  <c r="D13" i="20" s="1"/>
  <c r="J62" i="20" l="1"/>
  <c r="I63" i="20" l="1"/>
  <c r="K63" i="20" s="1"/>
  <c r="J37" i="20"/>
  <c r="K38" i="20" s="1"/>
  <c r="J12" i="20"/>
  <c r="I13" i="20" s="1"/>
  <c r="K13" i="20" s="1"/>
  <c r="D223" i="8" l="1"/>
  <c r="D62" i="20" l="1"/>
  <c r="B62" i="20"/>
  <c r="B37" i="20"/>
  <c r="D37" i="20" s="1"/>
  <c r="B12" i="20"/>
  <c r="D12" i="20" s="1"/>
  <c r="J36" i="20" l="1"/>
  <c r="I37" i="20" s="1"/>
  <c r="K37" i="20" s="1"/>
  <c r="J11" i="20"/>
  <c r="I12" i="20" s="1"/>
  <c r="K12" i="20" s="1"/>
  <c r="B36" i="20"/>
  <c r="D36" i="20" s="1"/>
  <c r="B11" i="20"/>
  <c r="D11" i="20" s="1"/>
  <c r="J61" i="20"/>
  <c r="B61" i="20"/>
  <c r="D61" i="20" s="1"/>
  <c r="I62" i="20" l="1"/>
  <c r="K62" i="20" s="1"/>
  <c r="D91" i="8" l="1"/>
  <c r="F389" i="14" l="1"/>
  <c r="E389" i="14"/>
  <c r="F388" i="14"/>
  <c r="I388" i="14" s="1"/>
  <c r="E388" i="14"/>
  <c r="H388" i="14" s="1"/>
  <c r="F387" i="14"/>
  <c r="E387" i="14"/>
  <c r="F386" i="14"/>
  <c r="E386" i="14"/>
  <c r="F385" i="14"/>
  <c r="E385" i="14"/>
  <c r="F384" i="14"/>
  <c r="E384" i="14"/>
  <c r="H384" i="14" s="1"/>
  <c r="F383" i="14"/>
  <c r="E383" i="14"/>
  <c r="F382" i="14"/>
  <c r="E382" i="14"/>
  <c r="F381" i="14"/>
  <c r="I381" i="14" s="1"/>
  <c r="E381" i="14"/>
  <c r="H381" i="14" s="1"/>
  <c r="F380" i="14"/>
  <c r="E380" i="14"/>
  <c r="F379" i="14"/>
  <c r="E379" i="14"/>
  <c r="F378" i="14"/>
  <c r="E378" i="14"/>
  <c r="F377" i="14"/>
  <c r="E377" i="14"/>
  <c r="F376" i="14"/>
  <c r="E376" i="14"/>
  <c r="F375" i="14"/>
  <c r="E375" i="14"/>
  <c r="F374" i="14"/>
  <c r="E374" i="14"/>
  <c r="F373" i="14"/>
  <c r="E373" i="14"/>
  <c r="F372" i="14"/>
  <c r="E372" i="14"/>
  <c r="F371" i="14"/>
  <c r="E371" i="14"/>
  <c r="F370" i="14"/>
  <c r="E370" i="14"/>
  <c r="F369" i="14"/>
  <c r="E369" i="14"/>
  <c r="F368" i="14"/>
  <c r="E368" i="14"/>
  <c r="F367" i="14"/>
  <c r="E367" i="14"/>
  <c r="F366" i="14"/>
  <c r="E366" i="14"/>
  <c r="F365" i="14"/>
  <c r="E365" i="14"/>
  <c r="F364" i="14"/>
  <c r="I364" i="14" s="1"/>
  <c r="E364" i="14"/>
  <c r="H364" i="14" s="1"/>
  <c r="F363" i="14"/>
  <c r="E363" i="14"/>
  <c r="F362" i="14"/>
  <c r="I362" i="14" s="1"/>
  <c r="E362" i="14"/>
  <c r="H362" i="14" s="1"/>
  <c r="F361" i="14"/>
  <c r="E361" i="14"/>
  <c r="F360" i="14"/>
  <c r="I360" i="14" s="1"/>
  <c r="E360" i="14"/>
  <c r="H360" i="14" s="1"/>
  <c r="F359" i="14"/>
  <c r="E359" i="14"/>
  <c r="F358" i="14"/>
  <c r="E358" i="14"/>
  <c r="F357" i="14"/>
  <c r="E357" i="14"/>
  <c r="F356" i="14"/>
  <c r="E356" i="14"/>
  <c r="F355" i="14"/>
  <c r="E355" i="14"/>
  <c r="F354" i="14"/>
  <c r="I354" i="14" s="1"/>
  <c r="E354" i="14"/>
  <c r="H354" i="14" s="1"/>
  <c r="F353" i="14"/>
  <c r="E353" i="14"/>
  <c r="F352" i="14"/>
  <c r="I352" i="14" s="1"/>
  <c r="E352" i="14"/>
  <c r="H352" i="14" s="1"/>
  <c r="F351" i="14"/>
  <c r="E351" i="14"/>
  <c r="F350" i="14"/>
  <c r="E350" i="14"/>
  <c r="F349" i="14"/>
  <c r="I349" i="14" s="1"/>
  <c r="E349" i="14"/>
  <c r="H349" i="14" s="1"/>
  <c r="F348" i="14"/>
  <c r="E348" i="14"/>
  <c r="F347" i="14"/>
  <c r="E347" i="14"/>
  <c r="F346" i="14"/>
  <c r="E346" i="14"/>
  <c r="F345" i="14"/>
  <c r="E345" i="14"/>
  <c r="F344" i="14"/>
  <c r="E344" i="14"/>
  <c r="F343" i="14"/>
  <c r="E343" i="14"/>
  <c r="F342" i="14"/>
  <c r="E342" i="14"/>
  <c r="F341" i="14"/>
  <c r="E341" i="14"/>
  <c r="F340" i="14"/>
  <c r="E340" i="14"/>
  <c r="F339" i="14"/>
  <c r="E339" i="14"/>
  <c r="F338" i="14"/>
  <c r="E338" i="14"/>
  <c r="F337" i="14"/>
  <c r="E337" i="14"/>
  <c r="F336" i="14"/>
  <c r="E336" i="14"/>
  <c r="F335" i="14"/>
  <c r="E335" i="14"/>
  <c r="F334" i="14"/>
  <c r="E334" i="14"/>
  <c r="F333" i="14"/>
  <c r="E333" i="14"/>
  <c r="F332" i="14"/>
  <c r="E332" i="14"/>
  <c r="F331" i="14"/>
  <c r="E331" i="14"/>
  <c r="F330" i="14"/>
  <c r="E330" i="14"/>
  <c r="F329" i="14"/>
  <c r="E329" i="14"/>
  <c r="F328" i="14"/>
  <c r="E328" i="14"/>
  <c r="F327" i="14"/>
  <c r="E327" i="14"/>
  <c r="F326" i="14"/>
  <c r="E326" i="14"/>
  <c r="F325" i="14"/>
  <c r="E325" i="14"/>
  <c r="F324" i="14"/>
  <c r="E324" i="14"/>
  <c r="F323" i="14"/>
  <c r="E323" i="14"/>
  <c r="F322" i="14"/>
  <c r="E322" i="14"/>
  <c r="F321" i="14"/>
  <c r="E321" i="14"/>
  <c r="F320" i="14"/>
  <c r="E320" i="14"/>
  <c r="F319" i="14"/>
  <c r="E319" i="14"/>
  <c r="F318" i="14"/>
  <c r="E318" i="14"/>
  <c r="F317" i="14"/>
  <c r="E317" i="14"/>
  <c r="F316" i="14"/>
  <c r="E316" i="14"/>
  <c r="F315" i="14"/>
  <c r="E315" i="14"/>
  <c r="F314" i="14"/>
  <c r="E314" i="14"/>
  <c r="F313" i="14"/>
  <c r="E313" i="14"/>
  <c r="F312" i="14"/>
  <c r="E312" i="14"/>
  <c r="F311" i="14"/>
  <c r="E311" i="14"/>
  <c r="F310" i="14"/>
  <c r="E310" i="14"/>
  <c r="F309" i="14"/>
  <c r="E309" i="14"/>
  <c r="F308" i="14"/>
  <c r="E308" i="14"/>
  <c r="F307" i="14"/>
  <c r="E307" i="14"/>
  <c r="F306" i="14"/>
  <c r="I306" i="14" s="1"/>
  <c r="E306" i="14"/>
  <c r="H306" i="14" s="1"/>
  <c r="F305" i="14"/>
  <c r="E305" i="14"/>
  <c r="F304" i="14"/>
  <c r="E304" i="14"/>
  <c r="F303" i="14"/>
  <c r="E303" i="14"/>
  <c r="F302" i="14"/>
  <c r="E302" i="14"/>
  <c r="F301" i="14"/>
  <c r="I301" i="14" s="1"/>
  <c r="E301" i="14"/>
  <c r="H301" i="14" s="1"/>
  <c r="F300" i="14"/>
  <c r="E300" i="14"/>
  <c r="F299" i="14"/>
  <c r="E299" i="14"/>
  <c r="F298" i="14"/>
  <c r="E298" i="14"/>
  <c r="F297" i="14"/>
  <c r="E297" i="14"/>
  <c r="F296" i="14"/>
  <c r="E296" i="14"/>
  <c r="F295" i="14"/>
  <c r="I295" i="14" s="1"/>
  <c r="N11" i="14" s="1"/>
  <c r="E295" i="14"/>
  <c r="H295" i="14" s="1"/>
  <c r="M11" i="14" s="1"/>
  <c r="F294" i="14"/>
  <c r="E294" i="14"/>
  <c r="F293" i="14"/>
  <c r="E293" i="14"/>
  <c r="F292" i="14"/>
  <c r="E292" i="14"/>
  <c r="F291" i="14"/>
  <c r="E291" i="14"/>
  <c r="F290" i="14"/>
  <c r="E290" i="14"/>
  <c r="F289" i="14"/>
  <c r="E289" i="14"/>
  <c r="F288" i="14"/>
  <c r="E288" i="14"/>
  <c r="F287" i="14"/>
  <c r="E287" i="14"/>
  <c r="F286" i="14"/>
  <c r="E286" i="14"/>
  <c r="F285" i="14"/>
  <c r="E285" i="14"/>
  <c r="F284" i="14"/>
  <c r="I284" i="14" s="1"/>
  <c r="E284" i="14"/>
  <c r="H284" i="14" s="1"/>
  <c r="F283" i="14"/>
  <c r="E283" i="14"/>
  <c r="F282" i="14"/>
  <c r="E282" i="14"/>
  <c r="F281" i="14"/>
  <c r="I281" i="14" s="1"/>
  <c r="E281" i="14"/>
  <c r="H281" i="14" s="1"/>
  <c r="F280" i="14"/>
  <c r="E280" i="14"/>
  <c r="F279" i="14"/>
  <c r="E279" i="14"/>
  <c r="F278" i="14"/>
  <c r="E278" i="14"/>
  <c r="F277" i="14"/>
  <c r="I277" i="14" s="1"/>
  <c r="E277" i="14"/>
  <c r="H277" i="14" s="1"/>
  <c r="F276" i="14"/>
  <c r="E276" i="14"/>
  <c r="F275" i="14"/>
  <c r="E275" i="14"/>
  <c r="F274" i="14"/>
  <c r="E274" i="14"/>
  <c r="F273" i="14"/>
  <c r="I273" i="14" s="1"/>
  <c r="E273" i="14"/>
  <c r="H273" i="14" s="1"/>
  <c r="F272" i="14"/>
  <c r="E272" i="14"/>
  <c r="F271" i="14"/>
  <c r="E271" i="14"/>
  <c r="F270" i="14"/>
  <c r="E270" i="14"/>
  <c r="F269" i="14"/>
  <c r="E269" i="14"/>
  <c r="F268" i="14"/>
  <c r="E268" i="14"/>
  <c r="F267" i="14"/>
  <c r="E267" i="14"/>
  <c r="F266" i="14"/>
  <c r="E266" i="14"/>
  <c r="F265" i="14"/>
  <c r="E265" i="14"/>
  <c r="F264" i="14"/>
  <c r="E264" i="14"/>
  <c r="F263" i="14"/>
  <c r="E263" i="14"/>
  <c r="F262" i="14"/>
  <c r="E262" i="14"/>
  <c r="F261" i="14"/>
  <c r="E261" i="14"/>
  <c r="F260" i="14"/>
  <c r="I260" i="14" s="1"/>
  <c r="E260" i="14"/>
  <c r="H260" i="14" s="1"/>
  <c r="F259" i="14"/>
  <c r="E259" i="14"/>
  <c r="F258" i="14"/>
  <c r="E258" i="14"/>
  <c r="F257" i="14"/>
  <c r="E257" i="14"/>
  <c r="F256" i="14"/>
  <c r="E256" i="14"/>
  <c r="F255" i="14"/>
  <c r="I255" i="14" s="1"/>
  <c r="E255" i="14"/>
  <c r="H255" i="14" s="1"/>
  <c r="F254" i="14"/>
  <c r="E254" i="14"/>
  <c r="F253" i="14"/>
  <c r="E253" i="14"/>
  <c r="F252" i="14"/>
  <c r="E252" i="14"/>
  <c r="F251" i="14"/>
  <c r="E251" i="14"/>
  <c r="F250" i="14"/>
  <c r="E250" i="14"/>
  <c r="F249" i="14"/>
  <c r="I249" i="14" s="1"/>
  <c r="E249" i="14"/>
  <c r="H249" i="14" s="1"/>
  <c r="F248" i="14"/>
  <c r="E248" i="14"/>
  <c r="F247" i="14"/>
  <c r="E247" i="14"/>
  <c r="F246" i="14"/>
  <c r="E246" i="14"/>
  <c r="F245" i="14"/>
  <c r="E245" i="14"/>
  <c r="F244" i="14"/>
  <c r="E244" i="14"/>
  <c r="F243" i="14"/>
  <c r="E243" i="14"/>
  <c r="F242" i="14"/>
  <c r="E242" i="14"/>
  <c r="F241" i="14"/>
  <c r="I241" i="14" s="1"/>
  <c r="E241" i="14"/>
  <c r="H241" i="14" s="1"/>
  <c r="F240" i="14"/>
  <c r="E240" i="14"/>
  <c r="F239" i="14"/>
  <c r="E239" i="14"/>
  <c r="F238" i="14"/>
  <c r="E238" i="14"/>
  <c r="F237" i="14"/>
  <c r="E237" i="14"/>
  <c r="F236" i="14"/>
  <c r="I236" i="14" s="1"/>
  <c r="E236" i="14"/>
  <c r="H236" i="14" s="1"/>
  <c r="F235" i="14"/>
  <c r="E235" i="14"/>
  <c r="F234" i="14"/>
  <c r="E234" i="14"/>
  <c r="F233" i="14"/>
  <c r="E233" i="14"/>
  <c r="F232" i="14"/>
  <c r="E232" i="14"/>
  <c r="F231" i="14"/>
  <c r="E231" i="14"/>
  <c r="F230" i="14"/>
  <c r="I230" i="14" s="1"/>
  <c r="E230" i="14"/>
  <c r="H230" i="14" s="1"/>
  <c r="F229" i="14"/>
  <c r="E229" i="14"/>
  <c r="F228" i="14"/>
  <c r="E228" i="14"/>
  <c r="F227" i="14"/>
  <c r="E227" i="14"/>
  <c r="F226" i="14"/>
  <c r="I226" i="14" s="1"/>
  <c r="E226" i="14"/>
  <c r="F225" i="14"/>
  <c r="E225" i="14"/>
  <c r="F224" i="14"/>
  <c r="E224" i="14"/>
  <c r="F223" i="14"/>
  <c r="E223" i="14"/>
  <c r="F222" i="14"/>
  <c r="E222" i="14"/>
  <c r="F221" i="14"/>
  <c r="E221" i="14"/>
  <c r="F220" i="14"/>
  <c r="E220" i="14"/>
  <c r="F219" i="14"/>
  <c r="E219" i="14"/>
  <c r="F218" i="14"/>
  <c r="E218" i="14"/>
  <c r="F217" i="14"/>
  <c r="E217" i="14"/>
  <c r="F216" i="14"/>
  <c r="E216" i="14"/>
  <c r="F215" i="14"/>
  <c r="E215" i="14"/>
  <c r="F214" i="14"/>
  <c r="E214" i="14"/>
  <c r="F213" i="14"/>
  <c r="E213" i="14"/>
  <c r="F212" i="14"/>
  <c r="E212" i="14"/>
  <c r="H212" i="14" s="1"/>
  <c r="F211" i="14"/>
  <c r="E211" i="14"/>
  <c r="F210" i="14"/>
  <c r="E210" i="14"/>
  <c r="F209" i="14"/>
  <c r="E209" i="14"/>
  <c r="F208" i="14"/>
  <c r="E208" i="14"/>
  <c r="F207" i="14"/>
  <c r="E207" i="14"/>
  <c r="F206" i="14"/>
  <c r="I206" i="14" s="1"/>
  <c r="E206" i="14"/>
  <c r="H206" i="14" s="1"/>
  <c r="F205" i="14"/>
  <c r="E205" i="14"/>
  <c r="F204" i="14"/>
  <c r="E204" i="14"/>
  <c r="F203" i="14"/>
  <c r="I203" i="14" s="1"/>
  <c r="E203" i="14"/>
  <c r="H203" i="14" s="1"/>
  <c r="F202" i="14"/>
  <c r="E202" i="14"/>
  <c r="F201" i="14"/>
  <c r="E201" i="14"/>
  <c r="F200" i="14"/>
  <c r="E200" i="14"/>
  <c r="F199" i="14"/>
  <c r="E199" i="14"/>
  <c r="F198" i="14"/>
  <c r="E198" i="14"/>
  <c r="F197" i="14"/>
  <c r="E197" i="14"/>
  <c r="F196" i="14"/>
  <c r="E196" i="14"/>
  <c r="F195" i="14"/>
  <c r="E195" i="14"/>
  <c r="F194" i="14"/>
  <c r="E194" i="14"/>
  <c r="F193" i="14"/>
  <c r="I193" i="14" s="1"/>
  <c r="E193" i="14"/>
  <c r="H193" i="14" s="1"/>
  <c r="F192" i="14"/>
  <c r="E192" i="14"/>
  <c r="F191" i="14"/>
  <c r="E191" i="14"/>
  <c r="F190" i="14"/>
  <c r="E190" i="14"/>
  <c r="F189" i="14"/>
  <c r="E189" i="14"/>
  <c r="F188" i="14"/>
  <c r="E188" i="14"/>
  <c r="F187" i="14"/>
  <c r="I187" i="14" s="1"/>
  <c r="E187" i="14"/>
  <c r="F186" i="14"/>
  <c r="E186" i="14"/>
  <c r="F185" i="14"/>
  <c r="E185" i="14"/>
  <c r="F184" i="14"/>
  <c r="E184" i="14"/>
  <c r="F183" i="14"/>
  <c r="E183" i="14"/>
  <c r="F182" i="14"/>
  <c r="E182" i="14"/>
  <c r="F181" i="14"/>
  <c r="E181" i="14"/>
  <c r="F180" i="14"/>
  <c r="E180" i="14"/>
  <c r="F179" i="14"/>
  <c r="I179" i="14" s="1"/>
  <c r="E179" i="14"/>
  <c r="H179" i="14" s="1"/>
  <c r="F178" i="14"/>
  <c r="E178" i="14"/>
  <c r="F177" i="14"/>
  <c r="E177" i="14"/>
  <c r="F176" i="14"/>
  <c r="E176" i="14"/>
  <c r="F175" i="14"/>
  <c r="I175" i="14" s="1"/>
  <c r="E175" i="14"/>
  <c r="H175" i="14" s="1"/>
  <c r="F174" i="14"/>
  <c r="E174" i="14"/>
  <c r="F173" i="14"/>
  <c r="E173" i="14"/>
  <c r="F172" i="14"/>
  <c r="E172" i="14"/>
  <c r="F171" i="14"/>
  <c r="E171" i="14"/>
  <c r="F170" i="14"/>
  <c r="F169" i="14"/>
  <c r="E169" i="14"/>
  <c r="F168" i="14"/>
  <c r="I168" i="14" s="1"/>
  <c r="E168" i="14"/>
  <c r="H168" i="14" s="1"/>
  <c r="F167" i="14"/>
  <c r="E167" i="14"/>
  <c r="F166" i="14"/>
  <c r="E166" i="14"/>
  <c r="F165" i="14"/>
  <c r="E165" i="14"/>
  <c r="F164" i="14"/>
  <c r="E164" i="14"/>
  <c r="F163" i="14"/>
  <c r="E163" i="14"/>
  <c r="F162" i="14"/>
  <c r="E162" i="14"/>
  <c r="F161" i="14"/>
  <c r="E161" i="14"/>
  <c r="F160" i="14"/>
  <c r="E160" i="14"/>
  <c r="F159" i="14"/>
  <c r="E159" i="14"/>
  <c r="F158" i="14"/>
  <c r="E158" i="14"/>
  <c r="F157" i="14"/>
  <c r="E157" i="14"/>
  <c r="F156" i="14"/>
  <c r="E156" i="14"/>
  <c r="F155" i="14"/>
  <c r="I155" i="14" s="1"/>
  <c r="E155" i="14"/>
  <c r="H155" i="14" s="1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I145" i="14" s="1"/>
  <c r="E145" i="14"/>
  <c r="H145" i="14" s="1"/>
  <c r="F144" i="14"/>
  <c r="E144" i="14"/>
  <c r="F143" i="14"/>
  <c r="E143" i="14"/>
  <c r="F142" i="14"/>
  <c r="E142" i="14"/>
  <c r="F141" i="14"/>
  <c r="E141" i="14"/>
  <c r="F140" i="14"/>
  <c r="E140" i="14"/>
  <c r="J140" i="14" s="1"/>
  <c r="F139" i="14"/>
  <c r="E139" i="14"/>
  <c r="F138" i="14"/>
  <c r="I138" i="14" s="1"/>
  <c r="E138" i="14"/>
  <c r="H138" i="14" s="1"/>
  <c r="F137" i="14"/>
  <c r="E137" i="14"/>
  <c r="J137" i="14" s="1"/>
  <c r="F136" i="14"/>
  <c r="E136" i="14"/>
  <c r="J136" i="14" s="1"/>
  <c r="F135" i="14"/>
  <c r="E135" i="14"/>
  <c r="F134" i="14"/>
  <c r="I134" i="14" s="1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I120" i="14" s="1"/>
  <c r="E120" i="14"/>
  <c r="H120" i="14" s="1"/>
  <c r="F119" i="14"/>
  <c r="E119" i="14"/>
  <c r="F118" i="14"/>
  <c r="E118" i="14"/>
  <c r="F117" i="14"/>
  <c r="I117" i="14" s="1"/>
  <c r="E117" i="14"/>
  <c r="H117" i="14" s="1"/>
  <c r="F116" i="14"/>
  <c r="E116" i="14"/>
  <c r="F115" i="14"/>
  <c r="F114" i="14"/>
  <c r="E114" i="14"/>
  <c r="F113" i="14"/>
  <c r="E113" i="14"/>
  <c r="F112" i="14"/>
  <c r="E112" i="14"/>
  <c r="F111" i="14"/>
  <c r="E111" i="14"/>
  <c r="F110" i="14"/>
  <c r="F109" i="14"/>
  <c r="E109" i="14"/>
  <c r="F108" i="14"/>
  <c r="E108" i="14"/>
  <c r="F107" i="14"/>
  <c r="E107" i="14"/>
  <c r="F106" i="14"/>
  <c r="E106" i="14"/>
  <c r="F105" i="14"/>
  <c r="I105" i="14" s="1"/>
  <c r="E105" i="14"/>
  <c r="F104" i="14"/>
  <c r="E104" i="14"/>
  <c r="F103" i="14"/>
  <c r="E103" i="14"/>
  <c r="F102" i="14"/>
  <c r="E102" i="14"/>
  <c r="J102" i="14" s="1"/>
  <c r="F101" i="14"/>
  <c r="E101" i="14"/>
  <c r="F100" i="14"/>
  <c r="I100" i="14" s="1"/>
  <c r="E100" i="14"/>
  <c r="H100" i="14" s="1"/>
  <c r="F99" i="14"/>
  <c r="E99" i="14"/>
  <c r="F98" i="14"/>
  <c r="E98" i="14"/>
  <c r="J98" i="14" s="1"/>
  <c r="F97" i="14"/>
  <c r="E97" i="14"/>
  <c r="J97" i="14" s="1"/>
  <c r="F96" i="14"/>
  <c r="E96" i="14"/>
  <c r="J96" i="14" s="1"/>
  <c r="F95" i="14"/>
  <c r="E95" i="14"/>
  <c r="F94" i="14"/>
  <c r="I94" i="14" s="1"/>
  <c r="E94" i="14"/>
  <c r="H94" i="14" s="1"/>
  <c r="F93" i="14"/>
  <c r="E93" i="14"/>
  <c r="F92" i="14"/>
  <c r="E92" i="14"/>
  <c r="F91" i="14"/>
  <c r="E91" i="14"/>
  <c r="F90" i="14"/>
  <c r="E90" i="14"/>
  <c r="F89" i="14"/>
  <c r="E89" i="14"/>
  <c r="F88" i="14"/>
  <c r="E88" i="14"/>
  <c r="J88" i="14" s="1"/>
  <c r="F87" i="14"/>
  <c r="E87" i="14"/>
  <c r="F86" i="14"/>
  <c r="E86" i="14"/>
  <c r="F85" i="14"/>
  <c r="I85" i="14" s="1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I69" i="14" s="1"/>
  <c r="E69" i="14"/>
  <c r="H69" i="14" s="1"/>
  <c r="F68" i="14"/>
  <c r="E68" i="14"/>
  <c r="F67" i="14"/>
  <c r="E67" i="14"/>
  <c r="F66" i="14"/>
  <c r="E66" i="14"/>
  <c r="F65" i="14"/>
  <c r="E65" i="14"/>
  <c r="F64" i="14"/>
  <c r="I64" i="14" s="1"/>
  <c r="E64" i="14"/>
  <c r="H64" i="14" s="1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I50" i="14" s="1"/>
  <c r="E50" i="14"/>
  <c r="F49" i="14"/>
  <c r="I49" i="14" s="1"/>
  <c r="E49" i="14"/>
  <c r="H49" i="14" s="1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I42" i="14" s="1"/>
  <c r="E42" i="14"/>
  <c r="H42" i="14" s="1"/>
  <c r="F41" i="14"/>
  <c r="E41" i="14"/>
  <c r="F40" i="14"/>
  <c r="E40" i="14"/>
  <c r="F39" i="14"/>
  <c r="E39" i="14"/>
  <c r="F38" i="14"/>
  <c r="E38" i="14"/>
  <c r="F37" i="14"/>
  <c r="E37" i="14"/>
  <c r="F36" i="14"/>
  <c r="I36" i="14" s="1"/>
  <c r="E36" i="14"/>
  <c r="H36" i="14" s="1"/>
  <c r="F35" i="14"/>
  <c r="E35" i="14"/>
  <c r="F34" i="14"/>
  <c r="E34" i="14"/>
  <c r="F33" i="14"/>
  <c r="I33" i="14" s="1"/>
  <c r="E33" i="14"/>
  <c r="F32" i="14"/>
  <c r="E32" i="14"/>
  <c r="F31" i="14"/>
  <c r="E31" i="14"/>
  <c r="F30" i="14"/>
  <c r="I30" i="14" s="1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I20" i="14" s="1"/>
  <c r="E20" i="14"/>
  <c r="H20" i="14" s="1"/>
  <c r="F19" i="14"/>
  <c r="E19" i="14"/>
  <c r="F18" i="14"/>
  <c r="E18" i="14"/>
  <c r="F17" i="14"/>
  <c r="E17" i="14"/>
  <c r="F16" i="14"/>
  <c r="I16" i="14" s="1"/>
  <c r="E16" i="14"/>
  <c r="H16" i="14" s="1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J365" i="14" s="1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3" i="14"/>
  <c r="D2" i="14"/>
  <c r="M10" i="14" l="1"/>
  <c r="N10" i="14"/>
  <c r="H134" i="14"/>
  <c r="J134" i="14" s="1"/>
  <c r="J105" i="14"/>
  <c r="H105" i="14"/>
  <c r="N9" i="14"/>
  <c r="J106" i="14"/>
  <c r="J91" i="14"/>
  <c r="J90" i="14"/>
  <c r="J124" i="14"/>
  <c r="J86" i="14"/>
  <c r="J122" i="14"/>
  <c r="J95" i="14"/>
  <c r="J141" i="14"/>
  <c r="J93" i="14"/>
  <c r="J92" i="14"/>
  <c r="J125" i="14"/>
  <c r="J103" i="14"/>
  <c r="J104" i="14"/>
  <c r="J123" i="14"/>
  <c r="J299" i="14"/>
  <c r="J303" i="14"/>
  <c r="J304" i="14"/>
  <c r="J305" i="14"/>
  <c r="J307" i="14"/>
  <c r="J311" i="14"/>
  <c r="J312" i="14"/>
  <c r="J313" i="14"/>
  <c r="J314" i="14"/>
  <c r="J315" i="14"/>
  <c r="J323" i="14"/>
  <c r="J324" i="14"/>
  <c r="J325" i="14"/>
  <c r="J326" i="14"/>
  <c r="J328" i="14"/>
  <c r="J329" i="14"/>
  <c r="J339" i="14"/>
  <c r="J340" i="14"/>
  <c r="J341" i="14"/>
  <c r="J342" i="14"/>
  <c r="J343" i="14"/>
  <c r="J347" i="14"/>
  <c r="J349" i="14"/>
  <c r="J350" i="14"/>
  <c r="J351" i="14"/>
  <c r="J355" i="14"/>
  <c r="J356" i="14"/>
  <c r="J357" i="14"/>
  <c r="J358" i="14"/>
  <c r="J359" i="14"/>
  <c r="J363" i="14"/>
  <c r="J366" i="14"/>
  <c r="J367" i="14"/>
  <c r="J371" i="14"/>
  <c r="J372" i="14"/>
  <c r="J373" i="14"/>
  <c r="J375" i="14"/>
  <c r="J376" i="14"/>
  <c r="J377" i="14"/>
  <c r="J378" i="14"/>
  <c r="J387" i="14"/>
  <c r="J388" i="14"/>
  <c r="J389" i="14"/>
  <c r="J308" i="14"/>
  <c r="J309" i="14"/>
  <c r="J310" i="14"/>
  <c r="J331" i="14"/>
  <c r="J333" i="14"/>
  <c r="J337" i="14"/>
  <c r="J344" i="14"/>
  <c r="J345" i="14"/>
  <c r="J346" i="14"/>
  <c r="J362" i="14"/>
  <c r="J370" i="14"/>
  <c r="J379" i="14"/>
  <c r="J380" i="14"/>
  <c r="J382" i="14"/>
  <c r="J384" i="14"/>
  <c r="J385" i="14"/>
  <c r="J386" i="14"/>
  <c r="J290" i="14"/>
  <c r="J292" i="14"/>
  <c r="J294" i="14"/>
  <c r="J302" i="14"/>
  <c r="J317" i="14"/>
  <c r="J321" i="14"/>
  <c r="J322" i="14"/>
  <c r="J332" i="14"/>
  <c r="J334" i="14"/>
  <c r="J336" i="14"/>
  <c r="J338" i="14"/>
  <c r="J296" i="14"/>
  <c r="J301" i="14"/>
  <c r="J352" i="14"/>
  <c r="J364" i="14"/>
  <c r="J171" i="14"/>
  <c r="J172" i="14"/>
  <c r="J178" i="14"/>
  <c r="J180" i="14"/>
  <c r="J181" i="14"/>
  <c r="J186" i="14"/>
  <c r="J190" i="14"/>
  <c r="J192" i="14"/>
  <c r="J194" i="14"/>
  <c r="J198" i="14"/>
  <c r="J199" i="14"/>
  <c r="J200" i="14"/>
  <c r="J201" i="14"/>
  <c r="J202" i="14"/>
  <c r="J206" i="14"/>
  <c r="J207" i="14"/>
  <c r="J208" i="14"/>
  <c r="J209" i="14"/>
  <c r="J210" i="14"/>
  <c r="J218" i="14"/>
  <c r="J219" i="14"/>
  <c r="J220" i="14"/>
  <c r="J221" i="14"/>
  <c r="J227" i="14"/>
  <c r="J228" i="14"/>
  <c r="J229" i="14"/>
  <c r="J235" i="14"/>
  <c r="J236" i="14"/>
  <c r="J251" i="14"/>
  <c r="J253" i="14"/>
  <c r="J254" i="14"/>
  <c r="J255" i="14"/>
  <c r="J259" i="14"/>
  <c r="J263" i="14"/>
  <c r="J267" i="14"/>
  <c r="J268" i="14"/>
  <c r="J269" i="14"/>
  <c r="J270" i="14"/>
  <c r="J271" i="14"/>
  <c r="J275" i="14"/>
  <c r="J277" i="14"/>
  <c r="J278" i="14"/>
  <c r="J279" i="14"/>
  <c r="J283" i="14"/>
  <c r="J285" i="14"/>
  <c r="J286" i="14"/>
  <c r="J287" i="14"/>
  <c r="J174" i="14"/>
  <c r="J177" i="14"/>
  <c r="J182" i="14"/>
  <c r="J184" i="14"/>
  <c r="J185" i="14"/>
  <c r="J189" i="14"/>
  <c r="J195" i="14"/>
  <c r="J196" i="14"/>
  <c r="J197" i="14"/>
  <c r="J203" i="14"/>
  <c r="J205" i="14"/>
  <c r="J211" i="14"/>
  <c r="J214" i="14"/>
  <c r="J215" i="14"/>
  <c r="J216" i="14"/>
  <c r="J217" i="14"/>
  <c r="J223" i="14"/>
  <c r="J224" i="14"/>
  <c r="J225" i="14"/>
  <c r="J231" i="14"/>
  <c r="J232" i="14"/>
  <c r="J233" i="14"/>
  <c r="J234" i="14"/>
  <c r="J237" i="14"/>
  <c r="J238" i="14"/>
  <c r="J241" i="14"/>
  <c r="J242" i="14"/>
  <c r="J244" i="14"/>
  <c r="J246" i="14"/>
  <c r="J256" i="14"/>
  <c r="J257" i="14"/>
  <c r="J258" i="14"/>
  <c r="J264" i="14"/>
  <c r="J265" i="14"/>
  <c r="J266" i="14"/>
  <c r="J272" i="14"/>
  <c r="J273" i="14"/>
  <c r="J274" i="14"/>
  <c r="J280" i="14"/>
  <c r="J281" i="14"/>
  <c r="J282" i="14"/>
  <c r="J288" i="14"/>
  <c r="J146" i="14"/>
  <c r="J147" i="14"/>
  <c r="J148" i="14"/>
  <c r="J149" i="14"/>
  <c r="J150" i="14"/>
  <c r="J151" i="14"/>
  <c r="J152" i="14"/>
  <c r="J154" i="14"/>
  <c r="J155" i="14"/>
  <c r="J156" i="14"/>
  <c r="J157" i="14"/>
  <c r="J158" i="14"/>
  <c r="J159" i="14"/>
  <c r="J160" i="14"/>
  <c r="J161" i="14"/>
  <c r="J163" i="14"/>
  <c r="J164" i="14"/>
  <c r="J165" i="14"/>
  <c r="J166" i="14"/>
  <c r="J167" i="14"/>
  <c r="J169" i="14"/>
  <c r="J239" i="14"/>
  <c r="J260" i="14"/>
  <c r="J289" i="14"/>
  <c r="J66" i="14"/>
  <c r="J33" i="14"/>
  <c r="J71" i="14"/>
  <c r="J3" i="14"/>
  <c r="J4" i="14"/>
  <c r="J5" i="14"/>
  <c r="J6" i="14"/>
  <c r="J8" i="14"/>
  <c r="J10" i="14"/>
  <c r="J11" i="14"/>
  <c r="J13" i="14"/>
  <c r="J15" i="14"/>
  <c r="J17" i="14"/>
  <c r="J18" i="14"/>
  <c r="J22" i="14"/>
  <c r="J24" i="14"/>
  <c r="J27" i="14"/>
  <c r="J29" i="14"/>
  <c r="J31" i="14"/>
  <c r="J32" i="14"/>
  <c r="J35" i="14"/>
  <c r="J37" i="14"/>
  <c r="J38" i="14"/>
  <c r="J39" i="14"/>
  <c r="J40" i="14"/>
  <c r="J41" i="14"/>
  <c r="J44" i="14"/>
  <c r="J45" i="14"/>
  <c r="J46" i="14"/>
  <c r="J48" i="14"/>
  <c r="J49" i="14"/>
  <c r="J51" i="14"/>
  <c r="J52" i="14"/>
  <c r="J53" i="14"/>
  <c r="J54" i="14"/>
  <c r="J55" i="14"/>
  <c r="J56" i="14"/>
  <c r="J58" i="14"/>
  <c r="J59" i="14"/>
  <c r="J60" i="14"/>
  <c r="J61" i="14"/>
  <c r="J63" i="14"/>
  <c r="J65" i="14"/>
  <c r="J67" i="14"/>
  <c r="J68" i="14"/>
  <c r="J70" i="14"/>
  <c r="J72" i="14"/>
  <c r="J73" i="14"/>
  <c r="J75" i="14"/>
  <c r="J76" i="14"/>
  <c r="J77" i="14"/>
  <c r="J78" i="14"/>
  <c r="J79" i="14"/>
  <c r="J80" i="14"/>
  <c r="J83" i="14"/>
  <c r="J84" i="14"/>
  <c r="J111" i="14"/>
  <c r="J112" i="14"/>
  <c r="J113" i="14"/>
  <c r="J114" i="14"/>
  <c r="J139" i="14"/>
  <c r="J9" i="14"/>
  <c r="J12" i="14"/>
  <c r="J14" i="14"/>
  <c r="J19" i="14"/>
  <c r="J21" i="14"/>
  <c r="J23" i="14"/>
  <c r="J25" i="14"/>
  <c r="J26" i="14"/>
  <c r="J28" i="14"/>
  <c r="J99" i="14"/>
  <c r="J100" i="14"/>
  <c r="J101" i="14"/>
  <c r="J107" i="14"/>
  <c r="J108" i="14"/>
  <c r="J109" i="14"/>
  <c r="J118" i="14"/>
  <c r="J119" i="14"/>
  <c r="J121" i="14"/>
  <c r="J126" i="14"/>
  <c r="J127" i="14"/>
  <c r="J128" i="14"/>
  <c r="J129" i="14"/>
  <c r="J131" i="14"/>
  <c r="J132" i="14"/>
  <c r="J133" i="14"/>
  <c r="J142" i="14"/>
  <c r="J143" i="14"/>
  <c r="J144" i="14"/>
  <c r="J145" i="14"/>
  <c r="J252" i="14"/>
  <c r="J262" i="14"/>
  <c r="J179" i="14"/>
  <c r="J191" i="14"/>
  <c r="J212" i="14"/>
  <c r="J230" i="14"/>
  <c r="J247" i="14"/>
  <c r="J162" i="14"/>
  <c r="J222" i="14"/>
  <c r="J153" i="14"/>
  <c r="J168" i="14"/>
  <c r="J183" i="14"/>
  <c r="J187" i="14"/>
  <c r="J226" i="14"/>
  <c r="J297" i="14"/>
  <c r="J360" i="14"/>
  <c r="J368" i="14"/>
  <c r="J381" i="14"/>
  <c r="J16" i="14"/>
  <c r="J20" i="14"/>
  <c r="J50" i="14"/>
  <c r="J89" i="14"/>
  <c r="J94" i="14"/>
  <c r="J300" i="14"/>
  <c r="J82" i="14"/>
  <c r="J353" i="14"/>
  <c r="J330" i="14"/>
  <c r="J369" i="14"/>
  <c r="J361" i="14"/>
  <c r="J354" i="14"/>
  <c r="J319" i="14"/>
  <c r="J316" i="14"/>
  <c r="J306" i="14"/>
  <c r="J295" i="14"/>
  <c r="J293" i="14"/>
  <c r="J284" i="14"/>
  <c r="J249" i="14"/>
  <c r="J193" i="14"/>
  <c r="J175" i="14"/>
  <c r="J138" i="14"/>
  <c r="J130" i="14"/>
  <c r="J120" i="14"/>
  <c r="J117" i="14"/>
  <c r="J116" i="14"/>
  <c r="J87" i="14"/>
  <c r="J81" i="14"/>
  <c r="J69" i="14"/>
  <c r="J64" i="14"/>
  <c r="J42" i="14"/>
  <c r="J43" i="14"/>
  <c r="J36" i="14"/>
  <c r="J374" i="14"/>
  <c r="J276" i="14"/>
  <c r="J7" i="14"/>
  <c r="G37" i="14"/>
  <c r="G41" i="14"/>
  <c r="G60" i="14"/>
  <c r="G63" i="14"/>
  <c r="G68" i="14"/>
  <c r="G73" i="14"/>
  <c r="G75" i="14"/>
  <c r="G81" i="14"/>
  <c r="G80" i="14"/>
  <c r="G79" i="14"/>
  <c r="G71" i="14"/>
  <c r="G57" i="14"/>
  <c r="G49" i="14"/>
  <c r="G43" i="14"/>
  <c r="G36" i="14"/>
  <c r="G33" i="14"/>
  <c r="G64" i="14"/>
  <c r="G55" i="14"/>
  <c r="G65" i="14"/>
  <c r="G76" i="14"/>
  <c r="G48" i="14"/>
  <c r="G72" i="14"/>
  <c r="G53" i="14"/>
  <c r="G67" i="14"/>
  <c r="G47" i="14"/>
  <c r="G51" i="14"/>
  <c r="G40" i="14"/>
  <c r="G45" i="14"/>
  <c r="G52" i="14"/>
  <c r="G39" i="14"/>
  <c r="G31" i="14"/>
  <c r="G35" i="14"/>
  <c r="G77" i="14"/>
  <c r="G69" i="14"/>
  <c r="G32" i="14"/>
  <c r="G44" i="14"/>
  <c r="G59" i="14"/>
  <c r="G56" i="14"/>
  <c r="G61" i="14"/>
  <c r="G290" i="14"/>
  <c r="G291" i="14"/>
  <c r="G293" i="14"/>
  <c r="G294" i="14"/>
  <c r="G295" i="14"/>
  <c r="G297" i="14"/>
  <c r="G298" i="14"/>
  <c r="G299" i="14"/>
  <c r="G301" i="14"/>
  <c r="G302" i="14"/>
  <c r="G303" i="14"/>
  <c r="G305" i="14"/>
  <c r="G306" i="14"/>
  <c r="G307" i="14"/>
  <c r="G309" i="14"/>
  <c r="G310" i="14"/>
  <c r="G311" i="14"/>
  <c r="G313" i="14"/>
  <c r="G314" i="14"/>
  <c r="G315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147" i="14"/>
  <c r="G148" i="14"/>
  <c r="G149" i="14"/>
  <c r="G151" i="14"/>
  <c r="G152" i="14"/>
  <c r="G153" i="14"/>
  <c r="G155" i="14"/>
  <c r="G156" i="14"/>
  <c r="G157" i="14"/>
  <c r="G159" i="14"/>
  <c r="G160" i="14"/>
  <c r="G161" i="14"/>
  <c r="G163" i="14"/>
  <c r="G164" i="14"/>
  <c r="G165" i="14"/>
  <c r="G167" i="14"/>
  <c r="G168" i="14"/>
  <c r="G169" i="14"/>
  <c r="G171" i="14"/>
  <c r="G172" i="14"/>
  <c r="G173" i="14"/>
  <c r="G175" i="14"/>
  <c r="G176" i="14"/>
  <c r="G177" i="14"/>
  <c r="G179" i="14"/>
  <c r="G180" i="14"/>
  <c r="G181" i="14"/>
  <c r="G183" i="14"/>
  <c r="G184" i="14"/>
  <c r="G185" i="14"/>
  <c r="G187" i="14"/>
  <c r="G188" i="14"/>
  <c r="G189" i="14"/>
  <c r="G191" i="14"/>
  <c r="G192" i="14"/>
  <c r="G193" i="14"/>
  <c r="G195" i="14"/>
  <c r="G196" i="14"/>
  <c r="G197" i="14"/>
  <c r="G199" i="14"/>
  <c r="G200" i="14"/>
  <c r="G201" i="14"/>
  <c r="G203" i="14"/>
  <c r="G204" i="14"/>
  <c r="G205" i="14"/>
  <c r="G207" i="14"/>
  <c r="G209" i="14"/>
  <c r="G211" i="14"/>
  <c r="G213" i="14"/>
  <c r="G215" i="14"/>
  <c r="G217" i="14"/>
  <c r="G219" i="14"/>
  <c r="G221" i="14"/>
  <c r="G223" i="14"/>
  <c r="G225" i="14"/>
  <c r="G227" i="14"/>
  <c r="G229" i="14"/>
  <c r="G231" i="14"/>
  <c r="G233" i="14"/>
  <c r="G235" i="14"/>
  <c r="G237" i="14"/>
  <c r="G239" i="14"/>
  <c r="G241" i="14"/>
  <c r="G243" i="14"/>
  <c r="G245" i="14"/>
  <c r="G247" i="14"/>
  <c r="G248" i="14"/>
  <c r="G249" i="14"/>
  <c r="G251" i="14"/>
  <c r="G253" i="14"/>
  <c r="G255" i="14"/>
  <c r="G257" i="14"/>
  <c r="G259" i="14"/>
  <c r="G261" i="14"/>
  <c r="G263" i="14"/>
  <c r="G265" i="14"/>
  <c r="G267" i="14"/>
  <c r="G269" i="14"/>
  <c r="G271" i="14"/>
  <c r="G273" i="14"/>
  <c r="G275" i="14"/>
  <c r="G277" i="14"/>
  <c r="G279" i="14"/>
  <c r="G281" i="14"/>
  <c r="G283" i="14"/>
  <c r="G285" i="14"/>
  <c r="G287" i="14"/>
  <c r="G289" i="14"/>
  <c r="G208" i="14"/>
  <c r="G146" i="14"/>
  <c r="G212" i="14"/>
  <c r="G216" i="14"/>
  <c r="G220" i="14"/>
  <c r="G224" i="14"/>
  <c r="G228" i="14"/>
  <c r="G232" i="14"/>
  <c r="G236" i="14"/>
  <c r="G240" i="14"/>
  <c r="G244" i="14"/>
  <c r="G252" i="14"/>
  <c r="G256" i="14"/>
  <c r="G260" i="14"/>
  <c r="G264" i="14"/>
  <c r="G266" i="14"/>
  <c r="G268" i="14"/>
  <c r="G270" i="14"/>
  <c r="G272" i="14"/>
  <c r="G274" i="14"/>
  <c r="G276" i="14"/>
  <c r="G278" i="14"/>
  <c r="G280" i="14"/>
  <c r="G282" i="14"/>
  <c r="G284" i="14"/>
  <c r="G286" i="14"/>
  <c r="G288" i="14"/>
  <c r="G87" i="14"/>
  <c r="G88" i="14"/>
  <c r="G89" i="14"/>
  <c r="G91" i="14"/>
  <c r="G92" i="14"/>
  <c r="G93" i="14"/>
  <c r="G95" i="14"/>
  <c r="G96" i="14"/>
  <c r="G97" i="14"/>
  <c r="G99" i="14"/>
  <c r="G100" i="14"/>
  <c r="G101" i="14"/>
  <c r="G103" i="14"/>
  <c r="G104" i="14"/>
  <c r="G105" i="14"/>
  <c r="G107" i="14"/>
  <c r="G108" i="14"/>
  <c r="G109" i="14"/>
  <c r="G116" i="14"/>
  <c r="G117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83" i="14"/>
  <c r="G84" i="14"/>
  <c r="G111" i="14"/>
  <c r="G112" i="14"/>
  <c r="G113" i="14"/>
  <c r="G3" i="14"/>
  <c r="G4" i="14"/>
  <c r="G7" i="14"/>
  <c r="G8" i="14"/>
  <c r="G9" i="14"/>
  <c r="G11" i="14"/>
  <c r="G12" i="14"/>
  <c r="G13" i="14"/>
  <c r="G15" i="14"/>
  <c r="G16" i="14"/>
  <c r="G17" i="14"/>
  <c r="G19" i="14"/>
  <c r="G20" i="14"/>
  <c r="G21" i="14"/>
  <c r="G23" i="14"/>
  <c r="G24" i="14"/>
  <c r="G25" i="14"/>
  <c r="G27" i="14"/>
  <c r="G28" i="14"/>
  <c r="G29" i="14"/>
  <c r="J2" i="14"/>
  <c r="G2" i="14"/>
  <c r="G292" i="14"/>
  <c r="G296" i="14"/>
  <c r="G300" i="14"/>
  <c r="G304" i="14"/>
  <c r="G308" i="14"/>
  <c r="G312" i="14"/>
  <c r="G316" i="14"/>
  <c r="G150" i="14"/>
  <c r="G154" i="14"/>
  <c r="G158" i="14"/>
  <c r="G162" i="14"/>
  <c r="G166" i="14"/>
  <c r="G174" i="14"/>
  <c r="G178" i="14"/>
  <c r="G182" i="14"/>
  <c r="G186" i="14"/>
  <c r="G190" i="14"/>
  <c r="G194" i="14"/>
  <c r="G198" i="14"/>
  <c r="G202" i="14"/>
  <c r="G206" i="14"/>
  <c r="G210" i="14"/>
  <c r="G214" i="14"/>
  <c r="G218" i="14"/>
  <c r="G222" i="14"/>
  <c r="G226" i="14"/>
  <c r="G230" i="14"/>
  <c r="G234" i="14"/>
  <c r="G238" i="14"/>
  <c r="G242" i="14"/>
  <c r="G246" i="14"/>
  <c r="G250" i="14"/>
  <c r="G254" i="14"/>
  <c r="G258" i="14"/>
  <c r="G262" i="14"/>
  <c r="G5" i="14"/>
  <c r="G6" i="14"/>
  <c r="G10" i="14"/>
  <c r="G14" i="14"/>
  <c r="G18" i="14"/>
  <c r="G22" i="14"/>
  <c r="G26" i="14"/>
  <c r="G34" i="14"/>
  <c r="G38" i="14"/>
  <c r="G42" i="14"/>
  <c r="G46" i="14"/>
  <c r="G50" i="14"/>
  <c r="G54" i="14"/>
  <c r="G58" i="14"/>
  <c r="G62" i="14"/>
  <c r="G66" i="14"/>
  <c r="G70" i="14"/>
  <c r="G74" i="14"/>
  <c r="G78" i="14"/>
  <c r="G82" i="14"/>
  <c r="G86" i="14"/>
  <c r="G90" i="14"/>
  <c r="G94" i="14"/>
  <c r="G98" i="14"/>
  <c r="G102" i="14"/>
  <c r="G106" i="14"/>
  <c r="G114" i="14"/>
  <c r="G118" i="14"/>
  <c r="F48" i="20" l="1"/>
  <c r="M48" i="20"/>
  <c r="M23" i="20"/>
  <c r="J261" i="14"/>
  <c r="D261" i="24" s="1"/>
  <c r="E261" i="24" s="1"/>
  <c r="J250" i="14"/>
  <c r="J240" i="14"/>
  <c r="J204" i="14"/>
  <c r="D153" i="24"/>
  <c r="E153" i="24" s="1"/>
  <c r="J248" i="14"/>
  <c r="B248" i="24" s="1"/>
  <c r="J188" i="14"/>
  <c r="J245" i="14"/>
  <c r="D245" i="24" s="1"/>
  <c r="E245" i="24" s="1"/>
  <c r="J243" i="14"/>
  <c r="J213" i="14"/>
  <c r="J173" i="14"/>
  <c r="D173" i="24" s="1"/>
  <c r="E173" i="24" s="1"/>
  <c r="J176" i="14"/>
  <c r="J170" i="14"/>
  <c r="J335" i="14"/>
  <c r="J327" i="14"/>
  <c r="J291" i="14"/>
  <c r="F73" i="20"/>
  <c r="J348" i="14"/>
  <c r="J320" i="14"/>
  <c r="J318" i="14"/>
  <c r="J298" i="14"/>
  <c r="J383" i="14"/>
  <c r="D383" i="24" s="1"/>
  <c r="E383" i="24" s="1"/>
  <c r="M73" i="20"/>
  <c r="J57" i="14"/>
  <c r="J74" i="14"/>
  <c r="B2" i="24"/>
  <c r="D2" i="24" s="1"/>
  <c r="E2" i="24" s="1"/>
  <c r="J135" i="14"/>
  <c r="J115" i="14"/>
  <c r="J110" i="14"/>
  <c r="J62" i="14"/>
  <c r="J34" i="14"/>
  <c r="J47" i="14"/>
  <c r="D47" i="24" s="1"/>
  <c r="E47" i="24" s="1"/>
  <c r="D276" i="24"/>
  <c r="E276" i="24" s="1"/>
  <c r="M72" i="20"/>
  <c r="F72" i="20"/>
  <c r="D290" i="24"/>
  <c r="E290" i="24" s="1"/>
  <c r="F47" i="20"/>
  <c r="M47" i="20"/>
  <c r="M22" i="20"/>
  <c r="F46" i="20"/>
  <c r="M71" i="20"/>
  <c r="F71" i="20"/>
  <c r="M46" i="20"/>
  <c r="N70" i="20"/>
  <c r="O70" i="20" s="1"/>
  <c r="M45" i="20"/>
  <c r="D189" i="24"/>
  <c r="E189" i="24" s="1"/>
  <c r="F69" i="20"/>
  <c r="F44" i="20"/>
  <c r="M69" i="20"/>
  <c r="M44" i="20"/>
  <c r="M19" i="20"/>
  <c r="F43" i="20"/>
  <c r="M68" i="20"/>
  <c r="F68" i="20"/>
  <c r="M43" i="20"/>
  <c r="M18" i="20"/>
  <c r="F42" i="20"/>
  <c r="M67" i="20"/>
  <c r="M17" i="20"/>
  <c r="D389" i="24"/>
  <c r="E389" i="24" s="1"/>
  <c r="D388" i="24"/>
  <c r="E388" i="24" s="1"/>
  <c r="D386" i="24"/>
  <c r="E386" i="24" s="1"/>
  <c r="D384" i="24"/>
  <c r="E384" i="24" s="1"/>
  <c r="D382" i="24"/>
  <c r="E382" i="24" s="1"/>
  <c r="D379" i="24"/>
  <c r="E379" i="24" s="1"/>
  <c r="D377" i="24"/>
  <c r="E377" i="24" s="1"/>
  <c r="D375" i="24"/>
  <c r="E375" i="24" s="1"/>
  <c r="D387" i="24"/>
  <c r="E387" i="24" s="1"/>
  <c r="D385" i="24"/>
  <c r="E385" i="24" s="1"/>
  <c r="D380" i="24"/>
  <c r="E380" i="24" s="1"/>
  <c r="D378" i="24"/>
  <c r="E378" i="24" s="1"/>
  <c r="D376" i="24"/>
  <c r="E376" i="24" s="1"/>
  <c r="D374" i="24"/>
  <c r="E374" i="24" s="1"/>
  <c r="D372" i="24"/>
  <c r="E372" i="24" s="1"/>
  <c r="D370" i="24"/>
  <c r="E370" i="24" s="1"/>
  <c r="D368" i="24"/>
  <c r="E368" i="24" s="1"/>
  <c r="D366" i="24"/>
  <c r="E366" i="24" s="1"/>
  <c r="D364" i="24"/>
  <c r="E364" i="24" s="1"/>
  <c r="D362" i="24"/>
  <c r="E362" i="24" s="1"/>
  <c r="D360" i="24"/>
  <c r="E360" i="24" s="1"/>
  <c r="D358" i="24"/>
  <c r="E358" i="24" s="1"/>
  <c r="D356" i="24"/>
  <c r="E356" i="24" s="1"/>
  <c r="D354" i="24"/>
  <c r="E354" i="24" s="1"/>
  <c r="D292" i="24"/>
  <c r="E292" i="24" s="1"/>
  <c r="D351" i="24"/>
  <c r="E351" i="24" s="1"/>
  <c r="D349" i="24"/>
  <c r="E349" i="24" s="1"/>
  <c r="D346" i="24"/>
  <c r="E346" i="24" s="1"/>
  <c r="D344" i="24"/>
  <c r="E344" i="24" s="1"/>
  <c r="D342" i="24"/>
  <c r="E342" i="24" s="1"/>
  <c r="D340" i="24"/>
  <c r="E340" i="24" s="1"/>
  <c r="D338" i="24"/>
  <c r="E338" i="24" s="1"/>
  <c r="D336" i="24"/>
  <c r="E336" i="24" s="1"/>
  <c r="D333" i="24"/>
  <c r="E333" i="24" s="1"/>
  <c r="D331" i="24"/>
  <c r="E331" i="24" s="1"/>
  <c r="D329" i="24"/>
  <c r="E329" i="24" s="1"/>
  <c r="D326" i="24"/>
  <c r="E326" i="24" s="1"/>
  <c r="D324" i="24"/>
  <c r="E324" i="24" s="1"/>
  <c r="D322" i="24"/>
  <c r="E322" i="24" s="1"/>
  <c r="D319" i="24"/>
  <c r="E319" i="24" s="1"/>
  <c r="D316" i="24"/>
  <c r="E316" i="24" s="1"/>
  <c r="D314" i="24"/>
  <c r="E314" i="24" s="1"/>
  <c r="D312" i="24"/>
  <c r="E312" i="24" s="1"/>
  <c r="D310" i="24"/>
  <c r="E310" i="24" s="1"/>
  <c r="D308" i="24"/>
  <c r="E308" i="24" s="1"/>
  <c r="D306" i="24"/>
  <c r="E306" i="24" s="1"/>
  <c r="D304" i="24"/>
  <c r="E304" i="24" s="1"/>
  <c r="D302" i="24"/>
  <c r="E302" i="24" s="1"/>
  <c r="D300" i="24"/>
  <c r="E300" i="24" s="1"/>
  <c r="D297" i="24"/>
  <c r="E297" i="24" s="1"/>
  <c r="D295" i="24"/>
  <c r="E295" i="24" s="1"/>
  <c r="D293" i="24"/>
  <c r="E293" i="24" s="1"/>
  <c r="D381" i="24"/>
  <c r="E381" i="24" s="1"/>
  <c r="D373" i="24"/>
  <c r="E373" i="24" s="1"/>
  <c r="D371" i="24"/>
  <c r="E371" i="24" s="1"/>
  <c r="D369" i="24"/>
  <c r="E369" i="24" s="1"/>
  <c r="D367" i="24"/>
  <c r="E367" i="24" s="1"/>
  <c r="D365" i="24"/>
  <c r="E365" i="24" s="1"/>
  <c r="D363" i="24"/>
  <c r="E363" i="24" s="1"/>
  <c r="D361" i="24"/>
  <c r="E361" i="24" s="1"/>
  <c r="D359" i="24"/>
  <c r="E359" i="24" s="1"/>
  <c r="D357" i="24"/>
  <c r="E357" i="24" s="1"/>
  <c r="D355" i="24"/>
  <c r="E355" i="24" s="1"/>
  <c r="D352" i="24"/>
  <c r="E352" i="24" s="1"/>
  <c r="D350" i="24"/>
  <c r="E350" i="24" s="1"/>
  <c r="D347" i="24"/>
  <c r="E347" i="24" s="1"/>
  <c r="D345" i="24"/>
  <c r="E345" i="24" s="1"/>
  <c r="D343" i="24"/>
  <c r="E343" i="24" s="1"/>
  <c r="D341" i="24"/>
  <c r="E341" i="24" s="1"/>
  <c r="D339" i="24"/>
  <c r="E339" i="24" s="1"/>
  <c r="D337" i="24"/>
  <c r="E337" i="24" s="1"/>
  <c r="D334" i="24"/>
  <c r="E334" i="24" s="1"/>
  <c r="D332" i="24"/>
  <c r="E332" i="24" s="1"/>
  <c r="D330" i="24"/>
  <c r="E330" i="24" s="1"/>
  <c r="D328" i="24"/>
  <c r="E328" i="24" s="1"/>
  <c r="D325" i="24"/>
  <c r="E325" i="24" s="1"/>
  <c r="D323" i="24"/>
  <c r="E323" i="24" s="1"/>
  <c r="D321" i="24"/>
  <c r="E321" i="24" s="1"/>
  <c r="D317" i="24"/>
  <c r="E317" i="24" s="1"/>
  <c r="D315" i="24"/>
  <c r="E315" i="24" s="1"/>
  <c r="D313" i="24"/>
  <c r="E313" i="24" s="1"/>
  <c r="D311" i="24"/>
  <c r="E311" i="24" s="1"/>
  <c r="D309" i="24"/>
  <c r="E309" i="24" s="1"/>
  <c r="D307" i="24"/>
  <c r="E307" i="24" s="1"/>
  <c r="D305" i="24"/>
  <c r="E305" i="24" s="1"/>
  <c r="D303" i="24"/>
  <c r="E303" i="24" s="1"/>
  <c r="D301" i="24"/>
  <c r="E301" i="24" s="1"/>
  <c r="D299" i="24"/>
  <c r="E299" i="24" s="1"/>
  <c r="D296" i="24"/>
  <c r="E296" i="24" s="1"/>
  <c r="D294" i="24"/>
  <c r="E294" i="24" s="1"/>
  <c r="D169" i="24"/>
  <c r="E169" i="24" s="1"/>
  <c r="D167" i="24"/>
  <c r="E167" i="24" s="1"/>
  <c r="D165" i="24"/>
  <c r="E165" i="24" s="1"/>
  <c r="D163" i="24"/>
  <c r="E163" i="24" s="1"/>
  <c r="D161" i="24"/>
  <c r="E161" i="24" s="1"/>
  <c r="D159" i="24"/>
  <c r="E159" i="24" s="1"/>
  <c r="D157" i="24"/>
  <c r="E157" i="24" s="1"/>
  <c r="D155" i="24"/>
  <c r="E155" i="24" s="1"/>
  <c r="D151" i="24"/>
  <c r="E151" i="24" s="1"/>
  <c r="D149" i="24"/>
  <c r="E149" i="24" s="1"/>
  <c r="D147" i="24"/>
  <c r="E147" i="24" s="1"/>
  <c r="D252" i="24"/>
  <c r="E252" i="24" s="1"/>
  <c r="D195" i="24"/>
  <c r="E195" i="24" s="1"/>
  <c r="D193" i="24"/>
  <c r="E193" i="24" s="1"/>
  <c r="D191" i="24"/>
  <c r="E191" i="24" s="1"/>
  <c r="D185" i="24"/>
  <c r="E185" i="24" s="1"/>
  <c r="D183" i="24"/>
  <c r="E183" i="24" s="1"/>
  <c r="D181" i="24"/>
  <c r="E181" i="24" s="1"/>
  <c r="D179" i="24"/>
  <c r="E179" i="24" s="1"/>
  <c r="D177" i="24"/>
  <c r="E177" i="24" s="1"/>
  <c r="D174" i="24"/>
  <c r="E174" i="24" s="1"/>
  <c r="D172" i="24"/>
  <c r="E172" i="24" s="1"/>
  <c r="D187" i="24"/>
  <c r="E187" i="24" s="1"/>
  <c r="D289" i="24"/>
  <c r="E289" i="24" s="1"/>
  <c r="D287" i="24"/>
  <c r="E287" i="24" s="1"/>
  <c r="D285" i="24"/>
  <c r="E285" i="24" s="1"/>
  <c r="D283" i="24"/>
  <c r="E283" i="24" s="1"/>
  <c r="D281" i="24"/>
  <c r="E281" i="24" s="1"/>
  <c r="D279" i="24"/>
  <c r="E279" i="24" s="1"/>
  <c r="D277" i="24"/>
  <c r="E277" i="24" s="1"/>
  <c r="D275" i="24"/>
  <c r="E275" i="24" s="1"/>
  <c r="D273" i="24"/>
  <c r="E273" i="24" s="1"/>
  <c r="D271" i="24"/>
  <c r="E271" i="24" s="1"/>
  <c r="D269" i="24"/>
  <c r="E269" i="24" s="1"/>
  <c r="D267" i="24"/>
  <c r="E267" i="24" s="1"/>
  <c r="D265" i="24"/>
  <c r="E265" i="24" s="1"/>
  <c r="D263" i="24"/>
  <c r="E263" i="24" s="1"/>
  <c r="D259" i="24"/>
  <c r="E259" i="24" s="1"/>
  <c r="D257" i="24"/>
  <c r="E257" i="24" s="1"/>
  <c r="D255" i="24"/>
  <c r="E255" i="24" s="1"/>
  <c r="D253" i="24"/>
  <c r="E253" i="24" s="1"/>
  <c r="D249" i="24"/>
  <c r="E249" i="24" s="1"/>
  <c r="D246" i="24"/>
  <c r="E246" i="24" s="1"/>
  <c r="D244" i="24"/>
  <c r="E244" i="24" s="1"/>
  <c r="D241" i="24"/>
  <c r="E241" i="24" s="1"/>
  <c r="D238" i="24"/>
  <c r="E238" i="24" s="1"/>
  <c r="D236" i="24"/>
  <c r="E236" i="24" s="1"/>
  <c r="D234" i="24"/>
  <c r="E234" i="24" s="1"/>
  <c r="D232" i="24"/>
  <c r="E232" i="24" s="1"/>
  <c r="D230" i="24"/>
  <c r="E230" i="24" s="1"/>
  <c r="D228" i="24"/>
  <c r="E228" i="24" s="1"/>
  <c r="D225" i="24"/>
  <c r="E225" i="24" s="1"/>
  <c r="D223" i="24"/>
  <c r="E223" i="24" s="1"/>
  <c r="D221" i="24"/>
  <c r="E221" i="24" s="1"/>
  <c r="D219" i="24"/>
  <c r="E219" i="24" s="1"/>
  <c r="D217" i="24"/>
  <c r="E217" i="24" s="1"/>
  <c r="D214" i="24"/>
  <c r="E214" i="24" s="1"/>
  <c r="D211" i="24"/>
  <c r="E211" i="24" s="1"/>
  <c r="D209" i="24"/>
  <c r="E209" i="24" s="1"/>
  <c r="D207" i="24"/>
  <c r="E207" i="24" s="1"/>
  <c r="D205" i="24"/>
  <c r="E205" i="24" s="1"/>
  <c r="D202" i="24"/>
  <c r="E202" i="24" s="1"/>
  <c r="D200" i="24"/>
  <c r="E200" i="24" s="1"/>
  <c r="D198" i="24"/>
  <c r="E198" i="24" s="1"/>
  <c r="D196" i="24"/>
  <c r="E196" i="24" s="1"/>
  <c r="D288" i="24"/>
  <c r="E288" i="24" s="1"/>
  <c r="D286" i="24"/>
  <c r="E286" i="24" s="1"/>
  <c r="D282" i="24"/>
  <c r="E282" i="24" s="1"/>
  <c r="D280" i="24"/>
  <c r="E280" i="24" s="1"/>
  <c r="D278" i="24"/>
  <c r="E278" i="24" s="1"/>
  <c r="D274" i="24"/>
  <c r="E274" i="24" s="1"/>
  <c r="D272" i="24"/>
  <c r="E272" i="24" s="1"/>
  <c r="D270" i="24"/>
  <c r="E270" i="24" s="1"/>
  <c r="D268" i="24"/>
  <c r="E268" i="24" s="1"/>
  <c r="D266" i="24"/>
  <c r="E266" i="24" s="1"/>
  <c r="D264" i="24"/>
  <c r="E264" i="24" s="1"/>
  <c r="D262" i="24"/>
  <c r="E262" i="24" s="1"/>
  <c r="D260" i="24"/>
  <c r="E260" i="24" s="1"/>
  <c r="D258" i="24"/>
  <c r="E258" i="24" s="1"/>
  <c r="D256" i="24"/>
  <c r="E256" i="24" s="1"/>
  <c r="D254" i="24"/>
  <c r="E254" i="24" s="1"/>
  <c r="D251" i="24"/>
  <c r="E251" i="24" s="1"/>
  <c r="D247" i="24"/>
  <c r="E247" i="24" s="1"/>
  <c r="D242" i="24"/>
  <c r="E242" i="24" s="1"/>
  <c r="D239" i="24"/>
  <c r="E239" i="24" s="1"/>
  <c r="D237" i="24"/>
  <c r="E237" i="24" s="1"/>
  <c r="D235" i="24"/>
  <c r="E235" i="24" s="1"/>
  <c r="D233" i="24"/>
  <c r="E233" i="24" s="1"/>
  <c r="D231" i="24"/>
  <c r="E231" i="24" s="1"/>
  <c r="D229" i="24"/>
  <c r="E229" i="24" s="1"/>
  <c r="D227" i="24"/>
  <c r="E227" i="24" s="1"/>
  <c r="D224" i="24"/>
  <c r="E224" i="24" s="1"/>
  <c r="D222" i="24"/>
  <c r="E222" i="24" s="1"/>
  <c r="D220" i="24"/>
  <c r="E220" i="24" s="1"/>
  <c r="D218" i="24"/>
  <c r="E218" i="24" s="1"/>
  <c r="D215" i="24"/>
  <c r="E215" i="24" s="1"/>
  <c r="D212" i="24"/>
  <c r="E212" i="24" s="1"/>
  <c r="D210" i="24"/>
  <c r="E210" i="24" s="1"/>
  <c r="D208" i="24"/>
  <c r="E208" i="24" s="1"/>
  <c r="D206" i="24"/>
  <c r="E206" i="24" s="1"/>
  <c r="D203" i="24"/>
  <c r="E203" i="24" s="1"/>
  <c r="D201" i="24"/>
  <c r="E201" i="24" s="1"/>
  <c r="D199" i="24"/>
  <c r="E199" i="24" s="1"/>
  <c r="D197" i="24"/>
  <c r="E197" i="24" s="1"/>
  <c r="D166" i="24"/>
  <c r="E166" i="24" s="1"/>
  <c r="D164" i="24"/>
  <c r="E164" i="24" s="1"/>
  <c r="D162" i="24"/>
  <c r="E162" i="24" s="1"/>
  <c r="D160" i="24"/>
  <c r="E160" i="24" s="1"/>
  <c r="D158" i="24"/>
  <c r="E158" i="24" s="1"/>
  <c r="D156" i="24"/>
  <c r="E156" i="24" s="1"/>
  <c r="D154" i="24"/>
  <c r="E154" i="24" s="1"/>
  <c r="D152" i="24"/>
  <c r="E152" i="24" s="1"/>
  <c r="D150" i="24"/>
  <c r="E150" i="24" s="1"/>
  <c r="D148" i="24"/>
  <c r="E148" i="24" s="1"/>
  <c r="D146" i="24"/>
  <c r="E146" i="24" s="1"/>
  <c r="D226" i="24"/>
  <c r="E226" i="24" s="1"/>
  <c r="D194" i="24"/>
  <c r="E194" i="24" s="1"/>
  <c r="D192" i="24"/>
  <c r="E192" i="24" s="1"/>
  <c r="D190" i="24"/>
  <c r="E190" i="24" s="1"/>
  <c r="D186" i="24"/>
  <c r="E186" i="24" s="1"/>
  <c r="D184" i="24"/>
  <c r="E184" i="24" s="1"/>
  <c r="D182" i="24"/>
  <c r="E182" i="24" s="1"/>
  <c r="D180" i="24"/>
  <c r="E180" i="24" s="1"/>
  <c r="D178" i="24"/>
  <c r="E178" i="24" s="1"/>
  <c r="D175" i="24"/>
  <c r="E175" i="24" s="1"/>
  <c r="D171" i="24"/>
  <c r="E171" i="24" s="1"/>
  <c r="D216" i="24"/>
  <c r="E216" i="24" s="1"/>
  <c r="D145" i="24"/>
  <c r="E145" i="24" s="1"/>
  <c r="D143" i="24"/>
  <c r="E143" i="24" s="1"/>
  <c r="D141" i="24"/>
  <c r="E141" i="24" s="1"/>
  <c r="D139" i="24"/>
  <c r="E139" i="24" s="1"/>
  <c r="D137" i="24"/>
  <c r="E137" i="24" s="1"/>
  <c r="D134" i="24"/>
  <c r="E134" i="24" s="1"/>
  <c r="D132" i="24"/>
  <c r="E132" i="24" s="1"/>
  <c r="D130" i="24"/>
  <c r="E130" i="24" s="1"/>
  <c r="D128" i="24"/>
  <c r="E128" i="24" s="1"/>
  <c r="D125" i="24"/>
  <c r="E125" i="24" s="1"/>
  <c r="D123" i="24"/>
  <c r="E123" i="24" s="1"/>
  <c r="D121" i="24"/>
  <c r="E121" i="24" s="1"/>
  <c r="D118" i="24"/>
  <c r="E118" i="24" s="1"/>
  <c r="D116" i="24"/>
  <c r="E116" i="24" s="1"/>
  <c r="D108" i="24"/>
  <c r="E108" i="24" s="1"/>
  <c r="D106" i="24"/>
  <c r="E106" i="24" s="1"/>
  <c r="D104" i="24"/>
  <c r="E104" i="24" s="1"/>
  <c r="D102" i="24"/>
  <c r="E102" i="24" s="1"/>
  <c r="D100" i="24"/>
  <c r="E100" i="24" s="1"/>
  <c r="D98" i="24"/>
  <c r="E98" i="24" s="1"/>
  <c r="D96" i="24"/>
  <c r="E96" i="24" s="1"/>
  <c r="D94" i="24"/>
  <c r="E94" i="24" s="1"/>
  <c r="D92" i="24"/>
  <c r="E92" i="24" s="1"/>
  <c r="D90" i="24"/>
  <c r="E90" i="24" s="1"/>
  <c r="D88" i="24"/>
  <c r="E88" i="24" s="1"/>
  <c r="D86" i="24"/>
  <c r="E86" i="24" s="1"/>
  <c r="D28" i="24"/>
  <c r="E28" i="24" s="1"/>
  <c r="D26" i="24"/>
  <c r="E26" i="24" s="1"/>
  <c r="D24" i="24"/>
  <c r="E24" i="24" s="1"/>
  <c r="D22" i="24"/>
  <c r="E22" i="24" s="1"/>
  <c r="D20" i="24"/>
  <c r="E20" i="24" s="1"/>
  <c r="D18" i="24"/>
  <c r="E18" i="24" s="1"/>
  <c r="D16" i="24"/>
  <c r="E16" i="24" s="1"/>
  <c r="D14" i="24"/>
  <c r="E14" i="24" s="1"/>
  <c r="D12" i="24"/>
  <c r="E12" i="24" s="1"/>
  <c r="D10" i="24"/>
  <c r="E10" i="24" s="1"/>
  <c r="D8" i="24"/>
  <c r="E8" i="24" s="1"/>
  <c r="D6" i="24"/>
  <c r="E6" i="24" s="1"/>
  <c r="D4" i="24"/>
  <c r="E4" i="24" s="1"/>
  <c r="D50" i="24"/>
  <c r="E50" i="24" s="1"/>
  <c r="D78" i="24"/>
  <c r="E78" i="24" s="1"/>
  <c r="D73" i="24"/>
  <c r="E73" i="24" s="1"/>
  <c r="D68" i="24"/>
  <c r="E68" i="24" s="1"/>
  <c r="D64" i="24"/>
  <c r="E64" i="24" s="1"/>
  <c r="D60" i="24"/>
  <c r="E60" i="24" s="1"/>
  <c r="D55" i="24"/>
  <c r="E55" i="24" s="1"/>
  <c r="D51" i="24"/>
  <c r="E51" i="24" s="1"/>
  <c r="D46" i="24"/>
  <c r="E46" i="24" s="1"/>
  <c r="D42" i="24"/>
  <c r="E42" i="24" s="1"/>
  <c r="D38" i="24"/>
  <c r="E38" i="24" s="1"/>
  <c r="D144" i="24"/>
  <c r="E144" i="24" s="1"/>
  <c r="D142" i="24"/>
  <c r="E142" i="24" s="1"/>
  <c r="D140" i="24"/>
  <c r="E140" i="24" s="1"/>
  <c r="D138" i="24"/>
  <c r="E138" i="24" s="1"/>
  <c r="D136" i="24"/>
  <c r="E136" i="24" s="1"/>
  <c r="D133" i="24"/>
  <c r="E133" i="24" s="1"/>
  <c r="D131" i="24"/>
  <c r="E131" i="24" s="1"/>
  <c r="D129" i="24"/>
  <c r="E129" i="24" s="1"/>
  <c r="D126" i="24"/>
  <c r="E126" i="24" s="1"/>
  <c r="D124" i="24"/>
  <c r="E124" i="24" s="1"/>
  <c r="D122" i="24"/>
  <c r="E122" i="24" s="1"/>
  <c r="D119" i="24"/>
  <c r="E119" i="24" s="1"/>
  <c r="D117" i="24"/>
  <c r="E117" i="24" s="1"/>
  <c r="D109" i="24"/>
  <c r="E109" i="24" s="1"/>
  <c r="D107" i="24"/>
  <c r="E107" i="24" s="1"/>
  <c r="D105" i="24"/>
  <c r="E105" i="24" s="1"/>
  <c r="D103" i="24"/>
  <c r="E103" i="24" s="1"/>
  <c r="D101" i="24"/>
  <c r="E101" i="24" s="1"/>
  <c r="D99" i="24"/>
  <c r="E99" i="24" s="1"/>
  <c r="D97" i="24"/>
  <c r="E97" i="24" s="1"/>
  <c r="D95" i="24"/>
  <c r="E95" i="24" s="1"/>
  <c r="D93" i="24"/>
  <c r="E93" i="24" s="1"/>
  <c r="D91" i="24"/>
  <c r="E91" i="24" s="1"/>
  <c r="D89" i="24"/>
  <c r="E89" i="24" s="1"/>
  <c r="D87" i="24"/>
  <c r="E87" i="24" s="1"/>
  <c r="D29" i="24"/>
  <c r="E29" i="24" s="1"/>
  <c r="D27" i="24"/>
  <c r="E27" i="24" s="1"/>
  <c r="D25" i="24"/>
  <c r="E25" i="24" s="1"/>
  <c r="D23" i="24"/>
  <c r="E23" i="24" s="1"/>
  <c r="D21" i="24"/>
  <c r="E21" i="24" s="1"/>
  <c r="D19" i="24"/>
  <c r="E19" i="24" s="1"/>
  <c r="D17" i="24"/>
  <c r="E17" i="24" s="1"/>
  <c r="D15" i="24"/>
  <c r="E15" i="24" s="1"/>
  <c r="D13" i="24"/>
  <c r="E13" i="24" s="1"/>
  <c r="D11" i="24"/>
  <c r="E11" i="24" s="1"/>
  <c r="D9" i="24"/>
  <c r="E9" i="24" s="1"/>
  <c r="D7" i="24"/>
  <c r="E7" i="24" s="1"/>
  <c r="D5" i="24"/>
  <c r="E5" i="24" s="1"/>
  <c r="D80" i="24"/>
  <c r="E80" i="24" s="1"/>
  <c r="D76" i="24"/>
  <c r="E76" i="24" s="1"/>
  <c r="D70" i="24"/>
  <c r="E70" i="24" s="1"/>
  <c r="D66" i="24"/>
  <c r="E66" i="24" s="1"/>
  <c r="D63" i="24"/>
  <c r="E63" i="24" s="1"/>
  <c r="D58" i="24"/>
  <c r="E58" i="24" s="1"/>
  <c r="D53" i="24"/>
  <c r="E53" i="24" s="1"/>
  <c r="D48" i="24"/>
  <c r="E48" i="24" s="1"/>
  <c r="D45" i="24"/>
  <c r="E45" i="24" s="1"/>
  <c r="D40" i="24"/>
  <c r="E40" i="24" s="1"/>
  <c r="D37" i="24"/>
  <c r="E37" i="24" s="1"/>
  <c r="D61" i="24"/>
  <c r="E61" i="24" s="1"/>
  <c r="D56" i="24"/>
  <c r="E56" i="24" s="1"/>
  <c r="D52" i="24"/>
  <c r="E52" i="24" s="1"/>
  <c r="D43" i="24"/>
  <c r="E43" i="24" s="1"/>
  <c r="D39" i="24"/>
  <c r="E39" i="24" s="1"/>
  <c r="D31" i="24"/>
  <c r="E31" i="24" s="1"/>
  <c r="D71" i="24"/>
  <c r="E71" i="24" s="1"/>
  <c r="D35" i="24"/>
  <c r="E35" i="24" s="1"/>
  <c r="D112" i="24"/>
  <c r="E112" i="24" s="1"/>
  <c r="D84" i="24"/>
  <c r="E84" i="24" s="1"/>
  <c r="D82" i="24"/>
  <c r="E82" i="24" s="1"/>
  <c r="D59" i="24"/>
  <c r="E59" i="24" s="1"/>
  <c r="D54" i="24"/>
  <c r="E54" i="24" s="1"/>
  <c r="D49" i="24"/>
  <c r="E49" i="24" s="1"/>
  <c r="D41" i="24"/>
  <c r="E41" i="24" s="1"/>
  <c r="D111" i="24"/>
  <c r="E111" i="24" s="1"/>
  <c r="D83" i="24"/>
  <c r="E83" i="24" s="1"/>
  <c r="D81" i="24"/>
  <c r="E81" i="24" s="1"/>
  <c r="D79" i="24"/>
  <c r="E79" i="24" s="1"/>
  <c r="D77" i="24"/>
  <c r="E77" i="24" s="1"/>
  <c r="D75" i="24"/>
  <c r="E75" i="24" s="1"/>
  <c r="D72" i="24"/>
  <c r="E72" i="24" s="1"/>
  <c r="D69" i="24"/>
  <c r="E69" i="24" s="1"/>
  <c r="D67" i="24"/>
  <c r="E67" i="24" s="1"/>
  <c r="D65" i="24"/>
  <c r="E65" i="24" s="1"/>
  <c r="D44" i="24"/>
  <c r="E44" i="24" s="1"/>
  <c r="D36" i="24"/>
  <c r="E36" i="24" s="1"/>
  <c r="D32" i="24"/>
  <c r="E32" i="24" s="1"/>
  <c r="D113" i="24"/>
  <c r="E113" i="24" s="1"/>
  <c r="D33" i="24"/>
  <c r="E33" i="24" s="1"/>
  <c r="D353" i="24"/>
  <c r="E353" i="24" s="1"/>
  <c r="F41" i="20"/>
  <c r="D168" i="24"/>
  <c r="E168" i="24" s="1"/>
  <c r="M16" i="20"/>
  <c r="D3" i="24"/>
  <c r="E3" i="24" s="1"/>
  <c r="M66" i="20"/>
  <c r="F66" i="20"/>
  <c r="F40" i="20"/>
  <c r="M63" i="20"/>
  <c r="M38" i="20"/>
  <c r="F38" i="20"/>
  <c r="F63" i="20"/>
  <c r="M13" i="20"/>
  <c r="O11" i="14" l="1"/>
  <c r="O10" i="14"/>
  <c r="D170" i="24"/>
  <c r="E170" i="24" s="1"/>
  <c r="D327" i="24"/>
  <c r="E327" i="24" s="1"/>
  <c r="D213" i="24"/>
  <c r="E213" i="24" s="1"/>
  <c r="N71" i="20"/>
  <c r="O71" i="20" s="1"/>
  <c r="N72" i="20" s="1"/>
  <c r="O72" i="20" s="1"/>
  <c r="N73" i="20" s="1"/>
  <c r="O73" i="20" s="1"/>
  <c r="N74" i="20" s="1"/>
  <c r="O74" i="20" s="1"/>
  <c r="D291" i="24"/>
  <c r="E291" i="24" s="1"/>
  <c r="D176" i="24"/>
  <c r="E176" i="24" s="1"/>
  <c r="F45" i="20"/>
  <c r="M70" i="20"/>
  <c r="F70" i="20"/>
  <c r="G70" i="20"/>
  <c r="H70" i="20" s="1"/>
  <c r="G71" i="20" s="1"/>
  <c r="H71" i="20" s="1"/>
  <c r="G72" i="20" s="1"/>
  <c r="H72" i="20" s="1"/>
  <c r="G73" i="20" s="1"/>
  <c r="H73" i="20" s="1"/>
  <c r="G74" i="20" s="1"/>
  <c r="H74" i="20" s="1"/>
  <c r="M20" i="20"/>
  <c r="D284" i="24"/>
  <c r="E284" i="24" s="1"/>
  <c r="N67" i="20"/>
  <c r="O67" i="20" s="1"/>
  <c r="N68" i="20" s="1"/>
  <c r="O68" i="20" s="1"/>
  <c r="N69" i="20" s="1"/>
  <c r="O69" i="20" s="1"/>
  <c r="G67" i="20"/>
  <c r="H67" i="20" s="1"/>
  <c r="H68" i="20" s="1"/>
  <c r="G69" i="20" s="1"/>
  <c r="H69" i="20" s="1"/>
  <c r="F67" i="20"/>
  <c r="M42" i="20"/>
  <c r="D318" i="24"/>
  <c r="E318" i="24" s="1"/>
  <c r="D348" i="24"/>
  <c r="E348" i="24" s="1"/>
  <c r="D335" i="24"/>
  <c r="E335" i="24" s="1"/>
  <c r="D320" i="24"/>
  <c r="E320" i="24" s="1"/>
  <c r="D298" i="24"/>
  <c r="E298" i="24" s="1"/>
  <c r="D204" i="24"/>
  <c r="E204" i="24" s="1"/>
  <c r="D240" i="24"/>
  <c r="E240" i="24" s="1"/>
  <c r="D250" i="24"/>
  <c r="E250" i="24" s="1"/>
  <c r="M40" i="20"/>
  <c r="M41" i="20"/>
  <c r="D243" i="24"/>
  <c r="E243" i="24" s="1"/>
  <c r="D188" i="24"/>
  <c r="E188" i="24" s="1"/>
  <c r="D74" i="24"/>
  <c r="E74" i="24" s="1"/>
  <c r="D114" i="24"/>
  <c r="E114" i="24" s="1"/>
  <c r="D34" i="24"/>
  <c r="E34" i="24" s="1"/>
  <c r="D127" i="24"/>
  <c r="E127" i="24" s="1"/>
  <c r="D115" i="24"/>
  <c r="E115" i="24" s="1"/>
  <c r="D135" i="24"/>
  <c r="E135" i="24" s="1"/>
  <c r="D62" i="24"/>
  <c r="E62" i="24" s="1"/>
  <c r="D110" i="24"/>
  <c r="E110" i="24" s="1"/>
  <c r="D120" i="24"/>
  <c r="E120" i="24" s="1"/>
  <c r="M65" i="20"/>
  <c r="N65" i="20"/>
  <c r="O65" i="20" s="1"/>
  <c r="N66" i="20" s="1"/>
  <c r="O66" i="20" s="1"/>
  <c r="F65" i="20"/>
  <c r="G65" i="20"/>
  <c r="H65" i="20" s="1"/>
  <c r="G66" i="20" s="1"/>
  <c r="H66" i="20" s="1"/>
  <c r="D57" i="24"/>
  <c r="E57" i="24" s="1"/>
  <c r="M15" i="20"/>
  <c r="D109" i="3"/>
  <c r="M62" i="20"/>
  <c r="F61" i="20"/>
  <c r="F62" i="20"/>
  <c r="F36" i="20"/>
  <c r="F37" i="20"/>
  <c r="F11" i="20"/>
  <c r="M12" i="20"/>
  <c r="M37" i="20"/>
  <c r="J60" i="20"/>
  <c r="I61" i="20" s="1"/>
  <c r="K61" i="20" s="1"/>
  <c r="M61" i="20" s="1"/>
  <c r="J35" i="20"/>
  <c r="I36" i="20" s="1"/>
  <c r="K36" i="20" s="1"/>
  <c r="M36" i="20" s="1"/>
  <c r="J10" i="20"/>
  <c r="I11" i="20" s="1"/>
  <c r="K11" i="20" s="1"/>
  <c r="M11" i="20" s="1"/>
  <c r="B60" i="20" l="1"/>
  <c r="D60" i="20" s="1"/>
  <c r="B35" i="20"/>
  <c r="D35" i="20" s="1"/>
  <c r="B10" i="20"/>
  <c r="D10" i="20" s="1"/>
  <c r="B59" i="20" l="1"/>
  <c r="D59" i="20" s="1"/>
  <c r="B34" i="20"/>
  <c r="D34" i="20" s="1"/>
  <c r="B9" i="20"/>
  <c r="D9" i="20" s="1"/>
  <c r="J59" i="20"/>
  <c r="I60" i="20" s="1"/>
  <c r="K60" i="20" s="1"/>
  <c r="J34" i="20"/>
  <c r="I35" i="20" s="1"/>
  <c r="K35" i="20" s="1"/>
  <c r="J9" i="20"/>
  <c r="I10" i="20" s="1"/>
  <c r="K10" i="20" s="1"/>
  <c r="D169" i="8" l="1"/>
  <c r="J58" i="20" l="1"/>
  <c r="I59" i="20" l="1"/>
  <c r="K59" i="20" s="1"/>
  <c r="FT77" i="2"/>
  <c r="CD77" i="2"/>
  <c r="CE77" i="2" s="1"/>
  <c r="CF77" i="2" s="1"/>
  <c r="J33" i="20" l="1"/>
  <c r="I34" i="20" s="1"/>
  <c r="K34" i="20" s="1"/>
  <c r="J32" i="20"/>
  <c r="I33" i="20" l="1"/>
  <c r="K33" i="20" s="1"/>
  <c r="J8" i="20"/>
  <c r="I9" i="20" s="1"/>
  <c r="K9" i="20" s="1"/>
  <c r="B58" i="20"/>
  <c r="D58" i="20" s="1"/>
  <c r="B33" i="20"/>
  <c r="D33" i="20" s="1"/>
  <c r="B8" i="20"/>
  <c r="D8" i="20" s="1"/>
  <c r="J57" i="20" l="1"/>
  <c r="J56" i="20"/>
  <c r="I57" i="20" s="1"/>
  <c r="J31" i="20"/>
  <c r="C31" i="20"/>
  <c r="B32" i="20" s="1"/>
  <c r="D32" i="20" s="1"/>
  <c r="F32" i="20" s="1"/>
  <c r="J55" i="20"/>
  <c r="J30" i="20"/>
  <c r="J54" i="20"/>
  <c r="I55" i="20" s="1"/>
  <c r="K55" i="20" s="1"/>
  <c r="M55" i="20" s="1"/>
  <c r="I56" i="20"/>
  <c r="K56" i="20" s="1"/>
  <c r="M56" i="20" s="1"/>
  <c r="I31" i="20"/>
  <c r="I32" i="20"/>
  <c r="K32" i="20" s="1"/>
  <c r="J29" i="20"/>
  <c r="J53" i="20"/>
  <c r="I54" i="20" s="1"/>
  <c r="K54" i="20" s="1"/>
  <c r="M54" i="20" s="1"/>
  <c r="I53" i="20"/>
  <c r="J28" i="20"/>
  <c r="I29" i="20" s="1"/>
  <c r="I28" i="20"/>
  <c r="B57" i="20"/>
  <c r="D57" i="20" s="1"/>
  <c r="F57" i="20" s="1"/>
  <c r="B56" i="20"/>
  <c r="D56" i="20" s="1"/>
  <c r="F56" i="20" s="1"/>
  <c r="B55" i="20"/>
  <c r="D55" i="20" s="1"/>
  <c r="F55" i="20" s="1"/>
  <c r="B54" i="20"/>
  <c r="D54" i="20" s="1"/>
  <c r="F54" i="20" s="1"/>
  <c r="D53" i="20"/>
  <c r="F53" i="20" s="1"/>
  <c r="B31" i="20"/>
  <c r="D31" i="20" s="1"/>
  <c r="F31" i="20" s="1"/>
  <c r="B30" i="20"/>
  <c r="D30" i="20" s="1"/>
  <c r="F30" i="20" s="1"/>
  <c r="B29" i="20"/>
  <c r="D29" i="20" s="1"/>
  <c r="F29" i="20" s="1"/>
  <c r="D28" i="20"/>
  <c r="G28" i="20" s="1"/>
  <c r="H28" i="20" s="1"/>
  <c r="K29" i="20" l="1"/>
  <c r="M29" i="20" s="1"/>
  <c r="I30" i="20"/>
  <c r="K30" i="20" s="1"/>
  <c r="M30" i="20" s="1"/>
  <c r="K57" i="20"/>
  <c r="M57" i="20" s="1"/>
  <c r="I58" i="20"/>
  <c r="K58" i="20" s="1"/>
  <c r="K31" i="20"/>
  <c r="M31" i="20" s="1"/>
  <c r="K53" i="20"/>
  <c r="M53" i="20" s="1"/>
  <c r="K28" i="20"/>
  <c r="N28" i="20" s="1"/>
  <c r="O28" i="20" s="1"/>
  <c r="G29" i="20"/>
  <c r="H29" i="20" s="1"/>
  <c r="G30" i="20" s="1"/>
  <c r="H30" i="20" s="1"/>
  <c r="G31" i="20" s="1"/>
  <c r="H31" i="20" s="1"/>
  <c r="G32" i="20" s="1"/>
  <c r="H32" i="20" s="1"/>
  <c r="G53" i="20"/>
  <c r="H53" i="20" s="1"/>
  <c r="G54" i="20" s="1"/>
  <c r="H54" i="20" s="1"/>
  <c r="G55" i="20" s="1"/>
  <c r="H55" i="20" s="1"/>
  <c r="G56" i="20" s="1"/>
  <c r="H56" i="20" s="1"/>
  <c r="G57" i="20" s="1"/>
  <c r="H57" i="20" s="1"/>
  <c r="F28" i="20"/>
  <c r="M32" i="20"/>
  <c r="N29" i="20" l="1"/>
  <c r="O29" i="20" s="1"/>
  <c r="N30" i="20" s="1"/>
  <c r="O30" i="20" s="1"/>
  <c r="N31" i="20" s="1"/>
  <c r="O31" i="20" s="1"/>
  <c r="N32" i="20" s="1"/>
  <c r="O32" i="20" s="1"/>
  <c r="N53" i="20"/>
  <c r="O53" i="20" s="1"/>
  <c r="N54" i="20" s="1"/>
  <c r="O54" i="20" s="1"/>
  <c r="N55" i="20" s="1"/>
  <c r="O55" i="20" s="1"/>
  <c r="N56" i="20" s="1"/>
  <c r="O56" i="20" s="1"/>
  <c r="N57" i="20" s="1"/>
  <c r="O57" i="20" s="1"/>
  <c r="M28" i="20"/>
  <c r="M4" i="20"/>
  <c r="B5" i="20"/>
  <c r="B6" i="20"/>
  <c r="B7" i="20"/>
  <c r="D7" i="20" s="1"/>
  <c r="F7" i="20" s="1"/>
  <c r="B4" i="20"/>
  <c r="D5" i="20"/>
  <c r="F5" i="20" s="1"/>
  <c r="D4" i="20"/>
  <c r="F4" i="20" s="1"/>
  <c r="D3" i="20"/>
  <c r="J7" i="20"/>
  <c r="I8" i="20" s="1"/>
  <c r="K8" i="20" s="1"/>
  <c r="J6" i="20"/>
  <c r="I5" i="20"/>
  <c r="J5" i="20"/>
  <c r="I6" i="20" s="1"/>
  <c r="D6" i="20"/>
  <c r="F6" i="20" s="1"/>
  <c r="J3" i="20"/>
  <c r="I3" i="20"/>
  <c r="F3" i="20" l="1"/>
  <c r="G3" i="20"/>
  <c r="K3" i="20"/>
  <c r="M3" i="20" s="1"/>
  <c r="K5" i="20"/>
  <c r="M5" i="20" s="1"/>
  <c r="K6" i="20"/>
  <c r="M6" i="20" s="1"/>
  <c r="I7" i="20"/>
  <c r="K7" i="20" s="1"/>
  <c r="M7" i="20" s="1"/>
  <c r="H3" i="20"/>
  <c r="N3" i="20" l="1"/>
  <c r="O3" i="20" s="1"/>
  <c r="G4" i="20"/>
  <c r="H4" i="20" s="1"/>
  <c r="G5" i="20" s="1"/>
  <c r="H5" i="20" s="1"/>
  <c r="G6" i="20" s="1"/>
  <c r="N4" i="20"/>
  <c r="O4" i="20" s="1"/>
  <c r="N5" i="20" s="1"/>
  <c r="O5" i="20" s="1"/>
  <c r="N6" i="20" s="1"/>
  <c r="O6" i="20" s="1"/>
  <c r="N7" i="20" s="1"/>
  <c r="O7" i="20" s="1"/>
  <c r="H6" i="20" l="1"/>
  <c r="G7" i="20" s="1"/>
  <c r="H7" i="20" l="1"/>
  <c r="FP125" i="2" l="1"/>
  <c r="BZ125" i="2"/>
  <c r="M60" i="20" l="1"/>
  <c r="M10" i="20"/>
  <c r="F60" i="20"/>
  <c r="F35" i="20"/>
  <c r="M35" i="20"/>
  <c r="F9" i="20" l="1"/>
  <c r="F10" i="20"/>
  <c r="D248" i="24"/>
  <c r="E248" i="24" s="1"/>
  <c r="M9" i="20"/>
  <c r="D153" i="1"/>
  <c r="N8" i="20"/>
  <c r="O8" i="20" s="1"/>
  <c r="N9" i="20" s="1"/>
  <c r="O9" i="20" s="1"/>
  <c r="N10" i="20" s="1"/>
  <c r="O10" i="20" s="1"/>
  <c r="N11" i="20" s="1"/>
  <c r="O11" i="20" s="1"/>
  <c r="N12" i="20" s="1"/>
  <c r="O12" i="20" s="1"/>
  <c r="N13" i="20" s="1"/>
  <c r="O13" i="20" s="1"/>
  <c r="N14" i="20" s="1"/>
  <c r="O14" i="20" s="1"/>
  <c r="N15" i="20" s="1"/>
  <c r="O15" i="20" s="1"/>
  <c r="N16" i="20" s="1"/>
  <c r="O16" i="20" s="1"/>
  <c r="N17" i="20" s="1"/>
  <c r="O17" i="20" s="1"/>
  <c r="N18" i="20" s="1"/>
  <c r="O18" i="20" s="1"/>
  <c r="N19" i="20" s="1"/>
  <c r="O19" i="20" s="1"/>
  <c r="N20" i="20" s="1"/>
  <c r="O20" i="20" s="1"/>
  <c r="N21" i="20" s="1"/>
  <c r="O21" i="20" s="1"/>
  <c r="N22" i="20" s="1"/>
  <c r="O22" i="20" s="1"/>
  <c r="N23" i="20" s="1"/>
  <c r="O23" i="20" s="1"/>
  <c r="N24" i="20" s="1"/>
  <c r="O24" i="20" s="1"/>
  <c r="G8" i="20"/>
  <c r="H8" i="20" s="1"/>
  <c r="G9" i="20" s="1"/>
  <c r="H9" i="20" s="1"/>
  <c r="F8" i="20"/>
  <c r="M8" i="20"/>
  <c r="D81" i="8"/>
  <c r="G10" i="20" l="1"/>
  <c r="H10" i="20" s="1"/>
  <c r="G11" i="20" s="1"/>
  <c r="H11" i="20" s="1"/>
  <c r="D104" i="3" l="1"/>
  <c r="F34" i="20"/>
  <c r="D148" i="2"/>
  <c r="G58" i="20"/>
  <c r="H58" i="20" s="1"/>
  <c r="G33" i="20"/>
  <c r="H33" i="20" s="1"/>
  <c r="N3" i="14"/>
  <c r="N5" i="14"/>
  <c r="M5" i="14"/>
  <c r="N4" i="14"/>
  <c r="F59" i="20" l="1"/>
  <c r="G34" i="20"/>
  <c r="H34" i="20" s="1"/>
  <c r="G35" i="20" s="1"/>
  <c r="H35" i="20" s="1"/>
  <c r="G36" i="20" s="1"/>
  <c r="H36" i="20" s="1"/>
  <c r="G37" i="20" s="1"/>
  <c r="H37" i="20" s="1"/>
  <c r="G38" i="20" s="1"/>
  <c r="H38" i="20" s="1"/>
  <c r="G39" i="20" s="1"/>
  <c r="H39" i="20" s="1"/>
  <c r="G40" i="20" s="1"/>
  <c r="H40" i="20" s="1"/>
  <c r="G41" i="20" s="1"/>
  <c r="H41" i="20" s="1"/>
  <c r="G42" i="20" s="1"/>
  <c r="H42" i="20" s="1"/>
  <c r="G43" i="20" s="1"/>
  <c r="H43" i="20" s="1"/>
  <c r="G44" i="20" s="1"/>
  <c r="H44" i="20" s="1"/>
  <c r="G45" i="20" s="1"/>
  <c r="H45" i="20" s="1"/>
  <c r="G46" i="20" s="1"/>
  <c r="H46" i="20" s="1"/>
  <c r="G47" i="20" s="1"/>
  <c r="H47" i="20" s="1"/>
  <c r="G48" i="20" s="1"/>
  <c r="H48" i="20" s="1"/>
  <c r="G49" i="20" s="1"/>
  <c r="H49" i="20" s="1"/>
  <c r="M59" i="20"/>
  <c r="N33" i="20"/>
  <c r="O33" i="20" s="1"/>
  <c r="M34" i="20"/>
  <c r="D153" i="2"/>
  <c r="F58" i="20"/>
  <c r="N58" i="20"/>
  <c r="O58" i="20" s="1"/>
  <c r="M58" i="20"/>
  <c r="M33" i="20"/>
  <c r="F33" i="20"/>
  <c r="O5" i="14"/>
  <c r="G59" i="20" l="1"/>
  <c r="H59" i="20" s="1"/>
  <c r="G60" i="20" s="1"/>
  <c r="H60" i="20" s="1"/>
  <c r="G61" i="20" s="1"/>
  <c r="H61" i="20" s="1"/>
  <c r="G62" i="20" s="1"/>
  <c r="H62" i="20" s="1"/>
  <c r="G63" i="20" s="1"/>
  <c r="H63" i="20" s="1"/>
  <c r="N59" i="20"/>
  <c r="O59" i="20" s="1"/>
  <c r="N60" i="20" s="1"/>
  <c r="O60" i="20" s="1"/>
  <c r="N61" i="20" s="1"/>
  <c r="O61" i="20" s="1"/>
  <c r="N62" i="20" s="1"/>
  <c r="O62" i="20" s="1"/>
  <c r="N63" i="20" s="1"/>
  <c r="O63" i="20" s="1"/>
  <c r="N34" i="20"/>
  <c r="O34" i="20" s="1"/>
  <c r="N35" i="20" s="1"/>
  <c r="O35" i="20" s="1"/>
  <c r="N36" i="20" s="1"/>
  <c r="O36" i="20" s="1"/>
  <c r="N37" i="20" s="1"/>
  <c r="O37" i="20" s="1"/>
  <c r="N38" i="20" s="1"/>
  <c r="O38" i="20" s="1"/>
  <c r="N39" i="20" s="1"/>
  <c r="O39" i="20" s="1"/>
  <c r="N40" i="20" s="1"/>
  <c r="O40" i="20" s="1"/>
  <c r="N41" i="20" s="1"/>
  <c r="O41" i="20" s="1"/>
  <c r="N42" i="20" s="1"/>
  <c r="O42" i="20" s="1"/>
  <c r="N43" i="20" s="1"/>
  <c r="O43" i="20" s="1"/>
  <c r="N44" i="20" s="1"/>
  <c r="O44" i="20" s="1"/>
  <c r="N45" i="20" s="1"/>
  <c r="O45" i="20" s="1"/>
  <c r="N46" i="20" s="1"/>
  <c r="O46" i="20" s="1"/>
  <c r="N47" i="20" s="1"/>
  <c r="O47" i="20" s="1"/>
  <c r="N48" i="20" s="1"/>
  <c r="O48" i="20" s="1"/>
  <c r="N49" i="20" s="1"/>
  <c r="O49" i="20" s="1"/>
  <c r="D46" i="8"/>
  <c r="D197" i="8" l="1"/>
  <c r="D192" i="8" l="1"/>
  <c r="D121" i="8" l="1"/>
  <c r="FJ145" i="1" l="1"/>
  <c r="FJ62" i="1"/>
  <c r="FJ52" i="1"/>
  <c r="FJ49" i="1"/>
  <c r="FJ48" i="1"/>
  <c r="FJ136" i="2"/>
  <c r="FJ132" i="2"/>
  <c r="FJ102" i="2"/>
  <c r="FJ96" i="2"/>
  <c r="FJ54" i="2"/>
  <c r="FJ82" i="3" l="1"/>
  <c r="FJ40" i="3"/>
  <c r="FJ12" i="3"/>
  <c r="FJ5" i="3"/>
  <c r="FI80" i="3" l="1"/>
  <c r="FI70" i="3"/>
  <c r="FI56" i="3"/>
  <c r="FI52" i="3"/>
  <c r="FI47" i="3"/>
  <c r="FI37" i="3"/>
  <c r="FI34" i="3"/>
  <c r="FI31" i="3"/>
  <c r="FJ31" i="3" s="1"/>
  <c r="FI25" i="3"/>
  <c r="FI21" i="3"/>
  <c r="FI6" i="3"/>
  <c r="FJ6" i="3" s="1"/>
  <c r="FI2" i="3"/>
  <c r="FI133" i="2"/>
  <c r="FI130" i="2"/>
  <c r="FJ130" i="2" s="1"/>
  <c r="FI90" i="2"/>
  <c r="FI68" i="2"/>
  <c r="FI60" i="2"/>
  <c r="FJ60" i="2" s="1"/>
  <c r="FI37" i="2"/>
  <c r="FI15" i="2"/>
  <c r="FI3" i="2"/>
  <c r="FI111" i="1"/>
  <c r="FI105" i="1"/>
  <c r="FJ105" i="1" s="1"/>
  <c r="FI102" i="1"/>
  <c r="FJ102" i="1" s="1"/>
  <c r="FI98" i="1"/>
  <c r="FJ98" i="1" s="1"/>
  <c r="FI84" i="1"/>
  <c r="FI76" i="1"/>
  <c r="FI75" i="1"/>
  <c r="FI72" i="1"/>
  <c r="FI38" i="1"/>
  <c r="FI3" i="1"/>
  <c r="D237" i="8" l="1"/>
  <c r="FH100" i="3" l="1"/>
  <c r="FH95" i="3"/>
  <c r="FH93" i="3"/>
  <c r="FH92" i="3"/>
  <c r="FH89" i="3"/>
  <c r="FH87" i="3"/>
  <c r="FH58" i="3"/>
  <c r="FH44" i="3"/>
  <c r="FI44" i="3" s="1"/>
  <c r="FH36" i="3"/>
  <c r="FH33" i="3"/>
  <c r="FI33" i="3" s="1"/>
  <c r="FH32" i="3"/>
  <c r="FI32" i="3" s="1"/>
  <c r="FJ32" i="3" s="1"/>
  <c r="FH30" i="3"/>
  <c r="FH26" i="3"/>
  <c r="FI26" i="3" s="1"/>
  <c r="FJ26" i="3" s="1"/>
  <c r="FH24" i="3"/>
  <c r="FI24" i="3" s="1"/>
  <c r="FJ24" i="3" s="1"/>
  <c r="FH22" i="3"/>
  <c r="FI22" i="3" s="1"/>
  <c r="FH118" i="2"/>
  <c r="FH109" i="2"/>
  <c r="FH97" i="2"/>
  <c r="FI97" i="2" s="1"/>
  <c r="FJ97" i="2" s="1"/>
  <c r="FH72" i="2"/>
  <c r="FH54" i="2"/>
  <c r="FH48" i="2"/>
  <c r="FH42" i="2"/>
  <c r="BR127" i="2"/>
  <c r="FH132" i="1"/>
  <c r="FH113" i="1"/>
  <c r="FI113" i="1" s="1"/>
  <c r="FH79" i="1"/>
  <c r="FI79" i="1" s="1"/>
  <c r="FH67" i="1"/>
  <c r="FH53" i="1"/>
  <c r="FI53" i="1" s="1"/>
  <c r="FH43" i="1"/>
  <c r="FH41" i="1"/>
  <c r="FH24" i="1"/>
  <c r="D194" i="8" l="1"/>
  <c r="FG81" i="3" l="1"/>
  <c r="FH81" i="3" s="1"/>
  <c r="FI81" i="3" s="1"/>
  <c r="FJ81" i="3" s="1"/>
  <c r="FG76" i="3"/>
  <c r="FH76" i="3" s="1"/>
  <c r="FI76" i="3" s="1"/>
  <c r="FJ76" i="3" s="1"/>
  <c r="FG72" i="3"/>
  <c r="FH72" i="3" s="1"/>
  <c r="FI72" i="3" s="1"/>
  <c r="FJ72" i="3" s="1"/>
  <c r="FG66" i="3"/>
  <c r="FH66" i="3" s="1"/>
  <c r="FI66" i="3" s="1"/>
  <c r="FJ66" i="3" s="1"/>
  <c r="FG65" i="3"/>
  <c r="FH65" i="3" s="1"/>
  <c r="FG64" i="3"/>
  <c r="FH64" i="3" s="1"/>
  <c r="FI64" i="3" s="1"/>
  <c r="FJ64" i="3" s="1"/>
  <c r="FG61" i="3"/>
  <c r="FH61" i="3" s="1"/>
  <c r="FI61" i="3" s="1"/>
  <c r="FJ61" i="3" s="1"/>
  <c r="FG60" i="3"/>
  <c r="FH60" i="3" s="1"/>
  <c r="FI60" i="3" s="1"/>
  <c r="FJ60" i="3" s="1"/>
  <c r="FG56" i="3"/>
  <c r="FG31" i="3"/>
  <c r="FG29" i="3"/>
  <c r="FH29" i="3" s="1"/>
  <c r="FI29" i="3" s="1"/>
  <c r="FJ29" i="3" s="1"/>
  <c r="FG21" i="3"/>
  <c r="FG18" i="3"/>
  <c r="FH18" i="3" s="1"/>
  <c r="FI18" i="3" s="1"/>
  <c r="FJ18" i="3" s="1"/>
  <c r="FG6" i="3"/>
  <c r="FG5" i="3"/>
  <c r="FH5" i="3" s="1"/>
  <c r="FG4" i="3"/>
  <c r="FG3" i="3"/>
  <c r="FH3" i="3" s="1"/>
  <c r="FI3" i="3" s="1"/>
  <c r="FJ3" i="3" s="1"/>
  <c r="FG140" i="2"/>
  <c r="FH140" i="2" s="1"/>
  <c r="FI140" i="2" s="1"/>
  <c r="FJ140" i="2" s="1"/>
  <c r="FG135" i="2"/>
  <c r="FH135" i="2" s="1"/>
  <c r="FI135" i="2" s="1"/>
  <c r="FG113" i="2"/>
  <c r="FH113" i="2" s="1"/>
  <c r="FI113" i="2" s="1"/>
  <c r="FJ113" i="2" s="1"/>
  <c r="FG111" i="2"/>
  <c r="FH111" i="2" s="1"/>
  <c r="FI111" i="2" s="1"/>
  <c r="FJ111" i="2" s="1"/>
  <c r="FG106" i="2"/>
  <c r="FH106" i="2" s="1"/>
  <c r="FI106" i="2" s="1"/>
  <c r="FJ106" i="2" s="1"/>
  <c r="FG105" i="2"/>
  <c r="FH105" i="2" s="1"/>
  <c r="FI105" i="2" s="1"/>
  <c r="FG104" i="2"/>
  <c r="FH104" i="2" s="1"/>
  <c r="FI104" i="2" s="1"/>
  <c r="FJ104" i="2" s="1"/>
  <c r="FG102" i="2"/>
  <c r="FG100" i="2"/>
  <c r="FG99" i="2"/>
  <c r="FH99" i="2" s="1"/>
  <c r="FI99" i="2" s="1"/>
  <c r="FG96" i="2"/>
  <c r="FH96" i="2" s="1"/>
  <c r="FG95" i="2"/>
  <c r="FH95" i="2" s="1"/>
  <c r="FG93" i="2"/>
  <c r="FG90" i="2"/>
  <c r="FG84" i="2"/>
  <c r="FH84" i="2" s="1"/>
  <c r="FG82" i="2"/>
  <c r="FH82" i="2" s="1"/>
  <c r="FI82" i="2" s="1"/>
  <c r="FJ82" i="2" s="1"/>
  <c r="FG49" i="2"/>
  <c r="FH49" i="2" s="1"/>
  <c r="FI49" i="2" s="1"/>
  <c r="FG47" i="2"/>
  <c r="FH47" i="2" s="1"/>
  <c r="FI47" i="2" s="1"/>
  <c r="FJ47" i="2" s="1"/>
  <c r="FG43" i="2"/>
  <c r="FH43" i="2" s="1"/>
  <c r="FI43" i="2" s="1"/>
  <c r="FJ43" i="2" s="1"/>
  <c r="FG39" i="2"/>
  <c r="FH39" i="2" s="1"/>
  <c r="FG35" i="2"/>
  <c r="FG34" i="2"/>
  <c r="FG31" i="2"/>
  <c r="FG27" i="2"/>
  <c r="FH27" i="2" s="1"/>
  <c r="FI27" i="2" s="1"/>
  <c r="FJ27" i="2" s="1"/>
  <c r="FG26" i="2"/>
  <c r="FH26" i="2" s="1"/>
  <c r="FI26" i="2" s="1"/>
  <c r="FJ26" i="2" s="1"/>
  <c r="FG24" i="2"/>
  <c r="FH24" i="2" s="1"/>
  <c r="FI24" i="2" s="1"/>
  <c r="FG23" i="2"/>
  <c r="FH23" i="2" s="1"/>
  <c r="FI23" i="2" s="1"/>
  <c r="FJ23" i="2" s="1"/>
  <c r="FG22" i="2"/>
  <c r="FH22" i="2" s="1"/>
  <c r="FG15" i="2"/>
  <c r="FG10" i="2"/>
  <c r="FH10" i="2" s="1"/>
  <c r="FI10" i="2" s="1"/>
  <c r="FG140" i="1"/>
  <c r="FH140" i="1" s="1"/>
  <c r="FI140" i="1" s="1"/>
  <c r="FG138" i="1"/>
  <c r="FH138" i="1" s="1"/>
  <c r="FI138" i="1" s="1"/>
  <c r="FG136" i="1"/>
  <c r="FH136" i="1" s="1"/>
  <c r="FI136" i="1" s="1"/>
  <c r="FG126" i="1"/>
  <c r="FG120" i="1"/>
  <c r="FH120" i="1" s="1"/>
  <c r="FI120" i="1" s="1"/>
  <c r="FG117" i="1"/>
  <c r="FH117" i="1" s="1"/>
  <c r="FI117" i="1" s="1"/>
  <c r="FG115" i="1"/>
  <c r="FH115" i="1" s="1"/>
  <c r="FI115" i="1" s="1"/>
  <c r="FJ115" i="1" s="1"/>
  <c r="FG114" i="1"/>
  <c r="FG110" i="1"/>
  <c r="FH110" i="1" s="1"/>
  <c r="FI110" i="1" s="1"/>
  <c r="FJ110" i="1" s="1"/>
  <c r="FG109" i="1"/>
  <c r="FG101" i="1"/>
  <c r="FG94" i="1"/>
  <c r="FH94" i="1" s="1"/>
  <c r="FI94" i="1" s="1"/>
  <c r="FG89" i="1"/>
  <c r="FH89" i="1" s="1"/>
  <c r="FI89" i="1" s="1"/>
  <c r="FG87" i="1"/>
  <c r="FG86" i="1"/>
  <c r="FH86" i="1" s="1"/>
  <c r="FI86" i="1" s="1"/>
  <c r="FG85" i="1"/>
  <c r="FH85" i="1" s="1"/>
  <c r="FI85" i="1" s="1"/>
  <c r="FJ85" i="1" s="1"/>
  <c r="FG80" i="1"/>
  <c r="FH80" i="1" s="1"/>
  <c r="FI80" i="1" s="1"/>
  <c r="FG75" i="1"/>
  <c r="FG74" i="1"/>
  <c r="FG68" i="1"/>
  <c r="FH68" i="1" s="1"/>
  <c r="FI68" i="1" s="1"/>
  <c r="FG66" i="1"/>
  <c r="FG63" i="1"/>
  <c r="FG62" i="1"/>
  <c r="FG57" i="1"/>
  <c r="FH57" i="1" s="1"/>
  <c r="FI57" i="1" s="1"/>
  <c r="FJ57" i="1" s="1"/>
  <c r="FG50" i="1"/>
  <c r="FH50" i="1" s="1"/>
  <c r="FI50" i="1" s="1"/>
  <c r="FJ50" i="1" s="1"/>
  <c r="FG42" i="1"/>
  <c r="FG36" i="1"/>
  <c r="FH36" i="1" s="1"/>
  <c r="FI36" i="1" s="1"/>
  <c r="FJ36" i="1" s="1"/>
  <c r="FG33" i="1"/>
  <c r="FH33" i="1" s="1"/>
  <c r="FI33" i="1" s="1"/>
  <c r="FJ33" i="1" s="1"/>
  <c r="FG31" i="1"/>
  <c r="FG30" i="1"/>
  <c r="FH30" i="1" s="1"/>
  <c r="FI30" i="1" s="1"/>
  <c r="FG28" i="1"/>
  <c r="FG21" i="1"/>
  <c r="FG20" i="1"/>
  <c r="FH20" i="1" s="1"/>
  <c r="FI20" i="1" s="1"/>
  <c r="FG17" i="1"/>
  <c r="FG16" i="1"/>
  <c r="FG10" i="1"/>
  <c r="D58" i="8" l="1"/>
  <c r="D239" i="8" l="1"/>
  <c r="D12" i="8" l="1"/>
  <c r="D251" i="8" l="1"/>
  <c r="D268" i="8" l="1"/>
  <c r="D258" i="8" l="1"/>
  <c r="D98" i="8" l="1"/>
  <c r="D105" i="8" l="1"/>
  <c r="BK47" i="2" l="1"/>
  <c r="BL47" i="2" s="1"/>
  <c r="BM47" i="2" s="1"/>
  <c r="BN47" i="2" s="1"/>
  <c r="BO47" i="2" s="1"/>
  <c r="BP47" i="2" s="1"/>
  <c r="BQ47" i="2" s="1"/>
  <c r="BR47" i="2" s="1"/>
  <c r="BS47" i="2" s="1"/>
  <c r="BT47" i="2" s="1"/>
  <c r="FA23" i="2"/>
  <c r="BK23" i="2"/>
  <c r="IQ87" i="1" l="1"/>
  <c r="D82" i="8" l="1"/>
  <c r="D135" i="8" l="1"/>
  <c r="D11" i="8"/>
  <c r="D128" i="8" l="1"/>
  <c r="D66" i="8" l="1"/>
  <c r="EX144" i="1" l="1"/>
  <c r="EX140" i="1"/>
  <c r="EX133" i="1"/>
  <c r="EX125" i="1"/>
  <c r="EX124" i="1"/>
  <c r="EX121" i="1"/>
  <c r="EX117" i="1"/>
  <c r="EX108" i="1"/>
  <c r="EX95" i="1"/>
  <c r="EX90" i="1"/>
  <c r="EX86" i="1"/>
  <c r="EX84" i="1"/>
  <c r="EX83" i="1"/>
  <c r="EX77" i="1"/>
  <c r="EX70" i="1"/>
  <c r="EX66" i="1"/>
  <c r="EX53" i="1"/>
  <c r="EX46" i="1"/>
  <c r="EX43" i="1"/>
  <c r="EX25" i="1"/>
  <c r="EX15" i="1"/>
  <c r="EX144" i="2"/>
  <c r="EX141" i="2"/>
  <c r="EX138" i="2"/>
  <c r="EX133" i="2"/>
  <c r="EX126" i="2"/>
  <c r="EX123" i="2"/>
  <c r="EX120" i="2"/>
  <c r="EX119" i="2"/>
  <c r="EX117" i="2"/>
  <c r="EX114" i="2"/>
  <c r="EX112" i="2"/>
  <c r="EX97" i="2"/>
  <c r="EX96" i="2"/>
  <c r="EX83" i="2"/>
  <c r="EX79" i="2"/>
  <c r="EX61" i="2"/>
  <c r="EX56" i="2"/>
  <c r="EX43" i="2"/>
  <c r="EX37" i="2"/>
  <c r="EX34" i="2"/>
  <c r="EX32" i="2"/>
  <c r="EX31" i="2"/>
  <c r="EX25" i="2"/>
  <c r="EX15" i="2"/>
  <c r="EX13" i="2"/>
  <c r="EX4" i="2"/>
  <c r="EX2" i="2"/>
  <c r="EX4" i="3"/>
  <c r="EX3" i="3"/>
  <c r="EX70" i="3"/>
  <c r="EX66" i="3"/>
  <c r="EX47" i="3"/>
  <c r="EX45" i="3"/>
  <c r="EX44" i="3"/>
  <c r="EX43" i="3"/>
  <c r="EX41" i="3"/>
  <c r="EX37" i="3"/>
  <c r="EX21" i="3"/>
  <c r="EX20" i="3"/>
  <c r="EX19" i="3"/>
  <c r="EX6" i="3"/>
  <c r="D230" i="8" l="1"/>
  <c r="EW98" i="3" l="1"/>
  <c r="EX98" i="3" s="1"/>
  <c r="EW97" i="3"/>
  <c r="EX97" i="3" s="1"/>
  <c r="EW93" i="3"/>
  <c r="EX93" i="3" s="1"/>
  <c r="EW91" i="3"/>
  <c r="EX91" i="3" s="1"/>
  <c r="EW88" i="3"/>
  <c r="EW87" i="3"/>
  <c r="EX87" i="3" s="1"/>
  <c r="EW82" i="3"/>
  <c r="EX82" i="3" s="1"/>
  <c r="EW81" i="3"/>
  <c r="EX81" i="3" s="1"/>
  <c r="EW79" i="3"/>
  <c r="EX79" i="3" s="1"/>
  <c r="EW61" i="3"/>
  <c r="EX61" i="3" s="1"/>
  <c r="EW58" i="3"/>
  <c r="EX58" i="3" s="1"/>
  <c r="EW56" i="3"/>
  <c r="EW52" i="3"/>
  <c r="EX52" i="3" s="1"/>
  <c r="EW49" i="3"/>
  <c r="EW46" i="3"/>
  <c r="EX46" i="3" s="1"/>
  <c r="EW42" i="3"/>
  <c r="EX42" i="3" s="1"/>
  <c r="EW40" i="3"/>
  <c r="EW34" i="3"/>
  <c r="EX34" i="3" s="1"/>
  <c r="EW31" i="3"/>
  <c r="EW24" i="3"/>
  <c r="EX24" i="3" s="1"/>
  <c r="EW11" i="3"/>
  <c r="EX11" i="3" s="1"/>
  <c r="EW9" i="3"/>
  <c r="EX9" i="3" s="1"/>
  <c r="EW8" i="3"/>
  <c r="EX8" i="3" s="1"/>
  <c r="EW2" i="3"/>
  <c r="EX2" i="3" s="1"/>
  <c r="EW137" i="2"/>
  <c r="EX137" i="2" s="1"/>
  <c r="EW130" i="2"/>
  <c r="EX130" i="2" s="1"/>
  <c r="EW124" i="2"/>
  <c r="EX124" i="2" s="1"/>
  <c r="EW109" i="2"/>
  <c r="EX109" i="2" s="1"/>
  <c r="EW100" i="2"/>
  <c r="EX100" i="2" s="1"/>
  <c r="EW93" i="2"/>
  <c r="EX93" i="2" s="1"/>
  <c r="EW86" i="2"/>
  <c r="EX86" i="2" s="1"/>
  <c r="EW85" i="2"/>
  <c r="EX85" i="2" s="1"/>
  <c r="EW77" i="2"/>
  <c r="EX77" i="2" s="1"/>
  <c r="EW64" i="2"/>
  <c r="EX64" i="2" s="1"/>
  <c r="EW54" i="2"/>
  <c r="EW53" i="2"/>
  <c r="EX53" i="2" s="1"/>
  <c r="EW50" i="2"/>
  <c r="EX50" i="2" s="1"/>
  <c r="EW48" i="2"/>
  <c r="EX48" i="2" s="1"/>
  <c r="EW41" i="2"/>
  <c r="EX41" i="2" s="1"/>
  <c r="EW36" i="2"/>
  <c r="EX36" i="2" s="1"/>
  <c r="EW33" i="2"/>
  <c r="EX33" i="2" s="1"/>
  <c r="EW29" i="2"/>
  <c r="EX29" i="2" s="1"/>
  <c r="EW27" i="2"/>
  <c r="EW22" i="2"/>
  <c r="EW18" i="2"/>
  <c r="EX18" i="2" s="1"/>
  <c r="EW14" i="2"/>
  <c r="EX14" i="2" s="1"/>
  <c r="EW7" i="2"/>
  <c r="EX7" i="2" s="1"/>
  <c r="EW5" i="2"/>
  <c r="EW3" i="2"/>
  <c r="EX3" i="2" s="1"/>
  <c r="BG122" i="2"/>
  <c r="EW145" i="1"/>
  <c r="EX145" i="1" s="1"/>
  <c r="EW142" i="1"/>
  <c r="EX142" i="1" s="1"/>
  <c r="EW136" i="1"/>
  <c r="EX136" i="1" s="1"/>
  <c r="EW135" i="1"/>
  <c r="EX135" i="1" s="1"/>
  <c r="EW132" i="1"/>
  <c r="EX132" i="1" s="1"/>
  <c r="EW126" i="1"/>
  <c r="EX126" i="1" s="1"/>
  <c r="EW116" i="1"/>
  <c r="EX116" i="1" s="1"/>
  <c r="EW107" i="1"/>
  <c r="EX107" i="1" s="1"/>
  <c r="EW99" i="1"/>
  <c r="EX99" i="1" s="1"/>
  <c r="EW94" i="1"/>
  <c r="EX94" i="1" s="1"/>
  <c r="EW93" i="1"/>
  <c r="EX93" i="1" s="1"/>
  <c r="EW82" i="1"/>
  <c r="EX82" i="1" s="1"/>
  <c r="EW81" i="1"/>
  <c r="EX81" i="1" s="1"/>
  <c r="EW80" i="1"/>
  <c r="EX80" i="1" s="1"/>
  <c r="EW78" i="1"/>
  <c r="EX78" i="1" s="1"/>
  <c r="EW75" i="1"/>
  <c r="EX75" i="1" s="1"/>
  <c r="EW74" i="1"/>
  <c r="EW73" i="1"/>
  <c r="EW71" i="1"/>
  <c r="EX71" i="1" s="1"/>
  <c r="EW68" i="1"/>
  <c r="EX68" i="1" s="1"/>
  <c r="EW64" i="1"/>
  <c r="EX64" i="1" s="1"/>
  <c r="EW62" i="1"/>
  <c r="EX62" i="1" s="1"/>
  <c r="EW56" i="1"/>
  <c r="EX56" i="1" s="1"/>
  <c r="EW55" i="1"/>
  <c r="EX55" i="1" s="1"/>
  <c r="EW54" i="1"/>
  <c r="EX54" i="1" s="1"/>
  <c r="EW50" i="1"/>
  <c r="EX50" i="1" s="1"/>
  <c r="EW49" i="1"/>
  <c r="EX49" i="1" s="1"/>
  <c r="EW48" i="1"/>
  <c r="EX48" i="1" s="1"/>
  <c r="EW45" i="1"/>
  <c r="EX45" i="1" s="1"/>
  <c r="EW42" i="1"/>
  <c r="EX42" i="1" s="1"/>
  <c r="EW41" i="1"/>
  <c r="EX41" i="1" s="1"/>
  <c r="EW26" i="1"/>
  <c r="EW21" i="1"/>
  <c r="EX21" i="1" s="1"/>
  <c r="EW18" i="1"/>
  <c r="EX18" i="1" s="1"/>
  <c r="EW17" i="1"/>
  <c r="EW16" i="1"/>
  <c r="EX16" i="1" s="1"/>
  <c r="EW11" i="1"/>
  <c r="EX11" i="1" s="1"/>
  <c r="EW6" i="1"/>
  <c r="EX31" i="3" l="1"/>
  <c r="EV95" i="3"/>
  <c r="EW95" i="3" s="1"/>
  <c r="EX95" i="3" s="1"/>
  <c r="EV86" i="3"/>
  <c r="EW86" i="3" s="1"/>
  <c r="EX86" i="3" s="1"/>
  <c r="EV76" i="3"/>
  <c r="EV72" i="3"/>
  <c r="EW72" i="3" s="1"/>
  <c r="EX72" i="3" s="1"/>
  <c r="EV64" i="3"/>
  <c r="EW64" i="3" s="1"/>
  <c r="EX64" i="3" s="1"/>
  <c r="EV60" i="3"/>
  <c r="EW60" i="3" s="1"/>
  <c r="EX60" i="3" s="1"/>
  <c r="EV50" i="3"/>
  <c r="EW50" i="3" s="1"/>
  <c r="EX50" i="3" s="1"/>
  <c r="EV36" i="3"/>
  <c r="EW36" i="3" s="1"/>
  <c r="EV33" i="3"/>
  <c r="EW33" i="3" s="1"/>
  <c r="EX33" i="3" s="1"/>
  <c r="EV30" i="3"/>
  <c r="EV28" i="3"/>
  <c r="EW28" i="3" s="1"/>
  <c r="EX28" i="3" s="1"/>
  <c r="EV26" i="3"/>
  <c r="EW26" i="3" s="1"/>
  <c r="EX26" i="3" s="1"/>
  <c r="EV22" i="3"/>
  <c r="EW22" i="3" s="1"/>
  <c r="EX22" i="3" s="1"/>
  <c r="EV20" i="3"/>
  <c r="EV18" i="3"/>
  <c r="EW18" i="3" s="1"/>
  <c r="EX18" i="3" s="1"/>
  <c r="EV17" i="3"/>
  <c r="EW17" i="3" s="1"/>
  <c r="EX17" i="3" s="1"/>
  <c r="EV13" i="3"/>
  <c r="EW13" i="3" s="1"/>
  <c r="EX13" i="3" s="1"/>
  <c r="EV12" i="3"/>
  <c r="EW12" i="3" s="1"/>
  <c r="EX12" i="3" s="1"/>
  <c r="EV5" i="3"/>
  <c r="EW5" i="3" s="1"/>
  <c r="EV145" i="2"/>
  <c r="EW145" i="2" s="1"/>
  <c r="EX145" i="2" s="1"/>
  <c r="EV140" i="2"/>
  <c r="EW140" i="2" s="1"/>
  <c r="EX140" i="2" s="1"/>
  <c r="EV134" i="2"/>
  <c r="EV122" i="2"/>
  <c r="EW122" i="2" s="1"/>
  <c r="EX122" i="2" s="1"/>
  <c r="EV118" i="2"/>
  <c r="EW118" i="2" s="1"/>
  <c r="EX118" i="2" s="1"/>
  <c r="EV113" i="2"/>
  <c r="EW113" i="2" s="1"/>
  <c r="EX113" i="2" s="1"/>
  <c r="EV112" i="2"/>
  <c r="EV111" i="2"/>
  <c r="EW111" i="2" s="1"/>
  <c r="EX111" i="2" s="1"/>
  <c r="EV106" i="2"/>
  <c r="EW106" i="2" s="1"/>
  <c r="EX106" i="2" s="1"/>
  <c r="EV105" i="2"/>
  <c r="EW105" i="2" s="1"/>
  <c r="EX105" i="2" s="1"/>
  <c r="EV104" i="2"/>
  <c r="EW104" i="2" s="1"/>
  <c r="EX104" i="2" s="1"/>
  <c r="EV102" i="2"/>
  <c r="EV99" i="2"/>
  <c r="EW99" i="2" s="1"/>
  <c r="EX99" i="2" s="1"/>
  <c r="EV98" i="2"/>
  <c r="EV95" i="2"/>
  <c r="EW95" i="2" s="1"/>
  <c r="EX95" i="2" s="1"/>
  <c r="EV94" i="2"/>
  <c r="EV84" i="2"/>
  <c r="EW84" i="2" s="1"/>
  <c r="EX84" i="2" s="1"/>
  <c r="EV82" i="2"/>
  <c r="EW82" i="2" s="1"/>
  <c r="EX82" i="2" s="1"/>
  <c r="EV72" i="2"/>
  <c r="EV71" i="2"/>
  <c r="EW71" i="2" s="1"/>
  <c r="EV67" i="2"/>
  <c r="EW67" i="2" s="1"/>
  <c r="EX67" i="2" s="1"/>
  <c r="EV62" i="2"/>
  <c r="EW62" i="2" s="1"/>
  <c r="EX62" i="2" s="1"/>
  <c r="EV49" i="2"/>
  <c r="EW49" i="2" s="1"/>
  <c r="EX49" i="2" s="1"/>
  <c r="EV47" i="2"/>
  <c r="EW47" i="2" s="1"/>
  <c r="EX47" i="2" s="1"/>
  <c r="EV44" i="2"/>
  <c r="EW44" i="2" s="1"/>
  <c r="EV42" i="2"/>
  <c r="EW42" i="2" s="1"/>
  <c r="EX42" i="2" s="1"/>
  <c r="EV39" i="2"/>
  <c r="EW39" i="2" s="1"/>
  <c r="EX39" i="2" s="1"/>
  <c r="EV35" i="2"/>
  <c r="EW35" i="2" s="1"/>
  <c r="EX35" i="2" s="1"/>
  <c r="EV26" i="2"/>
  <c r="EW26" i="2" s="1"/>
  <c r="EX26" i="2" s="1"/>
  <c r="EV24" i="2"/>
  <c r="EW24" i="2" s="1"/>
  <c r="EX24" i="2" s="1"/>
  <c r="EV10" i="2"/>
  <c r="EW10" i="2" s="1"/>
  <c r="EX10" i="2" s="1"/>
  <c r="EW30" i="3" l="1"/>
  <c r="EV143" i="1"/>
  <c r="EV140" i="1"/>
  <c r="EV138" i="1"/>
  <c r="EW138" i="1" s="1"/>
  <c r="EX138" i="1" s="1"/>
  <c r="EV130" i="1"/>
  <c r="EW130" i="1" s="1"/>
  <c r="EX130" i="1" s="1"/>
  <c r="EV120" i="1"/>
  <c r="EW120" i="1" s="1"/>
  <c r="EX120" i="1" s="1"/>
  <c r="EV115" i="1"/>
  <c r="EW115" i="1" s="1"/>
  <c r="EX115" i="1" s="1"/>
  <c r="EV110" i="1"/>
  <c r="EW110" i="1" s="1"/>
  <c r="EX110" i="1" s="1"/>
  <c r="EV109" i="1"/>
  <c r="EW109" i="1" s="1"/>
  <c r="EX109" i="1" s="1"/>
  <c r="EV102" i="1"/>
  <c r="EW102" i="1" s="1"/>
  <c r="EX102" i="1" s="1"/>
  <c r="EV101" i="1"/>
  <c r="EW101" i="1" s="1"/>
  <c r="EV100" i="1"/>
  <c r="EW100" i="1" s="1"/>
  <c r="EX100" i="1" s="1"/>
  <c r="EV85" i="1"/>
  <c r="EW85" i="1" s="1"/>
  <c r="EX85" i="1" s="1"/>
  <c r="EV79" i="1"/>
  <c r="EW79" i="1" s="1"/>
  <c r="EX79" i="1" s="1"/>
  <c r="EV67" i="1"/>
  <c r="EW67" i="1" s="1"/>
  <c r="EV63" i="1"/>
  <c r="EW63" i="1" s="1"/>
  <c r="EV58" i="1"/>
  <c r="EW58" i="1" s="1"/>
  <c r="EX58" i="1" s="1"/>
  <c r="EV57" i="1"/>
  <c r="EW57" i="1" s="1"/>
  <c r="EX57" i="1" s="1"/>
  <c r="EV36" i="1"/>
  <c r="EW36" i="1" s="1"/>
  <c r="EX36" i="1" s="1"/>
  <c r="EV30" i="1"/>
  <c r="EW30" i="1" s="1"/>
  <c r="EX30" i="1" s="1"/>
  <c r="EV24" i="1"/>
  <c r="EW24" i="1" s="1"/>
  <c r="EX24" i="1" s="1"/>
  <c r="EV23" i="1"/>
  <c r="EW23" i="1" s="1"/>
  <c r="EX23" i="1" s="1"/>
  <c r="EV20" i="1"/>
  <c r="EW20" i="1" s="1"/>
  <c r="EX20" i="1" s="1"/>
  <c r="EV15" i="1"/>
  <c r="EV10" i="1"/>
  <c r="EW10" i="1" s="1"/>
  <c r="EX10" i="1" s="1"/>
  <c r="EX30" i="3" l="1"/>
  <c r="D73" i="8"/>
  <c r="D184" i="8" l="1"/>
  <c r="D277" i="8" l="1"/>
  <c r="D216" i="8" l="1"/>
  <c r="D215" i="8"/>
  <c r="D282" i="8" l="1"/>
  <c r="D222" i="8" l="1"/>
  <c r="D269" i="8" l="1"/>
  <c r="D191" i="8" l="1"/>
  <c r="D123" i="8" l="1"/>
  <c r="D142" i="8" l="1"/>
  <c r="D10" i="8" l="1"/>
  <c r="EP71" i="2" l="1"/>
  <c r="EP47" i="2"/>
  <c r="EP26" i="2"/>
  <c r="EP81" i="1"/>
  <c r="EP85" i="1"/>
  <c r="EP110" i="1"/>
  <c r="EP115" i="1"/>
  <c r="EP120" i="1"/>
  <c r="EP136" i="1"/>
  <c r="EO80" i="3" l="1"/>
  <c r="EO90" i="3"/>
  <c r="EO89" i="3"/>
  <c r="EN70" i="3" l="1"/>
  <c r="D88" i="8" l="1"/>
  <c r="EN76" i="3" l="1"/>
  <c r="EN61" i="3"/>
  <c r="EN57" i="3"/>
  <c r="EN41" i="3"/>
  <c r="EN28" i="3"/>
  <c r="EN20" i="3"/>
  <c r="EN18" i="3"/>
  <c r="EN110" i="2"/>
  <c r="EN96" i="2"/>
  <c r="EN73" i="2"/>
  <c r="EN68" i="2"/>
  <c r="EN65" i="2"/>
  <c r="EN33" i="2"/>
  <c r="EN32" i="2"/>
  <c r="EN30" i="2"/>
  <c r="EN28" i="2"/>
  <c r="EN27" i="2"/>
  <c r="EN127" i="1"/>
  <c r="EN121" i="1"/>
  <c r="EN114" i="1"/>
  <c r="EN105" i="1"/>
  <c r="EN97" i="1"/>
  <c r="EN86" i="1"/>
  <c r="EN52" i="1"/>
  <c r="EN16" i="1"/>
  <c r="EO18" i="3" l="1"/>
  <c r="EO76" i="3"/>
  <c r="AW42" i="3" l="1"/>
  <c r="AX42" i="3" s="1"/>
  <c r="AW81" i="1" l="1"/>
  <c r="AX81" i="1" s="1"/>
  <c r="AY81" i="1" s="1"/>
  <c r="AZ81" i="1" s="1"/>
  <c r="BA81" i="1" s="1"/>
  <c r="BB81" i="1" s="1"/>
  <c r="BC81" i="1" s="1"/>
  <c r="AW136" i="1" l="1"/>
  <c r="AX136" i="1" s="1"/>
  <c r="AY136" i="1" s="1"/>
  <c r="AZ136" i="1" s="1"/>
  <c r="BA136" i="1" s="1"/>
  <c r="BB136" i="1" s="1"/>
  <c r="BC136" i="1" s="1"/>
  <c r="BD136" i="1" s="1"/>
  <c r="EM145" i="1" l="1"/>
  <c r="EM144" i="1"/>
  <c r="EM142" i="1"/>
  <c r="EM135" i="1"/>
  <c r="EM132" i="1"/>
  <c r="EM130" i="1"/>
  <c r="EM122" i="1"/>
  <c r="EM117" i="1"/>
  <c r="EN117" i="1" s="1"/>
  <c r="EM104" i="1"/>
  <c r="EM80" i="1"/>
  <c r="EM67" i="1"/>
  <c r="EN67" i="1" s="1"/>
  <c r="EM60" i="1"/>
  <c r="EM57" i="1"/>
  <c r="EN57" i="1" s="1"/>
  <c r="EM55" i="1"/>
  <c r="EN55" i="1" s="1"/>
  <c r="EM43" i="1"/>
  <c r="EN43" i="1" s="1"/>
  <c r="EM26" i="1"/>
  <c r="EM21" i="1"/>
  <c r="EN21" i="1" s="1"/>
  <c r="EM18" i="1"/>
  <c r="EM10" i="1"/>
  <c r="EN10" i="1" s="1"/>
  <c r="EM7" i="1"/>
  <c r="EM133" i="2"/>
  <c r="EN133" i="2" s="1"/>
  <c r="EM130" i="2"/>
  <c r="EM128" i="2"/>
  <c r="EN128" i="2" s="1"/>
  <c r="EM126" i="2"/>
  <c r="EN126" i="2" s="1"/>
  <c r="EM118" i="2"/>
  <c r="EM112" i="2"/>
  <c r="EM111" i="2"/>
  <c r="EN111" i="2" s="1"/>
  <c r="EM108" i="2"/>
  <c r="EN108" i="2" s="1"/>
  <c r="EM104" i="2"/>
  <c r="EN104" i="2" s="1"/>
  <c r="EM97" i="2"/>
  <c r="EN97" i="2" s="1"/>
  <c r="EM84" i="2"/>
  <c r="EM67" i="2"/>
  <c r="EM62" i="2"/>
  <c r="EM55" i="2"/>
  <c r="EM37" i="2"/>
  <c r="EM94" i="3"/>
  <c r="EN94" i="3" s="1"/>
  <c r="EM90" i="3"/>
  <c r="EM87" i="3"/>
  <c r="EN87" i="3" s="1"/>
  <c r="EM83" i="3"/>
  <c r="EM72" i="3"/>
  <c r="EN72" i="3" s="1"/>
  <c r="EM66" i="3"/>
  <c r="EN66" i="3" s="1"/>
  <c r="EM56" i="3"/>
  <c r="EM54" i="3"/>
  <c r="EM50" i="3"/>
  <c r="EN50" i="3" s="1"/>
  <c r="EM49" i="3"/>
  <c r="EM46" i="3"/>
  <c r="EM38" i="3"/>
  <c r="EM21" i="3"/>
  <c r="EN21" i="3" s="1"/>
  <c r="EO50" i="3" l="1"/>
  <c r="EO72" i="3"/>
  <c r="EO21" i="3"/>
  <c r="EO66" i="3"/>
  <c r="EO94" i="3"/>
  <c r="D263" i="8"/>
  <c r="D77" i="8" l="1"/>
  <c r="D95" i="8"/>
  <c r="D43" i="8" l="1"/>
  <c r="AV85" i="1" l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BO85" i="1" s="1"/>
  <c r="BP85" i="1" s="1"/>
  <c r="BQ85" i="1" s="1"/>
  <c r="BR85" i="1" s="1"/>
  <c r="BS85" i="1" s="1"/>
  <c r="BT85" i="1" s="1"/>
  <c r="BU85" i="1" s="1"/>
  <c r="BV85" i="1" s="1"/>
  <c r="BW85" i="1" s="1"/>
  <c r="BX85" i="1" s="1"/>
  <c r="BY85" i="1" s="1"/>
  <c r="BZ85" i="1" s="1"/>
  <c r="AV110" i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BO110" i="1" s="1"/>
  <c r="BP110" i="1" s="1"/>
  <c r="BQ110" i="1" s="1"/>
  <c r="BR110" i="1" s="1"/>
  <c r="BS110" i="1" s="1"/>
  <c r="BT110" i="1" s="1"/>
  <c r="BU110" i="1" s="1"/>
  <c r="BV110" i="1" s="1"/>
  <c r="BW110" i="1" s="1"/>
  <c r="BX110" i="1" s="1"/>
  <c r="BY110" i="1" s="1"/>
  <c r="BZ110" i="1" s="1"/>
  <c r="AV115" i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BO115" i="1" s="1"/>
  <c r="BP115" i="1" s="1"/>
  <c r="BQ115" i="1" s="1"/>
  <c r="BR115" i="1" s="1"/>
  <c r="BS115" i="1" s="1"/>
  <c r="BT115" i="1" s="1"/>
  <c r="BU115" i="1" s="1"/>
  <c r="BV115" i="1" s="1"/>
  <c r="BW115" i="1" s="1"/>
  <c r="BX115" i="1" s="1"/>
  <c r="BY115" i="1" s="1"/>
  <c r="BZ115" i="1" s="1"/>
  <c r="AV133" i="1"/>
  <c r="AV30" i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BO30" i="1" s="1"/>
  <c r="BP30" i="1" s="1"/>
  <c r="BQ30" i="1" s="1"/>
  <c r="BR30" i="1" s="1"/>
  <c r="BS30" i="1" s="1"/>
  <c r="BT30" i="1" s="1"/>
  <c r="BU30" i="1" s="1"/>
  <c r="BV30" i="1" s="1"/>
  <c r="BW30" i="1" s="1"/>
  <c r="BX30" i="1" s="1"/>
  <c r="BY30" i="1" s="1"/>
  <c r="BZ30" i="1" s="1"/>
  <c r="AV96" i="2"/>
  <c r="AV71" i="2"/>
  <c r="AW71" i="2" s="1"/>
  <c r="AX71" i="2" s="1"/>
  <c r="AY71" i="2" s="1"/>
  <c r="AZ71" i="2" s="1"/>
  <c r="BA71" i="2" s="1"/>
  <c r="CA30" i="1" l="1"/>
  <c r="CA110" i="1"/>
  <c r="CA115" i="1"/>
  <c r="CA85" i="1"/>
  <c r="AV47" i="2"/>
  <c r="AW47" i="2" s="1"/>
  <c r="AX47" i="2" s="1"/>
  <c r="AY47" i="2" s="1"/>
  <c r="AZ47" i="2" s="1"/>
  <c r="BA47" i="2" s="1"/>
  <c r="BB47" i="2" s="1"/>
  <c r="BC47" i="2" s="1"/>
  <c r="BD47" i="2" s="1"/>
  <c r="BE47" i="2" s="1"/>
  <c r="BF47" i="2" s="1"/>
  <c r="BG47" i="2" s="1"/>
  <c r="BH47" i="2" s="1"/>
  <c r="BI47" i="2" s="1"/>
  <c r="AV42" i="2"/>
  <c r="AW42" i="2" s="1"/>
  <c r="AX42" i="2" s="1"/>
  <c r="AV26" i="2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BJ26" i="2" s="1"/>
  <c r="BK26" i="2" s="1"/>
  <c r="BL26" i="2" s="1"/>
  <c r="BM26" i="2" s="1"/>
  <c r="BN26" i="2" s="1"/>
  <c r="BO26" i="2" s="1"/>
  <c r="BP26" i="2" s="1"/>
  <c r="BQ26" i="2" s="1"/>
  <c r="BR26" i="2" s="1"/>
  <c r="BS26" i="2" s="1"/>
  <c r="BT26" i="2" s="1"/>
  <c r="BU26" i="2" s="1"/>
  <c r="BV26" i="2" s="1"/>
  <c r="BW26" i="2" s="1"/>
  <c r="BX26" i="2" s="1"/>
  <c r="BY26" i="2" s="1"/>
  <c r="BZ26" i="2" s="1"/>
  <c r="AV19" i="3"/>
  <c r="AW19" i="3" s="1"/>
  <c r="AV13" i="3"/>
  <c r="AW13" i="3" s="1"/>
  <c r="AV12" i="3"/>
  <c r="AW12" i="3" s="1"/>
  <c r="AX12" i="3" s="1"/>
  <c r="AY12" i="3" s="1"/>
  <c r="AZ12" i="3" s="1"/>
  <c r="BA12" i="3" s="1"/>
  <c r="BB12" i="3" s="1"/>
  <c r="BC12" i="3" s="1"/>
  <c r="BD12" i="3" s="1"/>
  <c r="BE12" i="3" s="1"/>
  <c r="BF12" i="3" s="1"/>
  <c r="BG12" i="3" s="1"/>
  <c r="BH12" i="3" s="1"/>
  <c r="BI12" i="3" s="1"/>
  <c r="BJ12" i="3" s="1"/>
  <c r="BK12" i="3" s="1"/>
  <c r="BL12" i="3" s="1"/>
  <c r="BM12" i="3" s="1"/>
  <c r="BN12" i="3" s="1"/>
  <c r="BO12" i="3" s="1"/>
  <c r="CB85" i="1" l="1"/>
  <c r="CB110" i="1"/>
  <c r="CB115" i="1"/>
  <c r="CB30" i="1"/>
  <c r="CA26" i="2"/>
  <c r="EL99" i="1"/>
  <c r="EM99" i="1" s="1"/>
  <c r="EL94" i="1"/>
  <c r="EL74" i="1"/>
  <c r="EL72" i="1"/>
  <c r="EL61" i="1"/>
  <c r="EL52" i="1"/>
  <c r="EL49" i="1"/>
  <c r="EL45" i="1"/>
  <c r="EM45" i="1" s="1"/>
  <c r="EL11" i="1"/>
  <c r="EM11" i="1" s="1"/>
  <c r="EL120" i="2"/>
  <c r="EL113" i="2"/>
  <c r="EM113" i="2" s="1"/>
  <c r="EL106" i="2"/>
  <c r="EL89" i="2"/>
  <c r="EM89" i="2" s="1"/>
  <c r="EN89" i="2" s="1"/>
  <c r="EL33" i="2"/>
  <c r="EL27" i="2"/>
  <c r="EL24" i="2"/>
  <c r="EL78" i="3"/>
  <c r="EL63" i="3"/>
  <c r="EL61" i="3"/>
  <c r="EL47" i="3"/>
  <c r="EL44" i="3"/>
  <c r="EM44" i="3" s="1"/>
  <c r="EN44" i="3" s="1"/>
  <c r="EL17" i="3"/>
  <c r="EM17" i="3" s="1"/>
  <c r="CC30" i="1" l="1"/>
  <c r="CD30" i="1" s="1"/>
  <c r="CC110" i="1"/>
  <c r="CD110" i="1" s="1"/>
  <c r="CC115" i="1"/>
  <c r="CD115" i="1" s="1"/>
  <c r="CC85" i="1"/>
  <c r="CD85" i="1" s="1"/>
  <c r="CB26" i="2"/>
  <c r="EK143" i="1"/>
  <c r="EL143" i="1" s="1"/>
  <c r="EM143" i="1" s="1"/>
  <c r="EK136" i="1"/>
  <c r="EL136" i="1" s="1"/>
  <c r="EM136" i="1" s="1"/>
  <c r="EN136" i="1" s="1"/>
  <c r="EK134" i="1"/>
  <c r="EK133" i="1"/>
  <c r="EL133" i="1" s="1"/>
  <c r="EK126" i="1"/>
  <c r="EL126" i="1" s="1"/>
  <c r="EM126" i="1" s="1"/>
  <c r="EK120" i="1"/>
  <c r="EL120" i="1" s="1"/>
  <c r="EM120" i="1" s="1"/>
  <c r="EN120" i="1" s="1"/>
  <c r="EK117" i="1"/>
  <c r="EK116" i="1"/>
  <c r="EK115" i="1"/>
  <c r="EL115" i="1" s="1"/>
  <c r="EM115" i="1" s="1"/>
  <c r="EN115" i="1" s="1"/>
  <c r="EK110" i="1"/>
  <c r="EL110" i="1" s="1"/>
  <c r="EM110" i="1" s="1"/>
  <c r="EN110" i="1" s="1"/>
  <c r="EK109" i="1"/>
  <c r="EL109" i="1" s="1"/>
  <c r="EK102" i="1"/>
  <c r="EL102" i="1" s="1"/>
  <c r="EM102" i="1" s="1"/>
  <c r="EN102" i="1" s="1"/>
  <c r="EK95" i="1"/>
  <c r="EK92" i="1"/>
  <c r="EK86" i="1"/>
  <c r="EK85" i="1"/>
  <c r="EL85" i="1" s="1"/>
  <c r="EM85" i="1" s="1"/>
  <c r="EN85" i="1" s="1"/>
  <c r="EK84" i="1"/>
  <c r="EK81" i="1"/>
  <c r="EL81" i="1" s="1"/>
  <c r="EM81" i="1" s="1"/>
  <c r="EN81" i="1" s="1"/>
  <c r="EK80" i="1"/>
  <c r="EK68" i="1"/>
  <c r="EL68" i="1" s="1"/>
  <c r="EM68" i="1" s="1"/>
  <c r="EK67" i="1"/>
  <c r="EK58" i="1"/>
  <c r="EL58" i="1" s="1"/>
  <c r="EM58" i="1" s="1"/>
  <c r="EK57" i="1"/>
  <c r="EK50" i="1"/>
  <c r="EL50" i="1" s="1"/>
  <c r="EM50" i="1" s="1"/>
  <c r="EK46" i="1"/>
  <c r="EL46" i="1" s="1"/>
  <c r="EM46" i="1" s="1"/>
  <c r="EK36" i="1"/>
  <c r="EL36" i="1" s="1"/>
  <c r="EM36" i="1" s="1"/>
  <c r="EN36" i="1" s="1"/>
  <c r="EK33" i="1"/>
  <c r="EL33" i="1" s="1"/>
  <c r="EM33" i="1" s="1"/>
  <c r="EN33" i="1" s="1"/>
  <c r="EK31" i="1"/>
  <c r="EL31" i="1" s="1"/>
  <c r="EM31" i="1" s="1"/>
  <c r="EN31" i="1" s="1"/>
  <c r="EK30" i="1"/>
  <c r="EL30" i="1" s="1"/>
  <c r="EM30" i="1" s="1"/>
  <c r="EN30" i="1" s="1"/>
  <c r="EK27" i="1"/>
  <c r="EK26" i="1"/>
  <c r="EK24" i="1"/>
  <c r="EK20" i="1"/>
  <c r="EL20" i="1" s="1"/>
  <c r="EM20" i="1" s="1"/>
  <c r="EN20" i="1" s="1"/>
  <c r="EK16" i="1"/>
  <c r="EL16" i="1" s="1"/>
  <c r="EK15" i="1"/>
  <c r="EL15" i="1" s="1"/>
  <c r="EK10" i="1"/>
  <c r="EK9" i="1"/>
  <c r="EL9" i="1" s="1"/>
  <c r="EK8" i="1"/>
  <c r="EL8" i="1" s="1"/>
  <c r="EM8" i="1" s="1"/>
  <c r="EK6" i="1"/>
  <c r="EL6" i="1" s="1"/>
  <c r="EM6" i="1" s="1"/>
  <c r="EN6" i="1" s="1"/>
  <c r="EK144" i="2"/>
  <c r="EL144" i="2" s="1"/>
  <c r="EK140" i="2"/>
  <c r="EL140" i="2" s="1"/>
  <c r="EM140" i="2" s="1"/>
  <c r="EK132" i="2"/>
  <c r="EL132" i="2" s="1"/>
  <c r="EM132" i="2" s="1"/>
  <c r="EN132" i="2" s="1"/>
  <c r="EK122" i="2"/>
  <c r="EL122" i="2" s="1"/>
  <c r="EM122" i="2" s="1"/>
  <c r="EN122" i="2" s="1"/>
  <c r="EK119" i="2"/>
  <c r="EL119" i="2" s="1"/>
  <c r="EM119" i="2" s="1"/>
  <c r="EN119" i="2" s="1"/>
  <c r="EK117" i="2"/>
  <c r="EK111" i="2"/>
  <c r="EK105" i="2"/>
  <c r="EL105" i="2" s="1"/>
  <c r="EM105" i="2" s="1"/>
  <c r="EN105" i="2" s="1"/>
  <c r="EK104" i="2"/>
  <c r="EK101" i="2"/>
  <c r="EK99" i="2"/>
  <c r="EL99" i="2" s="1"/>
  <c r="EM99" i="2" s="1"/>
  <c r="EN99" i="2" s="1"/>
  <c r="EK97" i="2"/>
  <c r="EK96" i="2"/>
  <c r="EL96" i="2" s="1"/>
  <c r="EK95" i="2"/>
  <c r="EK93" i="2"/>
  <c r="EL93" i="2" s="1"/>
  <c r="EM93" i="2" s="1"/>
  <c r="EK91" i="2"/>
  <c r="EK82" i="2"/>
  <c r="EL82" i="2" s="1"/>
  <c r="EM82" i="2" s="1"/>
  <c r="EN82" i="2" s="1"/>
  <c r="EK81" i="2"/>
  <c r="EL81" i="2" s="1"/>
  <c r="EK73" i="2"/>
  <c r="EK71" i="2"/>
  <c r="EL71" i="2" s="1"/>
  <c r="EM71" i="2" s="1"/>
  <c r="EN71" i="2" s="1"/>
  <c r="EK70" i="2"/>
  <c r="EL70" i="2" s="1"/>
  <c r="EM70" i="2" s="1"/>
  <c r="EK68" i="2"/>
  <c r="EK67" i="2"/>
  <c r="EK64" i="2"/>
  <c r="EL64" i="2" s="1"/>
  <c r="EM64" i="2" s="1"/>
  <c r="EN64" i="2" s="1"/>
  <c r="EK62" i="2"/>
  <c r="EK53" i="2"/>
  <c r="EK52" i="2"/>
  <c r="EK49" i="2"/>
  <c r="EL49" i="2" s="1"/>
  <c r="EM49" i="2" s="1"/>
  <c r="EN49" i="2" s="1"/>
  <c r="EK47" i="2"/>
  <c r="EL47" i="2" s="1"/>
  <c r="EM47" i="2" s="1"/>
  <c r="EN47" i="2" s="1"/>
  <c r="EK43" i="2"/>
  <c r="EL43" i="2" s="1"/>
  <c r="EM43" i="2" s="1"/>
  <c r="EN43" i="2" s="1"/>
  <c r="EK42" i="2"/>
  <c r="EL42" i="2" s="1"/>
  <c r="EM42" i="2" s="1"/>
  <c r="EN42" i="2" s="1"/>
  <c r="EK39" i="2"/>
  <c r="EL39" i="2" s="1"/>
  <c r="EM39" i="2" s="1"/>
  <c r="EN39" i="2" s="1"/>
  <c r="EK35" i="2"/>
  <c r="EL35" i="2" s="1"/>
  <c r="EM35" i="2" s="1"/>
  <c r="EN35" i="2" s="1"/>
  <c r="EK32" i="2"/>
  <c r="EK29" i="2"/>
  <c r="EL29" i="2" s="1"/>
  <c r="EK26" i="2"/>
  <c r="EL26" i="2" s="1"/>
  <c r="EM26" i="2" s="1"/>
  <c r="EN26" i="2" s="1"/>
  <c r="EK22" i="2"/>
  <c r="EK16" i="2"/>
  <c r="EL16" i="2" s="1"/>
  <c r="EK15" i="2"/>
  <c r="EL15" i="2" s="1"/>
  <c r="EM15" i="2" s="1"/>
  <c r="EN15" i="2" s="1"/>
  <c r="EK11" i="2"/>
  <c r="EL11" i="2" s="1"/>
  <c r="EK3" i="3"/>
  <c r="EL3" i="3" s="1"/>
  <c r="EM3" i="3" s="1"/>
  <c r="EK98" i="3"/>
  <c r="EL98" i="3" s="1"/>
  <c r="EK95" i="3"/>
  <c r="EL95" i="3" s="1"/>
  <c r="EM95" i="3" s="1"/>
  <c r="EN95" i="3" s="1"/>
  <c r="EK93" i="3"/>
  <c r="EL93" i="3" s="1"/>
  <c r="EM93" i="3" s="1"/>
  <c r="EN93" i="3" s="1"/>
  <c r="EK91" i="3"/>
  <c r="EL91" i="3" s="1"/>
  <c r="EM91" i="3" s="1"/>
  <c r="EK86" i="3"/>
  <c r="EL86" i="3" s="1"/>
  <c r="EM86" i="3" s="1"/>
  <c r="EN86" i="3" s="1"/>
  <c r="EK81" i="3"/>
  <c r="EL81" i="3" s="1"/>
  <c r="EM81" i="3" s="1"/>
  <c r="EN81" i="3" s="1"/>
  <c r="EK80" i="3"/>
  <c r="EK73" i="3"/>
  <c r="EL73" i="3" s="1"/>
  <c r="EM73" i="3" s="1"/>
  <c r="EN73" i="3" s="1"/>
  <c r="EK72" i="3"/>
  <c r="EK64" i="3"/>
  <c r="EL64" i="3" s="1"/>
  <c r="EM64" i="3" s="1"/>
  <c r="EN64" i="3" s="1"/>
  <c r="EK60" i="3"/>
  <c r="EL60" i="3" s="1"/>
  <c r="EM60" i="3" s="1"/>
  <c r="EN60" i="3" s="1"/>
  <c r="EK56" i="3"/>
  <c r="EK42" i="3"/>
  <c r="EL42" i="3" s="1"/>
  <c r="EM42" i="3" s="1"/>
  <c r="EN42" i="3" s="1"/>
  <c r="EK41" i="3"/>
  <c r="EL41" i="3" s="1"/>
  <c r="EK34" i="3"/>
  <c r="EL34" i="3" s="1"/>
  <c r="EM34" i="3" s="1"/>
  <c r="EN34" i="3" s="1"/>
  <c r="EK31" i="3"/>
  <c r="EL31" i="3" s="1"/>
  <c r="EM31" i="3" s="1"/>
  <c r="EN31" i="3" s="1"/>
  <c r="EK30" i="3"/>
  <c r="EL30" i="3" s="1"/>
  <c r="EM30" i="3" s="1"/>
  <c r="EN30" i="3" s="1"/>
  <c r="EK28" i="3"/>
  <c r="EL28" i="3" s="1"/>
  <c r="EK24" i="3"/>
  <c r="EL24" i="3" s="1"/>
  <c r="EM24" i="3" s="1"/>
  <c r="EK22" i="3"/>
  <c r="EL22" i="3" s="1"/>
  <c r="EM22" i="3" s="1"/>
  <c r="EN22" i="3" s="1"/>
  <c r="EK20" i="3"/>
  <c r="EK19" i="3"/>
  <c r="EL19" i="3" s="1"/>
  <c r="EM19" i="3" s="1"/>
  <c r="EK18" i="3"/>
  <c r="EL18" i="3" s="1"/>
  <c r="EK13" i="3"/>
  <c r="EL13" i="3" s="1"/>
  <c r="EM13" i="3" s="1"/>
  <c r="EK12" i="3"/>
  <c r="EL12" i="3" s="1"/>
  <c r="EM12" i="3" s="1"/>
  <c r="EN12" i="3" s="1"/>
  <c r="EK8" i="3"/>
  <c r="EL8" i="3" s="1"/>
  <c r="EM8" i="3" s="1"/>
  <c r="EN8" i="3" s="1"/>
  <c r="EK6" i="3"/>
  <c r="EL6" i="3" s="1"/>
  <c r="EK5" i="3"/>
  <c r="EK2" i="3"/>
  <c r="EL2" i="3" s="1"/>
  <c r="CE85" i="1" l="1"/>
  <c r="CF85" i="1" s="1"/>
  <c r="CE110" i="1"/>
  <c r="CF110" i="1" s="1"/>
  <c r="CE115" i="1"/>
  <c r="CF115" i="1" s="1"/>
  <c r="CE30" i="1"/>
  <c r="CF30" i="1" s="1"/>
  <c r="CC26" i="2"/>
  <c r="CD26" i="2" s="1"/>
  <c r="EO22" i="3"/>
  <c r="EO64" i="3"/>
  <c r="EO73" i="3"/>
  <c r="EO81" i="3"/>
  <c r="EO95" i="3"/>
  <c r="EO12" i="3"/>
  <c r="EP12" i="3" s="1"/>
  <c r="EO30" i="3"/>
  <c r="EO34" i="3"/>
  <c r="EO60" i="3"/>
  <c r="D287" i="8"/>
  <c r="D286" i="8"/>
  <c r="D285" i="8"/>
  <c r="D284" i="8"/>
  <c r="D283" i="8"/>
  <c r="D281" i="8"/>
  <c r="D280" i="8"/>
  <c r="D279" i="8"/>
  <c r="D278" i="8"/>
  <c r="D276" i="8"/>
  <c r="D275" i="8"/>
  <c r="CG115" i="1" l="1"/>
  <c r="CG85" i="1"/>
  <c r="E85" i="14" s="1"/>
  <c r="H85" i="14" s="1"/>
  <c r="CG30" i="1"/>
  <c r="CG110" i="1"/>
  <c r="CE26" i="2"/>
  <c r="CF26" i="2" s="1"/>
  <c r="D3" i="8"/>
  <c r="D4" i="8"/>
  <c r="D5" i="8"/>
  <c r="D6" i="8"/>
  <c r="D7" i="8"/>
  <c r="D8" i="8"/>
  <c r="D9" i="8"/>
  <c r="D13" i="8"/>
  <c r="D14" i="8"/>
  <c r="D15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4" i="8"/>
  <c r="D45" i="8"/>
  <c r="D47" i="8"/>
  <c r="D48" i="8"/>
  <c r="D49" i="8"/>
  <c r="D50" i="8"/>
  <c r="D51" i="8"/>
  <c r="D52" i="8"/>
  <c r="D53" i="8"/>
  <c r="D54" i="8"/>
  <c r="D55" i="8"/>
  <c r="D56" i="8"/>
  <c r="D57" i="8"/>
  <c r="D59" i="8"/>
  <c r="D60" i="8"/>
  <c r="D61" i="8"/>
  <c r="D62" i="8"/>
  <c r="D63" i="8"/>
  <c r="D64" i="8"/>
  <c r="D65" i="8"/>
  <c r="D67" i="8"/>
  <c r="D68" i="8"/>
  <c r="D69" i="8"/>
  <c r="D70" i="8"/>
  <c r="D71" i="8"/>
  <c r="D72" i="8"/>
  <c r="D74" i="8"/>
  <c r="D75" i="8"/>
  <c r="D76" i="8"/>
  <c r="D78" i="8"/>
  <c r="D79" i="8"/>
  <c r="D80" i="8"/>
  <c r="D83" i="8"/>
  <c r="D84" i="8"/>
  <c r="D85" i="8"/>
  <c r="D86" i="8"/>
  <c r="D87" i="8"/>
  <c r="D90" i="8"/>
  <c r="D92" i="8"/>
  <c r="D93" i="8"/>
  <c r="D94" i="8"/>
  <c r="D96" i="8"/>
  <c r="D97" i="8"/>
  <c r="D99" i="8"/>
  <c r="D100" i="8"/>
  <c r="D102" i="8"/>
  <c r="D103" i="8"/>
  <c r="D104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2" i="8"/>
  <c r="D124" i="8"/>
  <c r="D125" i="8"/>
  <c r="D126" i="8"/>
  <c r="D127" i="8"/>
  <c r="D129" i="8"/>
  <c r="D130" i="8"/>
  <c r="D131" i="8"/>
  <c r="D132" i="8"/>
  <c r="D133" i="8"/>
  <c r="D134" i="8"/>
  <c r="D136" i="8"/>
  <c r="D137" i="8"/>
  <c r="D138" i="8"/>
  <c r="D139" i="8"/>
  <c r="D140" i="8"/>
  <c r="D141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5" i="8"/>
  <c r="D186" i="8"/>
  <c r="D187" i="8"/>
  <c r="D188" i="8"/>
  <c r="D189" i="8"/>
  <c r="D190" i="8"/>
  <c r="D193" i="8"/>
  <c r="D195" i="8"/>
  <c r="D196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3" i="8"/>
  <c r="D214" i="8"/>
  <c r="D217" i="8"/>
  <c r="D219" i="8"/>
  <c r="D220" i="8"/>
  <c r="D221" i="8"/>
  <c r="D224" i="8"/>
  <c r="D225" i="8"/>
  <c r="D226" i="8"/>
  <c r="D227" i="8"/>
  <c r="D228" i="8"/>
  <c r="D229" i="8"/>
  <c r="D231" i="8"/>
  <c r="D232" i="8"/>
  <c r="D233" i="8"/>
  <c r="D234" i="8"/>
  <c r="D235" i="8"/>
  <c r="D236" i="8"/>
  <c r="D238" i="8"/>
  <c r="D240" i="8"/>
  <c r="D241" i="8"/>
  <c r="D242" i="8"/>
  <c r="D243" i="8"/>
  <c r="D244" i="8"/>
  <c r="D245" i="8"/>
  <c r="D246" i="8"/>
  <c r="D247" i="8"/>
  <c r="D248" i="8"/>
  <c r="D249" i="8"/>
  <c r="D250" i="8"/>
  <c r="D253" i="8"/>
  <c r="D254" i="8"/>
  <c r="D255" i="8"/>
  <c r="D256" i="8"/>
  <c r="D257" i="8"/>
  <c r="D259" i="8"/>
  <c r="D260" i="8"/>
  <c r="D261" i="8"/>
  <c r="D262" i="8"/>
  <c r="D264" i="8"/>
  <c r="D265" i="8"/>
  <c r="D266" i="8"/>
  <c r="D267" i="8"/>
  <c r="D270" i="8"/>
  <c r="D271" i="8"/>
  <c r="D272" i="8"/>
  <c r="D273" i="8"/>
  <c r="D274" i="8"/>
  <c r="D2" i="8"/>
  <c r="J85" i="14" l="1"/>
  <c r="CH110" i="1"/>
  <c r="G85" i="14"/>
  <c r="CH30" i="1"/>
  <c r="CH115" i="1"/>
  <c r="CG26" i="2"/>
  <c r="AT91" i="3"/>
  <c r="AT78" i="3"/>
  <c r="AT55" i="3"/>
  <c r="AT46" i="3"/>
  <c r="AT21" i="3"/>
  <c r="AT18" i="3"/>
  <c r="AT8" i="3"/>
  <c r="AT3" i="3"/>
  <c r="AT28" i="2"/>
  <c r="AT130" i="2"/>
  <c r="AT124" i="2"/>
  <c r="AT120" i="2"/>
  <c r="AT110" i="2"/>
  <c r="AT102" i="2"/>
  <c r="AT101" i="2"/>
  <c r="AT99" i="2"/>
  <c r="AT89" i="2"/>
  <c r="AT70" i="2"/>
  <c r="AT68" i="2"/>
  <c r="AT67" i="2"/>
  <c r="AT52" i="2"/>
  <c r="AT49" i="2"/>
  <c r="AT33" i="2"/>
  <c r="AT16" i="2"/>
  <c r="AT11" i="2"/>
  <c r="AT6" i="2"/>
  <c r="AT139" i="1"/>
  <c r="AT126" i="1"/>
  <c r="AT117" i="1"/>
  <c r="AT114" i="1"/>
  <c r="AT109" i="1"/>
  <c r="AT101" i="1"/>
  <c r="AT98" i="1"/>
  <c r="AT95" i="1"/>
  <c r="AT92" i="1"/>
  <c r="AT58" i="1"/>
  <c r="AT48" i="1"/>
  <c r="AT32" i="1"/>
  <c r="AT31" i="1"/>
  <c r="AT27" i="1"/>
  <c r="AT24" i="1"/>
  <c r="AT22" i="1"/>
  <c r="AT18" i="1"/>
  <c r="AT16" i="1"/>
  <c r="AT15" i="1"/>
  <c r="AT11" i="1"/>
  <c r="AT9" i="1"/>
  <c r="AT7" i="1"/>
  <c r="CI115" i="1" l="1"/>
  <c r="CI30" i="1"/>
  <c r="CI110" i="1"/>
  <c r="CH26" i="2"/>
  <c r="F13" i="20"/>
  <c r="AQ142" i="2"/>
  <c r="EG142" i="2"/>
  <c r="AQ71" i="2"/>
  <c r="EG71" i="2"/>
  <c r="AQ42" i="2"/>
  <c r="EG42" i="2"/>
  <c r="AQ26" i="2"/>
  <c r="EG26" i="2"/>
  <c r="AQ10" i="2"/>
  <c r="EG10" i="2"/>
  <c r="EG5" i="2"/>
  <c r="AQ5" i="2"/>
  <c r="D85" i="24" l="1"/>
  <c r="E85" i="24" s="1"/>
  <c r="CJ30" i="1"/>
  <c r="CJ110" i="1"/>
  <c r="CJ115" i="1"/>
  <c r="CI26" i="2"/>
  <c r="AK104" i="1"/>
  <c r="AK145" i="1"/>
  <c r="AK142" i="1"/>
  <c r="AK140" i="1"/>
  <c r="AK129" i="1"/>
  <c r="AK117" i="1"/>
  <c r="AK91" i="1"/>
  <c r="AK86" i="1"/>
  <c r="AK84" i="1"/>
  <c r="AK81" i="1"/>
  <c r="AK74" i="1"/>
  <c r="AK71" i="1"/>
  <c r="AK63" i="1"/>
  <c r="AK58" i="1"/>
  <c r="AK57" i="1"/>
  <c r="AK48" i="1"/>
  <c r="AK42" i="1"/>
  <c r="AK33" i="1"/>
  <c r="AK26" i="1"/>
  <c r="AK19" i="1"/>
  <c r="AK11" i="1"/>
  <c r="EA145" i="1"/>
  <c r="EA143" i="1"/>
  <c r="EA142" i="1"/>
  <c r="EA140" i="1"/>
  <c r="EA129" i="1"/>
  <c r="EA117" i="1"/>
  <c r="EA91" i="1"/>
  <c r="EA86" i="1"/>
  <c r="EA84" i="1"/>
  <c r="EA81" i="1"/>
  <c r="EA74" i="1"/>
  <c r="EA71" i="1"/>
  <c r="EA67" i="1"/>
  <c r="EA63" i="1"/>
  <c r="EA58" i="1"/>
  <c r="EA57" i="1"/>
  <c r="EA48" i="1"/>
  <c r="EA42" i="1"/>
  <c r="EA36" i="1"/>
  <c r="EA33" i="1"/>
  <c r="EA26" i="1"/>
  <c r="EA20" i="1"/>
  <c r="EA19" i="1"/>
  <c r="EA17" i="1"/>
  <c r="EA11" i="1"/>
  <c r="AK133" i="2"/>
  <c r="AK117" i="2"/>
  <c r="AK109" i="2"/>
  <c r="AK102" i="2"/>
  <c r="AK100" i="2"/>
  <c r="AK96" i="2"/>
  <c r="AK89" i="2"/>
  <c r="AK86" i="2"/>
  <c r="AK85" i="2"/>
  <c r="AK82" i="2"/>
  <c r="AK73" i="2"/>
  <c r="AK71" i="2"/>
  <c r="AK62" i="2"/>
  <c r="AK61" i="2"/>
  <c r="AK56" i="2"/>
  <c r="AK50" i="2"/>
  <c r="AK38" i="2"/>
  <c r="AK33" i="2"/>
  <c r="AK30" i="2"/>
  <c r="AK5" i="2"/>
  <c r="EA133" i="2"/>
  <c r="EA117" i="2"/>
  <c r="EA109" i="2"/>
  <c r="EA102" i="2"/>
  <c r="EA100" i="2"/>
  <c r="EA96" i="2"/>
  <c r="EA89" i="2"/>
  <c r="EA86" i="2"/>
  <c r="EA85" i="2"/>
  <c r="EA82" i="2"/>
  <c r="EA77" i="2"/>
  <c r="EA73" i="2"/>
  <c r="EA71" i="2"/>
  <c r="EA68" i="2"/>
  <c r="EA62" i="2"/>
  <c r="EA61" i="2"/>
  <c r="EA56" i="2"/>
  <c r="EA50" i="2"/>
  <c r="EA39" i="2"/>
  <c r="EA38" i="2"/>
  <c r="EA33" i="2"/>
  <c r="EA31" i="2"/>
  <c r="EA30" i="2"/>
  <c r="EA10" i="2"/>
  <c r="EA5" i="2"/>
  <c r="CK110" i="1" l="1"/>
  <c r="CK115" i="1"/>
  <c r="CK30" i="1"/>
  <c r="F15" i="20"/>
  <c r="CJ26" i="2"/>
  <c r="F12" i="20"/>
  <c r="G12" i="20"/>
  <c r="H12" i="20" s="1"/>
  <c r="G13" i="20" s="1"/>
  <c r="H13" i="20" s="1"/>
  <c r="G14" i="20" s="1"/>
  <c r="H14" i="20" s="1"/>
  <c r="AK17" i="3"/>
  <c r="AK86" i="3"/>
  <c r="AK78" i="3"/>
  <c r="AK70" i="3"/>
  <c r="AK64" i="3"/>
  <c r="AK56" i="3"/>
  <c r="AK50" i="3"/>
  <c r="AK43" i="3"/>
  <c r="AK42" i="3"/>
  <c r="AK41" i="3"/>
  <c r="AK31" i="3"/>
  <c r="AK21" i="3"/>
  <c r="AK20" i="3"/>
  <c r="AK12" i="3"/>
  <c r="AK16" i="3"/>
  <c r="CL30" i="1" l="1"/>
  <c r="CL110" i="1"/>
  <c r="CL115" i="1"/>
  <c r="G15" i="20"/>
  <c r="H15" i="20" s="1"/>
  <c r="G16" i="20" s="1"/>
  <c r="H16" i="20" s="1"/>
  <c r="G17" i="20" s="1"/>
  <c r="H17" i="20" s="1"/>
  <c r="G18" i="20" s="1"/>
  <c r="H18" i="20" s="1"/>
  <c r="CK26" i="2"/>
  <c r="AK76" i="1"/>
  <c r="CM115" i="1" l="1"/>
  <c r="CM30" i="1"/>
  <c r="CM110" i="1"/>
  <c r="CL26" i="2"/>
  <c r="DZ145" i="2"/>
  <c r="DZ142" i="2"/>
  <c r="EA142" i="2" s="1"/>
  <c r="DZ135" i="2"/>
  <c r="DZ132" i="2"/>
  <c r="EA132" i="2" s="1"/>
  <c r="DZ131" i="2"/>
  <c r="EA131" i="2" s="1"/>
  <c r="DZ129" i="2"/>
  <c r="EA129" i="2" s="1"/>
  <c r="DZ122" i="2"/>
  <c r="EA122" i="2" s="1"/>
  <c r="DZ116" i="2"/>
  <c r="EA116" i="2" s="1"/>
  <c r="DZ113" i="2"/>
  <c r="EA113" i="2" s="1"/>
  <c r="DZ112" i="2"/>
  <c r="DZ111" i="2"/>
  <c r="EA111" i="2" s="1"/>
  <c r="DZ105" i="2"/>
  <c r="EA105" i="2" s="1"/>
  <c r="DZ104" i="2"/>
  <c r="EA104" i="2" s="1"/>
  <c r="DZ95" i="2"/>
  <c r="DZ94" i="2"/>
  <c r="DZ67" i="2"/>
  <c r="EA67" i="2" s="1"/>
  <c r="DZ54" i="2"/>
  <c r="EA54" i="2" s="1"/>
  <c r="DZ45" i="2"/>
  <c r="DZ32" i="2"/>
  <c r="EA32" i="2" s="1"/>
  <c r="DZ27" i="2"/>
  <c r="DZ26" i="2"/>
  <c r="EA26" i="2" s="1"/>
  <c r="DZ3" i="2"/>
  <c r="AJ145" i="2"/>
  <c r="AJ142" i="2"/>
  <c r="AK142" i="2" s="1"/>
  <c r="AJ135" i="2"/>
  <c r="AJ132" i="2"/>
  <c r="AK132" i="2" s="1"/>
  <c r="AJ129" i="2"/>
  <c r="AJ122" i="2"/>
  <c r="AK122" i="2" s="1"/>
  <c r="AJ113" i="2"/>
  <c r="AK113" i="2" s="1"/>
  <c r="AJ111" i="2"/>
  <c r="AK111" i="2" s="1"/>
  <c r="AJ99" i="2"/>
  <c r="AJ95" i="2"/>
  <c r="AJ67" i="2"/>
  <c r="AK67" i="2" s="1"/>
  <c r="AJ54" i="2"/>
  <c r="AK54" i="2" s="1"/>
  <c r="AJ45" i="2"/>
  <c r="AJ27" i="2"/>
  <c r="AJ23" i="2"/>
  <c r="AJ15" i="2"/>
  <c r="AJ94" i="1"/>
  <c r="AJ135" i="1"/>
  <c r="AK135" i="1" s="1"/>
  <c r="AJ68" i="1"/>
  <c r="AK68" i="1" s="1"/>
  <c r="DZ141" i="1"/>
  <c r="DZ136" i="1"/>
  <c r="EA136" i="1" s="1"/>
  <c r="DZ135" i="1"/>
  <c r="DZ133" i="1"/>
  <c r="EA133" i="1" s="1"/>
  <c r="DZ120" i="1"/>
  <c r="EA120" i="1" s="1"/>
  <c r="DZ116" i="1"/>
  <c r="DZ115" i="1"/>
  <c r="DZ110" i="1"/>
  <c r="EA110" i="1" s="1"/>
  <c r="DZ109" i="1"/>
  <c r="EA109" i="1" s="1"/>
  <c r="DZ94" i="1"/>
  <c r="DZ85" i="1"/>
  <c r="EA85" i="1" s="1"/>
  <c r="DZ82" i="1"/>
  <c r="EA82" i="1" s="1"/>
  <c r="DZ80" i="1"/>
  <c r="EA80" i="1" s="1"/>
  <c r="DZ68" i="1"/>
  <c r="DZ55" i="1"/>
  <c r="EA55" i="1" s="1"/>
  <c r="DZ53" i="1"/>
  <c r="EA53" i="1" s="1"/>
  <c r="DZ50" i="1"/>
  <c r="EA50" i="1" s="1"/>
  <c r="DZ49" i="1"/>
  <c r="EA49" i="1" s="1"/>
  <c r="DZ46" i="1"/>
  <c r="EA46" i="1" s="1"/>
  <c r="DZ45" i="1"/>
  <c r="EA45" i="1" s="1"/>
  <c r="DZ30" i="1"/>
  <c r="DZ28" i="1"/>
  <c r="DZ24" i="1"/>
  <c r="DZ13" i="1"/>
  <c r="DZ10" i="1"/>
  <c r="DZ6" i="1"/>
  <c r="AJ141" i="1"/>
  <c r="AJ136" i="1"/>
  <c r="AK136" i="1" s="1"/>
  <c r="AJ133" i="1"/>
  <c r="AK133" i="1" s="1"/>
  <c r="AJ116" i="1"/>
  <c r="AJ80" i="1"/>
  <c r="AK80" i="1" s="1"/>
  <c r="AJ55" i="1"/>
  <c r="AJ53" i="1"/>
  <c r="AK53" i="1" s="1"/>
  <c r="AJ46" i="1"/>
  <c r="AK46" i="1" s="1"/>
  <c r="AJ13" i="1"/>
  <c r="AJ6" i="1"/>
  <c r="CN30" i="1" l="1"/>
  <c r="CN110" i="1"/>
  <c r="CN115" i="1"/>
  <c r="CM26" i="2"/>
  <c r="DZ95" i="3"/>
  <c r="DZ93" i="3"/>
  <c r="DZ81" i="3"/>
  <c r="DZ80" i="3"/>
  <c r="DZ76" i="3"/>
  <c r="DZ73" i="3"/>
  <c r="DZ60" i="3"/>
  <c r="DZ58" i="3"/>
  <c r="DZ57" i="3"/>
  <c r="DZ44" i="3"/>
  <c r="DZ30" i="3"/>
  <c r="DZ24" i="3"/>
  <c r="DZ22" i="3"/>
  <c r="DZ19" i="3"/>
  <c r="DZ14" i="3"/>
  <c r="DZ13" i="3"/>
  <c r="DZ8" i="3"/>
  <c r="DZ5" i="3"/>
  <c r="AJ95" i="3"/>
  <c r="AK95" i="3" s="1"/>
  <c r="AJ81" i="3"/>
  <c r="AK81" i="3" s="1"/>
  <c r="AJ76" i="3"/>
  <c r="AK76" i="3" s="1"/>
  <c r="AJ58" i="3"/>
  <c r="AJ57" i="3"/>
  <c r="AK57" i="3" s="1"/>
  <c r="AJ8" i="3"/>
  <c r="CO115" i="1" l="1"/>
  <c r="CO30" i="1"/>
  <c r="CO110" i="1"/>
  <c r="CN26" i="2"/>
  <c r="DX23" i="2"/>
  <c r="DX24" i="2"/>
  <c r="CP110" i="1" l="1"/>
  <c r="CP115" i="1"/>
  <c r="CP30" i="1"/>
  <c r="CO26" i="2"/>
  <c r="F19" i="20"/>
  <c r="F17" i="20"/>
  <c r="AI120" i="2"/>
  <c r="AI91" i="2"/>
  <c r="AI71" i="2"/>
  <c r="AI63" i="2"/>
  <c r="AI57" i="2"/>
  <c r="AI52" i="2"/>
  <c r="AI37" i="2"/>
  <c r="AI22" i="2"/>
  <c r="AI5" i="2"/>
  <c r="AI3" i="2"/>
  <c r="AI143" i="1"/>
  <c r="AI85" i="1"/>
  <c r="AJ85" i="1" s="1"/>
  <c r="AK85" i="1" s="1"/>
  <c r="AI82" i="1"/>
  <c r="AI67" i="1"/>
  <c r="AI58" i="1"/>
  <c r="AI50" i="1"/>
  <c r="AJ50" i="1" s="1"/>
  <c r="AI49" i="1"/>
  <c r="AJ49" i="1" s="1"/>
  <c r="AK49" i="1" s="1"/>
  <c r="AI33" i="1"/>
  <c r="AI31" i="1"/>
  <c r="AI24" i="1"/>
  <c r="AI10" i="1"/>
  <c r="AJ10" i="1" s="1"/>
  <c r="AI98" i="3"/>
  <c r="AI93" i="3"/>
  <c r="AJ93" i="3" s="1"/>
  <c r="AK93" i="3" s="1"/>
  <c r="AI65" i="3"/>
  <c r="AI60" i="3"/>
  <c r="AJ60" i="3" s="1"/>
  <c r="AK60" i="3" s="1"/>
  <c r="AI56" i="3"/>
  <c r="AI44" i="3"/>
  <c r="AI30" i="3"/>
  <c r="AJ30" i="3" s="1"/>
  <c r="AK30" i="3" s="1"/>
  <c r="AI24" i="3"/>
  <c r="AJ24" i="3" s="1"/>
  <c r="AK24" i="3" s="1"/>
  <c r="AI12" i="3"/>
  <c r="AI5" i="3"/>
  <c r="AJ5" i="3" s="1"/>
  <c r="CQ115" i="1" l="1"/>
  <c r="CQ30" i="1"/>
  <c r="CQ110" i="1"/>
  <c r="CP26" i="2"/>
  <c r="HO42" i="1"/>
  <c r="AI42" i="1"/>
  <c r="CR110" i="1" l="1"/>
  <c r="CS110" i="1" s="1"/>
  <c r="E110" i="14" s="1"/>
  <c r="G110" i="14" s="1"/>
  <c r="CR115" i="1"/>
  <c r="CS115" i="1" s="1"/>
  <c r="E115" i="14" s="1"/>
  <c r="G115" i="14" s="1"/>
  <c r="CR30" i="1"/>
  <c r="CS30" i="1" s="1"/>
  <c r="E30" i="14" s="1"/>
  <c r="H30" i="14" s="1"/>
  <c r="M9" i="14" s="1"/>
  <c r="CQ26" i="2"/>
  <c r="CR26" i="2" s="1"/>
  <c r="F20" i="20"/>
  <c r="G19" i="20"/>
  <c r="H19" i="20" s="1"/>
  <c r="G20" i="20" s="1"/>
  <c r="H20" i="20" s="1"/>
  <c r="G21" i="20" s="1"/>
  <c r="H21" i="20" s="1"/>
  <c r="AH142" i="1"/>
  <c r="AH139" i="1"/>
  <c r="AH115" i="1"/>
  <c r="AI115" i="1" s="1"/>
  <c r="AH110" i="1"/>
  <c r="AI110" i="1" s="1"/>
  <c r="AJ110" i="1" s="1"/>
  <c r="AK110" i="1" s="1"/>
  <c r="AH91" i="1"/>
  <c r="AI91" i="1" s="1"/>
  <c r="AH62" i="1"/>
  <c r="AH46" i="1"/>
  <c r="DX142" i="1"/>
  <c r="DX139" i="1"/>
  <c r="DX116" i="1"/>
  <c r="DX115" i="1"/>
  <c r="DX110" i="1"/>
  <c r="DX91" i="1"/>
  <c r="DX62" i="1"/>
  <c r="CS26" i="2" l="1"/>
  <c r="E170" i="14" s="1"/>
  <c r="J30" i="14"/>
  <c r="O9" i="14" s="1"/>
  <c r="M3" i="14"/>
  <c r="G30" i="14"/>
  <c r="O3" i="14" s="1"/>
  <c r="AH142" i="2"/>
  <c r="AH132" i="2"/>
  <c r="AH119" i="2"/>
  <c r="AH86" i="2"/>
  <c r="AI86" i="2" s="1"/>
  <c r="AH79" i="2"/>
  <c r="AH72" i="2"/>
  <c r="AH54" i="2"/>
  <c r="AH42" i="2"/>
  <c r="AI42" i="2" s="1"/>
  <c r="AH38" i="2"/>
  <c r="DX132" i="2"/>
  <c r="DX86" i="2"/>
  <c r="DX79" i="2"/>
  <c r="DX72" i="2"/>
  <c r="DX54" i="2"/>
  <c r="DX42" i="2"/>
  <c r="M4" i="14" l="1"/>
  <c r="G170" i="14"/>
  <c r="O4" i="14" s="1"/>
  <c r="F23" i="20"/>
  <c r="D30" i="24"/>
  <c r="E30" i="24" s="1"/>
  <c r="D148" i="1"/>
  <c r="DX86" i="3"/>
  <c r="DX81" i="3"/>
  <c r="DX73" i="3"/>
  <c r="DX64" i="3"/>
  <c r="DX13" i="3"/>
  <c r="F22" i="20" l="1"/>
  <c r="G22" i="20"/>
  <c r="H22" i="20" s="1"/>
  <c r="G23" i="20" s="1"/>
  <c r="H23" i="20" s="1"/>
  <c r="G24" i="20" s="1"/>
  <c r="H24" i="20" s="1"/>
  <c r="DV64" i="3"/>
  <c r="AH86" i="3"/>
  <c r="AH81" i="3"/>
  <c r="AH76" i="3"/>
  <c r="AH73" i="3"/>
  <c r="AH64" i="3"/>
  <c r="AH13" i="3"/>
  <c r="AI13" i="3" s="1"/>
  <c r="HN58" i="2" l="1"/>
  <c r="HO58" i="2" s="1"/>
  <c r="HP58" i="2" s="1"/>
  <c r="DW142" i="2" l="1"/>
  <c r="DX142" i="2" s="1"/>
  <c r="AG124" i="2"/>
  <c r="DW124" i="2"/>
  <c r="AG112" i="2"/>
  <c r="AH112" i="2" s="1"/>
  <c r="AI112" i="2" s="1"/>
  <c r="AJ112" i="2" s="1"/>
  <c r="DW112" i="2"/>
  <c r="DX112" i="2" s="1"/>
  <c r="AG106" i="2"/>
  <c r="DW106" i="2"/>
  <c r="DW99" i="2"/>
  <c r="AG99" i="2"/>
  <c r="AG95" i="2"/>
  <c r="DW95" i="2"/>
  <c r="AG77" i="2"/>
  <c r="DW68" i="2"/>
  <c r="AG68" i="2"/>
  <c r="AK68" i="2" s="1"/>
  <c r="AG59" i="2"/>
  <c r="DW59" i="2"/>
  <c r="AG49" i="2"/>
  <c r="AH49" i="2" s="1"/>
  <c r="DW39" i="2"/>
  <c r="AG39" i="2"/>
  <c r="AK39" i="2" s="1"/>
  <c r="AG31" i="2"/>
  <c r="AK31" i="2" s="1"/>
  <c r="DW31" i="2"/>
  <c r="AG15" i="2"/>
  <c r="DW15" i="2"/>
  <c r="DW10" i="2"/>
  <c r="AG10" i="2"/>
  <c r="AK10" i="2" s="1"/>
  <c r="AG9" i="2"/>
  <c r="DW9" i="2"/>
  <c r="AG143" i="1"/>
  <c r="AK143" i="1" s="1"/>
  <c r="DW143" i="1"/>
  <c r="DW135" i="1"/>
  <c r="DW82" i="1"/>
  <c r="AG67" i="1"/>
  <c r="AK67" i="1" s="1"/>
  <c r="AG69" i="1"/>
  <c r="DW67" i="1"/>
  <c r="AG55" i="1"/>
  <c r="AG50" i="1"/>
  <c r="AK50" i="1" s="1"/>
  <c r="DW36" i="1"/>
  <c r="DX36" i="1" s="1"/>
  <c r="AG36" i="1"/>
  <c r="AH36" i="1" s="1"/>
  <c r="AI36" i="1" s="1"/>
  <c r="DW20" i="1"/>
  <c r="AG20" i="1"/>
  <c r="AK20" i="1" s="1"/>
  <c r="AG17" i="1"/>
  <c r="AK17" i="1" s="1"/>
  <c r="AG10" i="1"/>
  <c r="AK55" i="1" l="1"/>
  <c r="AH55" i="1"/>
  <c r="AK77" i="2"/>
  <c r="AH77" i="2"/>
  <c r="DW47" i="3"/>
  <c r="AG47" i="3"/>
  <c r="DW8" i="3"/>
  <c r="AG8" i="3"/>
  <c r="AG5" i="3"/>
  <c r="DW5" i="3"/>
  <c r="DV115" i="1" l="1"/>
  <c r="DV109" i="1"/>
  <c r="DV41" i="1"/>
  <c r="DV28" i="1"/>
  <c r="AF115" i="1"/>
  <c r="AJ115" i="1" s="1"/>
  <c r="AF109" i="1"/>
  <c r="AJ109" i="1" s="1"/>
  <c r="AK109" i="1" s="1"/>
  <c r="AF82" i="1"/>
  <c r="AF41" i="1"/>
  <c r="AF30" i="1"/>
  <c r="AG30" i="1" s="1"/>
  <c r="AH30" i="1" s="1"/>
  <c r="AI30" i="1" s="1"/>
  <c r="AJ30" i="1" s="1"/>
  <c r="AK30" i="1" s="1"/>
  <c r="AF28" i="1"/>
  <c r="AJ28" i="1" s="1"/>
  <c r="AF24" i="1"/>
  <c r="AJ24" i="1" s="1"/>
  <c r="DV104" i="2"/>
  <c r="DV94" i="2"/>
  <c r="DV91" i="2"/>
  <c r="DV86" i="2"/>
  <c r="DV32" i="2"/>
  <c r="DW32" i="2" s="1"/>
  <c r="DX32" i="2" s="1"/>
  <c r="DV14" i="2"/>
  <c r="DV5" i="2"/>
  <c r="AF105" i="2"/>
  <c r="AG105" i="2" s="1"/>
  <c r="AH105" i="2" s="1"/>
  <c r="AI105" i="2" s="1"/>
  <c r="AJ105" i="2" s="1"/>
  <c r="AK105" i="2" s="1"/>
  <c r="AF104" i="2"/>
  <c r="AF94" i="2"/>
  <c r="AJ94" i="2" s="1"/>
  <c r="AF91" i="2"/>
  <c r="AF86" i="2"/>
  <c r="AF32" i="2"/>
  <c r="AG32" i="2" s="1"/>
  <c r="AH32" i="2" s="1"/>
  <c r="AI32" i="2" s="1"/>
  <c r="AJ32" i="2" s="1"/>
  <c r="AK32" i="2" s="1"/>
  <c r="AF14" i="2"/>
  <c r="AF11" i="2"/>
  <c r="AF5" i="2"/>
  <c r="AF3" i="2"/>
  <c r="AJ3" i="2" s="1"/>
  <c r="DV3" i="2"/>
  <c r="AF64" i="3"/>
  <c r="DV45" i="3"/>
  <c r="AF45" i="3"/>
  <c r="AF26" i="3"/>
  <c r="AF14" i="3"/>
  <c r="AJ14" i="3" s="1"/>
  <c r="AF13" i="3"/>
  <c r="AJ13" i="3" s="1"/>
  <c r="AK13" i="3" s="1"/>
  <c r="DV13" i="3"/>
  <c r="AJ82" i="1" l="1"/>
  <c r="AE120" i="1"/>
  <c r="AF120" i="1" s="1"/>
  <c r="AG120" i="1" s="1"/>
  <c r="AH120" i="1" s="1"/>
  <c r="AI120" i="1" s="1"/>
  <c r="AJ120" i="1" s="1"/>
  <c r="AK120" i="1" s="1"/>
  <c r="DU120" i="1"/>
  <c r="DV120" i="1" s="1"/>
  <c r="DW120" i="1" s="1"/>
  <c r="DX120" i="1" s="1"/>
  <c r="AE22" i="1"/>
  <c r="AI22" i="1" s="1"/>
  <c r="DU22" i="1"/>
  <c r="AE11" i="1"/>
  <c r="AE77" i="2"/>
  <c r="AI77" i="2" s="1"/>
  <c r="AE43" i="2"/>
  <c r="AE50" i="2"/>
  <c r="AE56" i="2"/>
  <c r="DU43" i="2"/>
  <c r="AE27" i="2"/>
  <c r="AE20" i="2"/>
  <c r="AF20" i="2" s="1"/>
  <c r="DU20" i="2"/>
  <c r="DV20" i="2" s="1"/>
  <c r="DU47" i="3"/>
  <c r="AE47" i="3"/>
  <c r="AD124" i="2" l="1"/>
  <c r="DT124" i="2"/>
  <c r="AD14" i="2"/>
  <c r="DT48" i="1"/>
  <c r="AD48" i="1"/>
  <c r="AD42" i="1"/>
  <c r="DT28" i="1"/>
  <c r="AD28" i="1"/>
  <c r="AD24" i="1"/>
  <c r="AD17" i="1"/>
  <c r="AH124" i="2" l="1"/>
  <c r="AE124" i="2"/>
  <c r="DX124" i="2"/>
  <c r="DU124" i="2"/>
  <c r="AD9" i="1"/>
  <c r="DT9" i="1"/>
  <c r="AI124" i="2" l="1"/>
  <c r="DT37" i="1"/>
  <c r="AC104" i="1" l="1"/>
  <c r="AC140" i="1"/>
  <c r="DS115" i="1"/>
  <c r="AC116" i="1"/>
  <c r="AD116" i="1" s="1"/>
  <c r="AH116" i="1" s="1"/>
  <c r="AC112" i="1"/>
  <c r="DS104" i="1"/>
  <c r="AC91" i="1"/>
  <c r="DS91" i="1"/>
  <c r="AC82" i="1"/>
  <c r="AC84" i="1"/>
  <c r="DS84" i="1"/>
  <c r="AC33" i="1"/>
  <c r="AC32" i="1"/>
  <c r="DS33" i="1"/>
  <c r="DS6" i="1"/>
  <c r="DW6" i="1" s="1"/>
  <c r="DS139" i="2"/>
  <c r="DT139" i="2" s="1"/>
  <c r="DU139" i="2" s="1"/>
  <c r="DS144" i="2"/>
  <c r="AC144" i="2"/>
  <c r="AC139" i="2"/>
  <c r="AD139" i="2" s="1"/>
  <c r="AE139" i="2" s="1"/>
  <c r="DS97" i="2"/>
  <c r="DS104" i="2"/>
  <c r="AC104" i="2"/>
  <c r="AC97" i="2"/>
  <c r="AC44" i="2"/>
  <c r="AC47" i="2"/>
  <c r="AD47" i="2" s="1"/>
  <c r="AE47" i="2" s="1"/>
  <c r="DS44" i="2"/>
  <c r="AC6" i="2"/>
  <c r="AC6" i="1"/>
  <c r="AG6" i="1" s="1"/>
  <c r="AG82" i="1" l="1"/>
  <c r="AK82" i="1" s="1"/>
  <c r="AD82" i="1"/>
  <c r="DW104" i="2"/>
  <c r="DT104" i="2"/>
  <c r="AG104" i="2"/>
  <c r="AD104" i="2"/>
  <c r="AB140" i="2"/>
  <c r="AB132" i="2"/>
  <c r="DR132" i="2"/>
  <c r="AB129" i="2"/>
  <c r="AC129" i="2" s="1"/>
  <c r="DR73" i="2"/>
  <c r="AB69" i="2"/>
  <c r="DR69" i="2"/>
  <c r="AB62" i="2"/>
  <c r="AF62" i="2" s="1"/>
  <c r="DR62" i="2"/>
  <c r="DV62" i="2" s="1"/>
  <c r="DR48" i="2"/>
  <c r="AB48" i="2"/>
  <c r="AB21" i="2"/>
  <c r="AC21" i="2" s="1"/>
  <c r="DR21" i="2"/>
  <c r="DR81" i="3"/>
  <c r="DS81" i="3" s="1"/>
  <c r="AB81" i="3"/>
  <c r="AC81" i="3" s="1"/>
  <c r="AB76" i="3"/>
  <c r="DR76" i="3"/>
  <c r="AB44" i="3"/>
  <c r="AF44" i="3" s="1"/>
  <c r="DR44" i="3"/>
  <c r="DV44" i="3" s="1"/>
  <c r="DW44" i="3" s="1"/>
  <c r="DR28" i="3"/>
  <c r="DR22" i="3"/>
  <c r="DV22" i="3" s="1"/>
  <c r="AB22" i="3"/>
  <c r="AF22" i="3" s="1"/>
  <c r="AJ22" i="3" s="1"/>
  <c r="DR16" i="3"/>
  <c r="AB16" i="3"/>
  <c r="AB133" i="1"/>
  <c r="DR133" i="1"/>
  <c r="DR128" i="1"/>
  <c r="AB128" i="1"/>
  <c r="AB102" i="1"/>
  <c r="DR102" i="1"/>
  <c r="AB36" i="1"/>
  <c r="DR36" i="1"/>
  <c r="AB4" i="1"/>
  <c r="DR4" i="1"/>
  <c r="AH104" i="2" l="1"/>
  <c r="AI104" i="2" s="1"/>
  <c r="AJ104" i="2" s="1"/>
  <c r="AK104" i="2" s="1"/>
  <c r="DX104" i="2"/>
  <c r="AG129" i="2"/>
  <c r="AJ44" i="3"/>
  <c r="AG44" i="3"/>
  <c r="DQ143" i="1"/>
  <c r="DQ145" i="1"/>
  <c r="AA145" i="1"/>
  <c r="AA143" i="1"/>
  <c r="DQ135" i="1"/>
  <c r="DR135" i="1" s="1"/>
  <c r="AA135" i="1"/>
  <c r="AB135" i="1" s="1"/>
  <c r="AA117" i="1"/>
  <c r="DQ117" i="1"/>
  <c r="AA91" i="1"/>
  <c r="DQ91" i="1"/>
  <c r="AA81" i="1"/>
  <c r="AA84" i="1"/>
  <c r="DQ84" i="1"/>
  <c r="DQ81" i="1"/>
  <c r="DQ64" i="1"/>
  <c r="DR64" i="1" s="1"/>
  <c r="DS64" i="1" s="1"/>
  <c r="DQ69" i="1"/>
  <c r="AA69" i="1"/>
  <c r="AA64" i="1"/>
  <c r="AB64" i="1" s="1"/>
  <c r="AC64" i="1" s="1"/>
  <c r="AA58" i="1"/>
  <c r="DQ58" i="1"/>
  <c r="DQ51" i="1"/>
  <c r="AA51" i="1"/>
  <c r="AA24" i="1"/>
  <c r="AA6" i="1"/>
  <c r="DQ95" i="3"/>
  <c r="DQ98" i="3"/>
  <c r="AA98" i="3"/>
  <c r="AA95" i="3"/>
  <c r="DQ73" i="3"/>
  <c r="DU73" i="3" s="1"/>
  <c r="DV73" i="3" s="1"/>
  <c r="AA80" i="3"/>
  <c r="AB80" i="3" s="1"/>
  <c r="AF80" i="3" s="1"/>
  <c r="AG80" i="3" s="1"/>
  <c r="AH80" i="3" s="1"/>
  <c r="AI80" i="3" s="1"/>
  <c r="AJ80" i="3" s="1"/>
  <c r="AK80" i="3" s="1"/>
  <c r="AA73" i="3"/>
  <c r="AE73" i="3" s="1"/>
  <c r="AF73" i="3" s="1"/>
  <c r="AJ73" i="3" s="1"/>
  <c r="AK73" i="3" s="1"/>
  <c r="DQ64" i="3"/>
  <c r="AA64" i="3"/>
  <c r="DQ34" i="3"/>
  <c r="DU34" i="3" s="1"/>
  <c r="DV34" i="3" s="1"/>
  <c r="DQ33" i="3"/>
  <c r="AA34" i="3"/>
  <c r="AE34" i="3" s="1"/>
  <c r="AF34" i="3" s="1"/>
  <c r="AA33" i="3"/>
  <c r="DQ19" i="3"/>
  <c r="DR19" i="3" s="1"/>
  <c r="DV19" i="3" s="1"/>
  <c r="AA19" i="3"/>
  <c r="AB19" i="3" s="1"/>
  <c r="AF19" i="3" s="1"/>
  <c r="AJ19" i="3" s="1"/>
  <c r="AK19" i="3" s="1"/>
  <c r="DQ12" i="3"/>
  <c r="DR12" i="3" s="1"/>
  <c r="DQ141" i="2"/>
  <c r="DQ142" i="2"/>
  <c r="DQ145" i="2"/>
  <c r="AA145" i="2"/>
  <c r="AA142" i="2"/>
  <c r="AA141" i="2"/>
  <c r="AA131" i="2"/>
  <c r="AB131" i="2" s="1"/>
  <c r="DQ131" i="2"/>
  <c r="DR131" i="2" s="1"/>
  <c r="DQ122" i="2"/>
  <c r="AA122" i="2"/>
  <c r="AA86" i="2"/>
  <c r="DQ86" i="2"/>
  <c r="AA71" i="2"/>
  <c r="DQ71" i="2"/>
  <c r="DQ47" i="2"/>
  <c r="DR47" i="2" s="1"/>
  <c r="DS47" i="2" s="1"/>
  <c r="DT47" i="2" s="1"/>
  <c r="DU47" i="2" s="1"/>
  <c r="AA39" i="2"/>
  <c r="AB39" i="2" s="1"/>
  <c r="DQ39" i="2"/>
  <c r="DR39" i="2" s="1"/>
  <c r="AK44" i="3" l="1"/>
  <c r="AF131" i="2"/>
  <c r="DV131" i="2"/>
  <c r="AK129" i="2"/>
  <c r="AA5" i="2"/>
  <c r="DQ5" i="2"/>
  <c r="DP140" i="1" l="1"/>
  <c r="Z140" i="1"/>
  <c r="Z136" i="1"/>
  <c r="AD136" i="1" s="1"/>
  <c r="DP136" i="1"/>
  <c r="DT136" i="1" s="1"/>
  <c r="DP120" i="1"/>
  <c r="DP104" i="1"/>
  <c r="Z104" i="1"/>
  <c r="Z85" i="1"/>
  <c r="AD85" i="1" s="1"/>
  <c r="DP85" i="1"/>
  <c r="Z68" i="1"/>
  <c r="AD68" i="1" s="1"/>
  <c r="AE68" i="1" s="1"/>
  <c r="DP68" i="1"/>
  <c r="DT68" i="1" s="1"/>
  <c r="DU68" i="1" s="1"/>
  <c r="Z49" i="1"/>
  <c r="AD49" i="1" s="1"/>
  <c r="DP49" i="1"/>
  <c r="DT49" i="1" s="1"/>
  <c r="DP33" i="1"/>
  <c r="DP36" i="1"/>
  <c r="DP39" i="1"/>
  <c r="DQ39" i="1" s="1"/>
  <c r="DR39" i="1" s="1"/>
  <c r="Z39" i="1"/>
  <c r="AA39" i="1" s="1"/>
  <c r="AB39" i="1" s="1"/>
  <c r="Z36" i="1"/>
  <c r="Z33" i="1"/>
  <c r="Z11" i="1"/>
  <c r="Z129" i="2"/>
  <c r="AD129" i="2" s="1"/>
  <c r="AH129" i="2" s="1"/>
  <c r="DP116" i="2"/>
  <c r="Z116" i="2"/>
  <c r="AD116" i="2" s="1"/>
  <c r="AE116" i="2" s="1"/>
  <c r="AI116" i="2" s="1"/>
  <c r="AJ116" i="2" s="1"/>
  <c r="AK116" i="2" s="1"/>
  <c r="DP96" i="2"/>
  <c r="DP95" i="2"/>
  <c r="Z96" i="2"/>
  <c r="Z95" i="2"/>
  <c r="DP51" i="2"/>
  <c r="Z51" i="2"/>
  <c r="Z26" i="2"/>
  <c r="DP26" i="2"/>
  <c r="DP54" i="3"/>
  <c r="Z54" i="3"/>
  <c r="Z41" i="3"/>
  <c r="DP41" i="3"/>
  <c r="Z12" i="3"/>
  <c r="AA12" i="3" s="1"/>
  <c r="AB12" i="3" s="1"/>
  <c r="Z38" i="1" l="1"/>
  <c r="DP38" i="1"/>
  <c r="Y120" i="1" l="1"/>
  <c r="Z120" i="1" s="1"/>
  <c r="Y102" i="1"/>
  <c r="DO88" i="1"/>
  <c r="DP88" i="1" s="1"/>
  <c r="DQ88" i="1" s="1"/>
  <c r="Y88" i="1"/>
  <c r="Z88" i="1" s="1"/>
  <c r="AA88" i="1" s="1"/>
  <c r="Y69" i="1"/>
  <c r="DO69" i="1"/>
  <c r="DO20" i="2" l="1"/>
  <c r="Y20" i="2"/>
  <c r="DO40" i="2"/>
  <c r="Y40" i="2"/>
  <c r="DO49" i="2"/>
  <c r="Y49" i="2"/>
  <c r="DO131" i="2"/>
  <c r="DS131" i="2" s="1"/>
  <c r="Y131" i="2"/>
  <c r="AC131" i="2" s="1"/>
  <c r="AD131" i="2" l="1"/>
  <c r="AG131" i="2"/>
  <c r="DT131" i="2"/>
  <c r="DW131" i="2"/>
  <c r="DO96" i="3"/>
  <c r="DP96" i="3" s="1"/>
  <c r="Y96" i="3"/>
  <c r="Z96" i="3" s="1"/>
  <c r="DO86" i="3"/>
  <c r="DP86" i="3" s="1"/>
  <c r="Y86" i="3"/>
  <c r="Z86" i="3" s="1"/>
  <c r="DO76" i="3"/>
  <c r="Y76" i="3"/>
  <c r="DO44" i="3"/>
  <c r="DP44" i="3" s="1"/>
  <c r="Y44" i="3"/>
  <c r="Z44" i="3" s="1"/>
  <c r="DO40" i="3"/>
  <c r="Y40" i="3"/>
  <c r="DX131" i="2" l="1"/>
  <c r="AH131" i="2"/>
  <c r="AI131" i="2" s="1"/>
  <c r="AJ131" i="2" s="1"/>
  <c r="AK131" i="2" s="1"/>
  <c r="Y19" i="3"/>
  <c r="DO19" i="3"/>
  <c r="DN142" i="1" l="1"/>
  <c r="X142" i="1"/>
  <c r="DN115" i="1"/>
  <c r="X115" i="1"/>
  <c r="DN87" i="1"/>
  <c r="DO87" i="1" s="1"/>
  <c r="X87" i="1"/>
  <c r="Y87" i="1" s="1"/>
  <c r="DN49" i="1"/>
  <c r="X49" i="1"/>
  <c r="DN31" i="1"/>
  <c r="X31" i="1"/>
  <c r="X10" i="1"/>
  <c r="DN10" i="1"/>
  <c r="DN142" i="2"/>
  <c r="DO142" i="2" s="1"/>
  <c r="X142" i="2"/>
  <c r="Y142" i="2" s="1"/>
  <c r="DN135" i="2"/>
  <c r="DN133" i="2"/>
  <c r="X135" i="2"/>
  <c r="X133" i="2"/>
  <c r="X124" i="2"/>
  <c r="DN124" i="2"/>
  <c r="DN122" i="2"/>
  <c r="DO122" i="2" s="1"/>
  <c r="X122" i="2"/>
  <c r="Y122" i="2" s="1"/>
  <c r="DN117" i="2"/>
  <c r="X117" i="2"/>
  <c r="DN111" i="2"/>
  <c r="X111" i="2"/>
  <c r="DN108" i="2"/>
  <c r="X108" i="2"/>
  <c r="DN96" i="2"/>
  <c r="X96" i="2"/>
  <c r="DN54" i="2"/>
  <c r="X54" i="2"/>
  <c r="X28" i="2"/>
  <c r="DN28" i="2"/>
  <c r="X17" i="2"/>
  <c r="DN17" i="2"/>
  <c r="DN27" i="3"/>
  <c r="X27" i="3"/>
  <c r="DN13" i="3"/>
  <c r="X13" i="3"/>
  <c r="DM118" i="2" l="1"/>
  <c r="DN118" i="2" s="1"/>
  <c r="W118" i="2"/>
  <c r="X118" i="2" s="1"/>
  <c r="DM77" i="2"/>
  <c r="W77" i="2"/>
  <c r="DM26" i="2"/>
  <c r="DQ26" i="2" s="1"/>
  <c r="W26" i="2"/>
  <c r="AA26" i="2" s="1"/>
  <c r="DM18" i="2"/>
  <c r="W18" i="2"/>
  <c r="DM14" i="2"/>
  <c r="W14" i="2"/>
  <c r="DM11" i="2"/>
  <c r="W11" i="2"/>
  <c r="AE26" i="2" l="1"/>
  <c r="AB26" i="2"/>
  <c r="AC26" i="2" s="1"/>
  <c r="DU26" i="2"/>
  <c r="DR26" i="2"/>
  <c r="DS26" i="2" s="1"/>
  <c r="DM140" i="1"/>
  <c r="W140" i="1"/>
  <c r="AA140" i="1" s="1"/>
  <c r="DM136" i="1"/>
  <c r="DN136" i="1" s="1"/>
  <c r="W136" i="1"/>
  <c r="X136" i="1" s="1"/>
  <c r="DM110" i="1"/>
  <c r="DN110" i="1" s="1"/>
  <c r="DO110" i="1" s="1"/>
  <c r="DM109" i="1"/>
  <c r="W110" i="1"/>
  <c r="X110" i="1" s="1"/>
  <c r="Y110" i="1" s="1"/>
  <c r="W109" i="1"/>
  <c r="DM104" i="1"/>
  <c r="DQ104" i="1" s="1"/>
  <c r="W104" i="1"/>
  <c r="AA104" i="1" s="1"/>
  <c r="DM85" i="1"/>
  <c r="W85" i="1"/>
  <c r="DM82" i="1"/>
  <c r="DN82" i="1" s="1"/>
  <c r="W82" i="1"/>
  <c r="DM67" i="1"/>
  <c r="W67" i="1"/>
  <c r="AA67" i="1" s="1"/>
  <c r="DM56" i="1"/>
  <c r="W56" i="1"/>
  <c r="DM36" i="1"/>
  <c r="W36" i="1"/>
  <c r="DM19" i="1"/>
  <c r="W19" i="1"/>
  <c r="DV26" i="2" l="1"/>
  <c r="DW26" i="2" s="1"/>
  <c r="DX26" i="2" s="1"/>
  <c r="AF26" i="2"/>
  <c r="AJ26" i="2" s="1"/>
  <c r="AA82" i="1"/>
  <c r="X82" i="1"/>
  <c r="AG26" i="2"/>
  <c r="AH26" i="2" s="1"/>
  <c r="DM96" i="3"/>
  <c r="W96" i="3"/>
  <c r="DM60" i="3"/>
  <c r="W60" i="3"/>
  <c r="DM49" i="3"/>
  <c r="W49" i="3"/>
  <c r="W46" i="3"/>
  <c r="DM46" i="3"/>
  <c r="DM41" i="3"/>
  <c r="DN41" i="3" s="1"/>
  <c r="W41" i="3"/>
  <c r="X41" i="3" s="1"/>
  <c r="DM5" i="3"/>
  <c r="DN5" i="3" s="1"/>
  <c r="W5" i="3"/>
  <c r="X5" i="3" s="1"/>
  <c r="AK26" i="2" l="1"/>
  <c r="AA60" i="3"/>
  <c r="X60" i="3"/>
  <c r="DQ60" i="3"/>
  <c r="DN60" i="3"/>
  <c r="HC38" i="1"/>
  <c r="DM38" i="1"/>
  <c r="W38" i="1"/>
  <c r="DL142" i="1" l="1"/>
  <c r="V142" i="1"/>
  <c r="DL116" i="1"/>
  <c r="V116" i="1"/>
  <c r="DL94" i="1"/>
  <c r="V94" i="1"/>
  <c r="DL80" i="1"/>
  <c r="V80" i="1"/>
  <c r="DL32" i="1"/>
  <c r="V32" i="1"/>
  <c r="V24" i="1"/>
  <c r="DL22" i="1"/>
  <c r="DM22" i="1" s="1"/>
  <c r="DN22" i="1" s="1"/>
  <c r="V22" i="1"/>
  <c r="W22" i="1" s="1"/>
  <c r="X22" i="1" s="1"/>
  <c r="DL10" i="1"/>
  <c r="DP10" i="1" s="1"/>
  <c r="V10" i="1"/>
  <c r="Z10" i="1" s="1"/>
  <c r="V6" i="1"/>
  <c r="DL6" i="1"/>
  <c r="DL131" i="2"/>
  <c r="V131" i="2"/>
  <c r="DL97" i="2"/>
  <c r="V97" i="2"/>
  <c r="V72" i="2"/>
  <c r="DL50" i="2"/>
  <c r="V50" i="2"/>
  <c r="DL48" i="2"/>
  <c r="V48" i="2"/>
  <c r="DL40" i="2"/>
  <c r="V40" i="2"/>
  <c r="DL39" i="2"/>
  <c r="V39" i="2"/>
  <c r="V30" i="2"/>
  <c r="V20" i="2"/>
  <c r="DL20" i="2"/>
  <c r="DT10" i="1" l="1"/>
  <c r="DQ10" i="1"/>
  <c r="Z80" i="1"/>
  <c r="AD80" i="1" s="1"/>
  <c r="W80" i="1"/>
  <c r="X80" i="1" s="1"/>
  <c r="AD10" i="1"/>
  <c r="AA10" i="1"/>
  <c r="DP80" i="1"/>
  <c r="DT80" i="1" s="1"/>
  <c r="DM80" i="1"/>
  <c r="DN80" i="1" s="1"/>
  <c r="DP94" i="1"/>
  <c r="DM94" i="1"/>
  <c r="Z94" i="1"/>
  <c r="W94" i="1"/>
  <c r="DL42" i="3"/>
  <c r="V42" i="3"/>
  <c r="V3" i="3"/>
  <c r="DL3" i="3"/>
  <c r="AA94" i="1" l="1"/>
  <c r="AB94" i="1" s="1"/>
  <c r="AF94" i="1" s="1"/>
  <c r="DQ94" i="1"/>
  <c r="DR94" i="1" s="1"/>
  <c r="DS94" i="1"/>
  <c r="DV94" i="1"/>
  <c r="AC94" i="1" l="1"/>
  <c r="DW94" i="1"/>
  <c r="AG94" i="1"/>
  <c r="S140" i="2"/>
  <c r="S133" i="2"/>
  <c r="S123" i="2"/>
  <c r="S99" i="2"/>
  <c r="S82" i="2"/>
  <c r="S71" i="2"/>
  <c r="DI123" i="2"/>
  <c r="DI99" i="2"/>
  <c r="DI82" i="2"/>
  <c r="DI71" i="2"/>
  <c r="S64" i="3"/>
  <c r="S30" i="3"/>
  <c r="S20" i="3"/>
  <c r="S19" i="3"/>
  <c r="DI64" i="3"/>
  <c r="DI30" i="3"/>
  <c r="DI20" i="3"/>
  <c r="DI19" i="3"/>
  <c r="DI102" i="1"/>
  <c r="DJ102" i="1" s="1"/>
  <c r="DI87" i="1"/>
  <c r="DI63" i="1"/>
  <c r="DI20" i="1"/>
  <c r="S104" i="1"/>
  <c r="S102" i="1"/>
  <c r="T102" i="1" s="1"/>
  <c r="S87" i="1"/>
  <c r="S63" i="1"/>
  <c r="S20" i="1"/>
  <c r="S37" i="2" l="1"/>
  <c r="DI37" i="2"/>
  <c r="DH66" i="1" l="1"/>
  <c r="R66" i="1"/>
  <c r="R28" i="1"/>
  <c r="DH28" i="1"/>
  <c r="R6" i="3" l="1"/>
  <c r="DH116" i="2" l="1"/>
  <c r="DI116" i="2" s="1"/>
  <c r="DH114" i="2"/>
  <c r="DI114" i="2" s="1"/>
  <c r="DH79" i="2"/>
  <c r="R116" i="2"/>
  <c r="S116" i="2" s="1"/>
  <c r="R114" i="2"/>
  <c r="S114" i="2" s="1"/>
  <c r="R79" i="2"/>
  <c r="DG86" i="3" l="1"/>
  <c r="DG41" i="3"/>
  <c r="DH41" i="3" s="1"/>
  <c r="DG35" i="3"/>
  <c r="Q99" i="3"/>
  <c r="R99" i="3" s="1"/>
  <c r="Q86" i="3"/>
  <c r="Q35" i="3"/>
  <c r="Q27" i="3"/>
  <c r="DG31" i="2"/>
  <c r="DG9" i="2"/>
  <c r="Q70" i="2"/>
  <c r="Q31" i="2"/>
  <c r="Q9" i="2"/>
  <c r="DG135" i="1"/>
  <c r="DG42" i="1"/>
  <c r="DG19" i="1"/>
  <c r="DG16" i="1"/>
  <c r="Q135" i="1"/>
  <c r="Q42" i="1"/>
  <c r="Q19" i="1"/>
  <c r="Q16" i="1"/>
  <c r="DF145" i="1" l="1"/>
  <c r="DF142" i="1"/>
  <c r="DF140" i="1"/>
  <c r="DG140" i="1" s="1"/>
  <c r="DF123" i="1"/>
  <c r="DF121" i="1"/>
  <c r="DF117" i="1"/>
  <c r="DF116" i="1"/>
  <c r="DF114" i="1"/>
  <c r="DG114" i="1" s="1"/>
  <c r="DH114" i="1" s="1"/>
  <c r="DI114" i="1" s="1"/>
  <c r="DF91" i="1"/>
  <c r="DF85" i="1"/>
  <c r="DG85" i="1" s="1"/>
  <c r="DF69" i="1"/>
  <c r="DF64" i="1"/>
  <c r="DF44" i="1"/>
  <c r="DF41" i="1"/>
  <c r="DF28" i="1"/>
  <c r="DF6" i="1"/>
  <c r="DG6" i="1" s="1"/>
  <c r="P6" i="1" l="1"/>
  <c r="Q6" i="1" s="1"/>
  <c r="P145" i="1"/>
  <c r="P142" i="1"/>
  <c r="P140" i="1"/>
  <c r="Q140" i="1" s="1"/>
  <c r="P123" i="1"/>
  <c r="P121" i="1"/>
  <c r="P117" i="1"/>
  <c r="P116" i="1"/>
  <c r="P114" i="1"/>
  <c r="Q114" i="1" s="1"/>
  <c r="R114" i="1" s="1"/>
  <c r="S114" i="1" s="1"/>
  <c r="P91" i="1"/>
  <c r="P85" i="1"/>
  <c r="Q85" i="1" s="1"/>
  <c r="P69" i="1"/>
  <c r="P64" i="1"/>
  <c r="P63" i="1"/>
  <c r="Q63" i="1" s="1"/>
  <c r="P46" i="1"/>
  <c r="P44" i="1"/>
  <c r="P41" i="1"/>
  <c r="P28" i="1"/>
  <c r="P24" i="1"/>
  <c r="DF121" i="2" l="1"/>
  <c r="DG121" i="2" s="1"/>
  <c r="DF117" i="2"/>
  <c r="DF116" i="2"/>
  <c r="DF111" i="2"/>
  <c r="DG111" i="2" s="1"/>
  <c r="DF109" i="2"/>
  <c r="DF105" i="2"/>
  <c r="DF104" i="2"/>
  <c r="DG104" i="2" s="1"/>
  <c r="DF102" i="2"/>
  <c r="DF96" i="2"/>
  <c r="DG96" i="2" s="1"/>
  <c r="DH96" i="2" s="1"/>
  <c r="DF93" i="2"/>
  <c r="DF83" i="2"/>
  <c r="DF82" i="2"/>
  <c r="DF79" i="2"/>
  <c r="DF41" i="2"/>
  <c r="DF38" i="2"/>
  <c r="P121" i="2"/>
  <c r="Q121" i="2" s="1"/>
  <c r="P120" i="2"/>
  <c r="P117" i="2"/>
  <c r="P116" i="2"/>
  <c r="P111" i="2"/>
  <c r="Q111" i="2" s="1"/>
  <c r="P109" i="2"/>
  <c r="P105" i="2"/>
  <c r="P104" i="2"/>
  <c r="Q104" i="2" s="1"/>
  <c r="P102" i="2"/>
  <c r="P96" i="2"/>
  <c r="Q96" i="2" s="1"/>
  <c r="R96" i="2" s="1"/>
  <c r="P93" i="2"/>
  <c r="P90" i="2"/>
  <c r="Q90" i="2" s="1"/>
  <c r="P83" i="2"/>
  <c r="P82" i="2"/>
  <c r="P79" i="2"/>
  <c r="P77" i="2"/>
  <c r="Q77" i="2" s="1"/>
  <c r="R77" i="2" s="1"/>
  <c r="P49" i="2"/>
  <c r="P41" i="2"/>
  <c r="P38" i="2"/>
  <c r="DF92" i="3" l="1"/>
  <c r="DF76" i="3"/>
  <c r="DF75" i="3"/>
  <c r="DF61" i="3"/>
  <c r="DF60" i="3"/>
  <c r="DG60" i="3" s="1"/>
  <c r="DF19" i="3"/>
  <c r="P92" i="3"/>
  <c r="P76" i="3"/>
  <c r="P75" i="3"/>
  <c r="P61" i="3"/>
  <c r="P41" i="3"/>
  <c r="Q41" i="3" s="1"/>
  <c r="R41" i="3" s="1"/>
  <c r="P19" i="3"/>
  <c r="DE129" i="1" l="1"/>
  <c r="DF129" i="1" s="1"/>
  <c r="DE127" i="1"/>
  <c r="DE100" i="1"/>
  <c r="DE94" i="1"/>
  <c r="DF94" i="1" s="1"/>
  <c r="DG94" i="1" s="1"/>
  <c r="DE92" i="1"/>
  <c r="DE80" i="1"/>
  <c r="DE52" i="1"/>
  <c r="DE49" i="1"/>
  <c r="O129" i="1"/>
  <c r="P129" i="1" s="1"/>
  <c r="O127" i="1"/>
  <c r="O105" i="1"/>
  <c r="O94" i="1"/>
  <c r="P94" i="1" s="1"/>
  <c r="Q94" i="1" s="1"/>
  <c r="O92" i="1"/>
  <c r="O52" i="1"/>
  <c r="O49" i="1"/>
  <c r="DE95" i="3"/>
  <c r="DE93" i="3"/>
  <c r="DF93" i="3" s="1"/>
  <c r="DG93" i="3" s="1"/>
  <c r="DH93" i="3" s="1"/>
  <c r="DI93" i="3" s="1"/>
  <c r="DE83" i="3"/>
  <c r="DF83" i="3" s="1"/>
  <c r="DG83" i="3" s="1"/>
  <c r="DE65" i="3"/>
  <c r="DF65" i="3" s="1"/>
  <c r="DG65" i="3" s="1"/>
  <c r="DE45" i="3"/>
  <c r="DF45" i="3" s="1"/>
  <c r="DG45" i="3" s="1"/>
  <c r="DH45" i="3" s="1"/>
  <c r="DI45" i="3" s="1"/>
  <c r="DJ45" i="3" s="1"/>
  <c r="DE44" i="3"/>
  <c r="DE34" i="3"/>
  <c r="DE22" i="3"/>
  <c r="O95" i="3"/>
  <c r="O93" i="3"/>
  <c r="P93" i="3" s="1"/>
  <c r="Q93" i="3" s="1"/>
  <c r="R93" i="3" s="1"/>
  <c r="S93" i="3" s="1"/>
  <c r="O83" i="3"/>
  <c r="P83" i="3" s="1"/>
  <c r="Q83" i="3" s="1"/>
  <c r="O65" i="3"/>
  <c r="P65" i="3" s="1"/>
  <c r="Q65" i="3" s="1"/>
  <c r="O56" i="3"/>
  <c r="O45" i="3"/>
  <c r="P45" i="3" s="1"/>
  <c r="Q45" i="3" s="1"/>
  <c r="R45" i="3" s="1"/>
  <c r="S45" i="3" s="1"/>
  <c r="T45" i="3" s="1"/>
  <c r="O44" i="3"/>
  <c r="O34" i="3"/>
  <c r="O22" i="3"/>
  <c r="DE137" i="2"/>
  <c r="O137" i="2"/>
  <c r="O52" i="2"/>
  <c r="DD35" i="3" l="1"/>
  <c r="N135" i="2" l="1"/>
  <c r="O135" i="2" s="1"/>
  <c r="N109" i="2"/>
  <c r="N92" i="2"/>
  <c r="N90" i="2"/>
  <c r="N89" i="2"/>
  <c r="N86" i="2"/>
  <c r="N54" i="2"/>
  <c r="N49" i="2"/>
  <c r="N30" i="2"/>
  <c r="N5" i="2"/>
  <c r="DD138" i="2"/>
  <c r="DE138" i="2" s="1"/>
  <c r="DD135" i="2"/>
  <c r="DE135" i="2" s="1"/>
  <c r="DD133" i="2"/>
  <c r="DE133" i="2" s="1"/>
  <c r="DD129" i="2"/>
  <c r="DE129" i="2" s="1"/>
  <c r="DD114" i="2"/>
  <c r="DD109" i="2"/>
  <c r="DD105" i="2"/>
  <c r="DD92" i="2"/>
  <c r="DD89" i="2"/>
  <c r="DD86" i="2"/>
  <c r="DD72" i="2"/>
  <c r="DD54" i="2"/>
  <c r="DD49" i="2"/>
  <c r="DD46" i="2"/>
  <c r="DD40" i="2"/>
  <c r="DD33" i="2"/>
  <c r="DD30" i="2"/>
  <c r="DD26" i="2"/>
  <c r="DE26" i="2" s="1"/>
  <c r="DD9" i="2"/>
  <c r="N142" i="1"/>
  <c r="N120" i="1"/>
  <c r="O120" i="1" s="1"/>
  <c r="P120" i="1" s="1"/>
  <c r="N101" i="1"/>
  <c r="N80" i="1"/>
  <c r="O80" i="1" s="1"/>
  <c r="N75" i="1"/>
  <c r="N73" i="1"/>
  <c r="N66" i="1"/>
  <c r="O66" i="1" s="1"/>
  <c r="P66" i="1" s="1"/>
  <c r="N28" i="1"/>
  <c r="N21" i="1"/>
  <c r="N10" i="1"/>
  <c r="O10" i="1" s="1"/>
  <c r="N6" i="1"/>
  <c r="DD142" i="1"/>
  <c r="DD110" i="1"/>
  <c r="DE110" i="1" s="1"/>
  <c r="DF110" i="1" s="1"/>
  <c r="DG110" i="1" s="1"/>
  <c r="DD101" i="1"/>
  <c r="DD86" i="1"/>
  <c r="DE86" i="1" s="1"/>
  <c r="DF86" i="1" s="1"/>
  <c r="DG86" i="1" s="1"/>
  <c r="DD84" i="1"/>
  <c r="DE84" i="1" s="1"/>
  <c r="DF84" i="1" s="1"/>
  <c r="DG84" i="1" s="1"/>
  <c r="DD75" i="1"/>
  <c r="DD73" i="1"/>
  <c r="DD66" i="1"/>
  <c r="DE66" i="1" s="1"/>
  <c r="DF66" i="1" s="1"/>
  <c r="DD50" i="1"/>
  <c r="DE50" i="1" s="1"/>
  <c r="DF50" i="1" s="1"/>
  <c r="DD21" i="1"/>
  <c r="DD10" i="1"/>
  <c r="DE10" i="1" s="1"/>
  <c r="DD6" i="1"/>
  <c r="DD84" i="3"/>
  <c r="DD79" i="3"/>
  <c r="DE79" i="3" s="1"/>
  <c r="DF79" i="3" s="1"/>
  <c r="DD73" i="3"/>
  <c r="DE73" i="3" s="1"/>
  <c r="DD40" i="3"/>
  <c r="DD8" i="3"/>
  <c r="DE8" i="3" s="1"/>
  <c r="DF8" i="3" s="1"/>
  <c r="DG8" i="3" s="1"/>
  <c r="DH8" i="3" s="1"/>
  <c r="DD3" i="3"/>
  <c r="N91" i="3"/>
  <c r="O91" i="3" s="1"/>
  <c r="N84" i="3"/>
  <c r="N79" i="3"/>
  <c r="O79" i="3" s="1"/>
  <c r="P79" i="3" s="1"/>
  <c r="N73" i="3"/>
  <c r="O73" i="3" s="1"/>
  <c r="N40" i="3"/>
  <c r="N35" i="3"/>
  <c r="N8" i="3"/>
  <c r="O8" i="3" s="1"/>
  <c r="P8" i="3" s="1"/>
  <c r="Q8" i="3" s="1"/>
  <c r="R8" i="3" s="1"/>
  <c r="N3" i="3"/>
  <c r="M143" i="1" l="1"/>
  <c r="M140" i="1"/>
  <c r="N140" i="1" s="1"/>
  <c r="M139" i="1"/>
  <c r="M136" i="1"/>
  <c r="N136" i="1" s="1"/>
  <c r="O136" i="1" s="1"/>
  <c r="P136" i="1" s="1"/>
  <c r="Q136" i="1" s="1"/>
  <c r="M135" i="1"/>
  <c r="N135" i="1" s="1"/>
  <c r="O135" i="1" s="1"/>
  <c r="M133" i="1"/>
  <c r="N133" i="1" s="1"/>
  <c r="M132" i="1"/>
  <c r="M129" i="1"/>
  <c r="M126" i="1"/>
  <c r="N126" i="1" s="1"/>
  <c r="O126" i="1" s="1"/>
  <c r="P126" i="1" s="1"/>
  <c r="Q126" i="1" s="1"/>
  <c r="M124" i="1"/>
  <c r="N124" i="1" s="1"/>
  <c r="M121" i="1"/>
  <c r="N121" i="1" s="1"/>
  <c r="M117" i="1"/>
  <c r="N117" i="1" s="1"/>
  <c r="M110" i="1"/>
  <c r="N110" i="1" s="1"/>
  <c r="O110" i="1" s="1"/>
  <c r="P110" i="1" s="1"/>
  <c r="Q110" i="1" s="1"/>
  <c r="M109" i="1"/>
  <c r="N109" i="1" s="1"/>
  <c r="O109" i="1" s="1"/>
  <c r="P109" i="1" s="1"/>
  <c r="Q109" i="1" s="1"/>
  <c r="M104" i="1"/>
  <c r="N104" i="1" s="1"/>
  <c r="O104" i="1" s="1"/>
  <c r="P104" i="1" s="1"/>
  <c r="Q104" i="1" s="1"/>
  <c r="M102" i="1"/>
  <c r="N102" i="1" s="1"/>
  <c r="O102" i="1" s="1"/>
  <c r="P102" i="1" s="1"/>
  <c r="Q102" i="1" s="1"/>
  <c r="M100" i="1"/>
  <c r="N100" i="1" s="1"/>
  <c r="O100" i="1" s="1"/>
  <c r="M97" i="1"/>
  <c r="M92" i="1"/>
  <c r="M91" i="1"/>
  <c r="N91" i="1" s="1"/>
  <c r="M90" i="1"/>
  <c r="N90" i="1" s="1"/>
  <c r="O90" i="1" s="1"/>
  <c r="P90" i="1" s="1"/>
  <c r="M88" i="1"/>
  <c r="M87" i="1"/>
  <c r="N87" i="1" s="1"/>
  <c r="O87" i="1" s="1"/>
  <c r="P87" i="1" s="1"/>
  <c r="Q87" i="1" s="1"/>
  <c r="M86" i="1"/>
  <c r="N86" i="1" s="1"/>
  <c r="O86" i="1" s="1"/>
  <c r="P86" i="1" s="1"/>
  <c r="Q86" i="1" s="1"/>
  <c r="M85" i="1"/>
  <c r="N85" i="1" s="1"/>
  <c r="M84" i="1"/>
  <c r="N84" i="1" s="1"/>
  <c r="O84" i="1" s="1"/>
  <c r="P84" i="1" s="1"/>
  <c r="Q84" i="1" s="1"/>
  <c r="M82" i="1"/>
  <c r="N82" i="1" s="1"/>
  <c r="O82" i="1" s="1"/>
  <c r="P82" i="1" s="1"/>
  <c r="Q82" i="1" s="1"/>
  <c r="M81" i="1"/>
  <c r="N81" i="1" s="1"/>
  <c r="O81" i="1" s="1"/>
  <c r="P81" i="1" s="1"/>
  <c r="M74" i="1"/>
  <c r="N74" i="1" s="1"/>
  <c r="O74" i="1" s="1"/>
  <c r="P74" i="1" s="1"/>
  <c r="Q74" i="1" s="1"/>
  <c r="M68" i="1"/>
  <c r="N68" i="1" s="1"/>
  <c r="O68" i="1" s="1"/>
  <c r="P68" i="1" s="1"/>
  <c r="M67" i="1"/>
  <c r="N67" i="1" s="1"/>
  <c r="O67" i="1" s="1"/>
  <c r="P67" i="1" s="1"/>
  <c r="Q67" i="1" s="1"/>
  <c r="M63" i="1"/>
  <c r="N63" i="1" s="1"/>
  <c r="M61" i="1"/>
  <c r="N61" i="1" s="1"/>
  <c r="O61" i="1" s="1"/>
  <c r="P61" i="1" s="1"/>
  <c r="M58" i="1"/>
  <c r="N58" i="1" s="1"/>
  <c r="O58" i="1" s="1"/>
  <c r="P58" i="1" s="1"/>
  <c r="M55" i="1"/>
  <c r="N55" i="1" s="1"/>
  <c r="O55" i="1" s="1"/>
  <c r="M53" i="1"/>
  <c r="N53" i="1" s="1"/>
  <c r="O53" i="1" s="1"/>
  <c r="M51" i="1"/>
  <c r="N51" i="1" s="1"/>
  <c r="O51" i="1" s="1"/>
  <c r="P51" i="1" s="1"/>
  <c r="Q51" i="1" s="1"/>
  <c r="M50" i="1"/>
  <c r="N50" i="1" s="1"/>
  <c r="O50" i="1" s="1"/>
  <c r="P50" i="1" s="1"/>
  <c r="M49" i="1"/>
  <c r="M40" i="1"/>
  <c r="N40" i="1" s="1"/>
  <c r="O40" i="1" s="1"/>
  <c r="P40" i="1" s="1"/>
  <c r="Q40" i="1" s="1"/>
  <c r="M36" i="1"/>
  <c r="N36" i="1" s="1"/>
  <c r="O36" i="1" s="1"/>
  <c r="P36" i="1" s="1"/>
  <c r="Q36" i="1" s="1"/>
  <c r="M33" i="1"/>
  <c r="N33" i="1" s="1"/>
  <c r="O33" i="1" s="1"/>
  <c r="P33" i="1" s="1"/>
  <c r="Q33" i="1" s="1"/>
  <c r="M31" i="1"/>
  <c r="N31" i="1" s="1"/>
  <c r="O31" i="1" s="1"/>
  <c r="P31" i="1" s="1"/>
  <c r="Q31" i="1" s="1"/>
  <c r="M30" i="1"/>
  <c r="N30" i="1" s="1"/>
  <c r="O30" i="1" s="1"/>
  <c r="P30" i="1" s="1"/>
  <c r="Q30" i="1" s="1"/>
  <c r="M27" i="1"/>
  <c r="N27" i="1" s="1"/>
  <c r="O27" i="1" s="1"/>
  <c r="P27" i="1" s="1"/>
  <c r="M26" i="1"/>
  <c r="N26" i="1" s="1"/>
  <c r="M20" i="1"/>
  <c r="N20" i="1" s="1"/>
  <c r="O20" i="1" s="1"/>
  <c r="P20" i="1" s="1"/>
  <c r="Q20" i="1" s="1"/>
  <c r="M19" i="1"/>
  <c r="N19" i="1" s="1"/>
  <c r="O19" i="1" s="1"/>
  <c r="M17" i="1"/>
  <c r="N17" i="1" s="1"/>
  <c r="O17" i="1" s="1"/>
  <c r="M16" i="1"/>
  <c r="N16" i="1" s="1"/>
  <c r="O16" i="1" s="1"/>
  <c r="M11" i="1"/>
  <c r="N11" i="1" s="1"/>
  <c r="M7" i="1"/>
  <c r="N7" i="1" s="1"/>
  <c r="O7" i="1" s="1"/>
  <c r="P7" i="1" s="1"/>
  <c r="Q7" i="1" s="1"/>
  <c r="DC143" i="1"/>
  <c r="DC140" i="1"/>
  <c r="DD140" i="1" s="1"/>
  <c r="DC139" i="1"/>
  <c r="DC136" i="1"/>
  <c r="DD136" i="1" s="1"/>
  <c r="DE136" i="1" s="1"/>
  <c r="DF136" i="1" s="1"/>
  <c r="DG136" i="1" s="1"/>
  <c r="DC135" i="1"/>
  <c r="DD135" i="1" s="1"/>
  <c r="DE135" i="1" s="1"/>
  <c r="DC132" i="1"/>
  <c r="DC129" i="1"/>
  <c r="DC126" i="1"/>
  <c r="DD126" i="1" s="1"/>
  <c r="DE126" i="1" s="1"/>
  <c r="DF126" i="1" s="1"/>
  <c r="DG126" i="1" s="1"/>
  <c r="DC124" i="1"/>
  <c r="DD124" i="1" s="1"/>
  <c r="DC121" i="1"/>
  <c r="DD121" i="1" s="1"/>
  <c r="DC117" i="1"/>
  <c r="DD117" i="1" s="1"/>
  <c r="DC109" i="1"/>
  <c r="DD109" i="1" s="1"/>
  <c r="DE109" i="1" s="1"/>
  <c r="DF109" i="1" s="1"/>
  <c r="DG109" i="1" s="1"/>
  <c r="DC102" i="1"/>
  <c r="DD102" i="1" s="1"/>
  <c r="DE102" i="1" s="1"/>
  <c r="DF102" i="1" s="1"/>
  <c r="DG102" i="1" s="1"/>
  <c r="DC92" i="1"/>
  <c r="DC91" i="1"/>
  <c r="DD91" i="1" s="1"/>
  <c r="DC90" i="1"/>
  <c r="DD90" i="1" s="1"/>
  <c r="DE90" i="1" s="1"/>
  <c r="DF90" i="1" s="1"/>
  <c r="DC88" i="1"/>
  <c r="DC87" i="1"/>
  <c r="DD87" i="1" s="1"/>
  <c r="DE87" i="1" s="1"/>
  <c r="DF87" i="1" s="1"/>
  <c r="DG87" i="1" s="1"/>
  <c r="DC85" i="1"/>
  <c r="DD85" i="1" s="1"/>
  <c r="DC82" i="1"/>
  <c r="DD82" i="1" s="1"/>
  <c r="DE82" i="1" s="1"/>
  <c r="DF82" i="1" s="1"/>
  <c r="DG82" i="1" s="1"/>
  <c r="DC81" i="1"/>
  <c r="DD81" i="1" s="1"/>
  <c r="DE81" i="1" s="1"/>
  <c r="DF81" i="1" s="1"/>
  <c r="DC74" i="1"/>
  <c r="DD74" i="1" s="1"/>
  <c r="DE74" i="1" s="1"/>
  <c r="DF74" i="1" s="1"/>
  <c r="DG74" i="1" s="1"/>
  <c r="DC68" i="1"/>
  <c r="DD68" i="1" s="1"/>
  <c r="DE68" i="1" s="1"/>
  <c r="DF68" i="1" s="1"/>
  <c r="DC67" i="1"/>
  <c r="DD67" i="1" s="1"/>
  <c r="DE67" i="1" s="1"/>
  <c r="DF67" i="1" s="1"/>
  <c r="DG67" i="1" s="1"/>
  <c r="DC63" i="1"/>
  <c r="DD63" i="1" s="1"/>
  <c r="DC61" i="1"/>
  <c r="DD61" i="1" s="1"/>
  <c r="DE61" i="1" s="1"/>
  <c r="DF61" i="1" s="1"/>
  <c r="DC57" i="1"/>
  <c r="DC56" i="1"/>
  <c r="DC55" i="1"/>
  <c r="DD55" i="1" s="1"/>
  <c r="DE55" i="1" s="1"/>
  <c r="DC53" i="1"/>
  <c r="DC51" i="1"/>
  <c r="DD51" i="1" s="1"/>
  <c r="DE51" i="1" s="1"/>
  <c r="DF51" i="1" s="1"/>
  <c r="DG51" i="1" s="1"/>
  <c r="DC49" i="1"/>
  <c r="DC40" i="1"/>
  <c r="DD40" i="1" s="1"/>
  <c r="DE40" i="1" s="1"/>
  <c r="DF40" i="1" s="1"/>
  <c r="DG40" i="1" s="1"/>
  <c r="DC36" i="1"/>
  <c r="DD36" i="1" s="1"/>
  <c r="DE36" i="1" s="1"/>
  <c r="DF36" i="1" s="1"/>
  <c r="DG36" i="1" s="1"/>
  <c r="DC33" i="1"/>
  <c r="DD33" i="1" s="1"/>
  <c r="DE33" i="1" s="1"/>
  <c r="DF33" i="1" s="1"/>
  <c r="DG33" i="1" s="1"/>
  <c r="DC31" i="1"/>
  <c r="DD31" i="1" s="1"/>
  <c r="DE31" i="1" s="1"/>
  <c r="DF31" i="1" s="1"/>
  <c r="DG31" i="1" s="1"/>
  <c r="DC30" i="1"/>
  <c r="DC26" i="1"/>
  <c r="DD26" i="1" s="1"/>
  <c r="DC20" i="1"/>
  <c r="DD20" i="1" s="1"/>
  <c r="DE20" i="1" s="1"/>
  <c r="DF20" i="1" s="1"/>
  <c r="DG20" i="1" s="1"/>
  <c r="DC19" i="1"/>
  <c r="DD19" i="1" s="1"/>
  <c r="DE19" i="1" s="1"/>
  <c r="DC17" i="1"/>
  <c r="DD17" i="1" s="1"/>
  <c r="DE17" i="1" s="1"/>
  <c r="DC16" i="1"/>
  <c r="DD16" i="1" s="1"/>
  <c r="DE16" i="1" s="1"/>
  <c r="DC11" i="1"/>
  <c r="DD11" i="1" s="1"/>
  <c r="DC7" i="1"/>
  <c r="DD7" i="1" s="1"/>
  <c r="DE7" i="1" s="1"/>
  <c r="DF7" i="1" s="1"/>
  <c r="DG7" i="1" s="1"/>
  <c r="DC143" i="2"/>
  <c r="DC142" i="2"/>
  <c r="DD142" i="2" s="1"/>
  <c r="DE142" i="2" s="1"/>
  <c r="DF142" i="2" s="1"/>
  <c r="DG142" i="2" s="1"/>
  <c r="DH142" i="2" s="1"/>
  <c r="DC137" i="2"/>
  <c r="DC132" i="2"/>
  <c r="DC122" i="2"/>
  <c r="DD122" i="2" s="1"/>
  <c r="DE122" i="2" s="1"/>
  <c r="DF122" i="2" s="1"/>
  <c r="DG122" i="2" s="1"/>
  <c r="DH122" i="2" s="1"/>
  <c r="DI122" i="2" s="1"/>
  <c r="DC121" i="2"/>
  <c r="DC117" i="2"/>
  <c r="DD117" i="2" s="1"/>
  <c r="DC116" i="2"/>
  <c r="DD116" i="2" s="1"/>
  <c r="DC111" i="2"/>
  <c r="DC104" i="2"/>
  <c r="DC103" i="2"/>
  <c r="DC100" i="2"/>
  <c r="DC96" i="2"/>
  <c r="DD96" i="2" s="1"/>
  <c r="DC95" i="2"/>
  <c r="DC94" i="2"/>
  <c r="DC83" i="2"/>
  <c r="DC82" i="2"/>
  <c r="DD82" i="2" s="1"/>
  <c r="DC79" i="2"/>
  <c r="DC77" i="2"/>
  <c r="DD77" i="2" s="1"/>
  <c r="DC75" i="2"/>
  <c r="DD75" i="2" s="1"/>
  <c r="DC73" i="2"/>
  <c r="DC71" i="2"/>
  <c r="DD71" i="2" s="1"/>
  <c r="DE71" i="2" s="1"/>
  <c r="DF71" i="2" s="1"/>
  <c r="DG71" i="2" s="1"/>
  <c r="DC69" i="2"/>
  <c r="DC68" i="2"/>
  <c r="DD68" i="2" s="1"/>
  <c r="DC65" i="2"/>
  <c r="DC62" i="2"/>
  <c r="DD62" i="2" s="1"/>
  <c r="DC42" i="2"/>
  <c r="DD42" i="2" s="1"/>
  <c r="DC38" i="2"/>
  <c r="DC37" i="2"/>
  <c r="DC10" i="2"/>
  <c r="DC96" i="3"/>
  <c r="DD96" i="3" s="1"/>
  <c r="DE96" i="3" s="1"/>
  <c r="DF96" i="3" s="1"/>
  <c r="DC87" i="3"/>
  <c r="DC86" i="3"/>
  <c r="DC70" i="3"/>
  <c r="DD70" i="3" s="1"/>
  <c r="DE70" i="3" s="1"/>
  <c r="DC64" i="3"/>
  <c r="DD64" i="3" s="1"/>
  <c r="DE64" i="3" s="1"/>
  <c r="DF64" i="3" s="1"/>
  <c r="DG64" i="3" s="1"/>
  <c r="DC60" i="3"/>
  <c r="DD60" i="3" s="1"/>
  <c r="DC57" i="3"/>
  <c r="DD57" i="3" s="1"/>
  <c r="DE57" i="3" s="1"/>
  <c r="DF57" i="3" s="1"/>
  <c r="DG57" i="3" s="1"/>
  <c r="DH57" i="3" s="1"/>
  <c r="DI57" i="3" s="1"/>
  <c r="DC56" i="3"/>
  <c r="DC54" i="3"/>
  <c r="DD54" i="3" s="1"/>
  <c r="DE54" i="3" s="1"/>
  <c r="DF54" i="3" s="1"/>
  <c r="DG54" i="3" s="1"/>
  <c r="DC52" i="3"/>
  <c r="DC49" i="3"/>
  <c r="DC42" i="3"/>
  <c r="DD42" i="3" s="1"/>
  <c r="DE42" i="3" s="1"/>
  <c r="DF42" i="3" s="1"/>
  <c r="DG42" i="3" s="1"/>
  <c r="DC41" i="3"/>
  <c r="DD41" i="3" s="1"/>
  <c r="DC34" i="3"/>
  <c r="DC31" i="3"/>
  <c r="DD31" i="3" s="1"/>
  <c r="DE31" i="3" s="1"/>
  <c r="DF31" i="3" s="1"/>
  <c r="DG31" i="3" s="1"/>
  <c r="DH31" i="3" s="1"/>
  <c r="DI31" i="3" s="1"/>
  <c r="DC30" i="3"/>
  <c r="DD30" i="3" s="1"/>
  <c r="DE30" i="3" s="1"/>
  <c r="DF30" i="3" s="1"/>
  <c r="DG30" i="3" s="1"/>
  <c r="DC28" i="3"/>
  <c r="DC21" i="3"/>
  <c r="DD21" i="3" s="1"/>
  <c r="DE21" i="3" s="1"/>
  <c r="DF21" i="3" s="1"/>
  <c r="DG21" i="3" s="1"/>
  <c r="DH21" i="3" s="1"/>
  <c r="DC20" i="3"/>
  <c r="DD20" i="3" s="1"/>
  <c r="DE20" i="3" s="1"/>
  <c r="DF20" i="3" s="1"/>
  <c r="DG20" i="3" s="1"/>
  <c r="DC19" i="3"/>
  <c r="DD19" i="3" s="1"/>
  <c r="DC16" i="3"/>
  <c r="DD16" i="3" s="1"/>
  <c r="DE16" i="3" s="1"/>
  <c r="DF16" i="3" s="1"/>
  <c r="DG16" i="3" s="1"/>
  <c r="DC13" i="3"/>
  <c r="DD13" i="3" s="1"/>
  <c r="DE13" i="3" s="1"/>
  <c r="DF13" i="3" s="1"/>
  <c r="DG13" i="3" s="1"/>
  <c r="DC5" i="3"/>
  <c r="DD5" i="3" s="1"/>
  <c r="DE5" i="3" s="1"/>
  <c r="DF5" i="3" s="1"/>
  <c r="M96" i="3"/>
  <c r="N96" i="3" s="1"/>
  <c r="O96" i="3" s="1"/>
  <c r="P96" i="3" s="1"/>
  <c r="M87" i="3"/>
  <c r="M86" i="3"/>
  <c r="M82" i="3"/>
  <c r="M70" i="3"/>
  <c r="N70" i="3" s="1"/>
  <c r="O70" i="3" s="1"/>
  <c r="P70" i="3" s="1"/>
  <c r="M64" i="3"/>
  <c r="N64" i="3" s="1"/>
  <c r="O64" i="3" s="1"/>
  <c r="P64" i="3" s="1"/>
  <c r="Q64" i="3" s="1"/>
  <c r="M60" i="3"/>
  <c r="N60" i="3" s="1"/>
  <c r="O60" i="3" s="1"/>
  <c r="P60" i="3" s="1"/>
  <c r="Q60" i="3" s="1"/>
  <c r="M59" i="3"/>
  <c r="M57" i="3"/>
  <c r="N57" i="3" s="1"/>
  <c r="O57" i="3" s="1"/>
  <c r="P57" i="3" s="1"/>
  <c r="Q57" i="3" s="1"/>
  <c r="R57" i="3" s="1"/>
  <c r="S57" i="3" s="1"/>
  <c r="M56" i="3"/>
  <c r="M54" i="3"/>
  <c r="N54" i="3" s="1"/>
  <c r="O54" i="3" s="1"/>
  <c r="P54" i="3" s="1"/>
  <c r="Q54" i="3" s="1"/>
  <c r="M49" i="3"/>
  <c r="M42" i="3"/>
  <c r="N42" i="3" s="1"/>
  <c r="O42" i="3" s="1"/>
  <c r="P42" i="3" s="1"/>
  <c r="Q42" i="3" s="1"/>
  <c r="M41" i="3"/>
  <c r="N41" i="3" s="1"/>
  <c r="M34" i="3"/>
  <c r="M31" i="3"/>
  <c r="N31" i="3" s="1"/>
  <c r="O31" i="3" s="1"/>
  <c r="P31" i="3" s="1"/>
  <c r="Q31" i="3" s="1"/>
  <c r="R31" i="3" s="1"/>
  <c r="S31" i="3" s="1"/>
  <c r="M30" i="3"/>
  <c r="N30" i="3" s="1"/>
  <c r="O30" i="3" s="1"/>
  <c r="P30" i="3" s="1"/>
  <c r="Q30" i="3" s="1"/>
  <c r="M28" i="3"/>
  <c r="M21" i="3"/>
  <c r="N21" i="3" s="1"/>
  <c r="O21" i="3" s="1"/>
  <c r="P21" i="3" s="1"/>
  <c r="Q21" i="3" s="1"/>
  <c r="R21" i="3" s="1"/>
  <c r="M20" i="3"/>
  <c r="N20" i="3" s="1"/>
  <c r="O20" i="3" s="1"/>
  <c r="P20" i="3" s="1"/>
  <c r="Q20" i="3" s="1"/>
  <c r="M19" i="3"/>
  <c r="N19" i="3" s="1"/>
  <c r="M17" i="3"/>
  <c r="M16" i="3"/>
  <c r="N16" i="3" s="1"/>
  <c r="O16" i="3" s="1"/>
  <c r="P16" i="3" s="1"/>
  <c r="Q16" i="3" s="1"/>
  <c r="M13" i="3"/>
  <c r="N13" i="3" s="1"/>
  <c r="O13" i="3" s="1"/>
  <c r="P13" i="3" s="1"/>
  <c r="Q13" i="3" s="1"/>
  <c r="M12" i="3"/>
  <c r="N12" i="3" s="1"/>
  <c r="O12" i="3" s="1"/>
  <c r="P12" i="3" s="1"/>
  <c r="Q12" i="3" s="1"/>
  <c r="R12" i="3" s="1"/>
  <c r="M10" i="3"/>
  <c r="M5" i="3"/>
  <c r="N5" i="3" s="1"/>
  <c r="O5" i="3" s="1"/>
  <c r="P5" i="3" s="1"/>
  <c r="M143" i="2"/>
  <c r="M142" i="2"/>
  <c r="N142" i="2" s="1"/>
  <c r="O142" i="2" s="1"/>
  <c r="P142" i="2" s="1"/>
  <c r="Q142" i="2" s="1"/>
  <c r="R142" i="2" s="1"/>
  <c r="M140" i="2"/>
  <c r="N140" i="2" s="1"/>
  <c r="O140" i="2" s="1"/>
  <c r="P140" i="2" s="1"/>
  <c r="M138" i="2"/>
  <c r="N138" i="2" s="1"/>
  <c r="O138" i="2" s="1"/>
  <c r="P138" i="2" s="1"/>
  <c r="M137" i="2"/>
  <c r="M133" i="2"/>
  <c r="N133" i="2" s="1"/>
  <c r="O133" i="2" s="1"/>
  <c r="P133" i="2" s="1"/>
  <c r="Q133" i="2" s="1"/>
  <c r="M132" i="2"/>
  <c r="M131" i="2"/>
  <c r="N131" i="2" s="1"/>
  <c r="O131" i="2" s="1"/>
  <c r="P131" i="2" s="1"/>
  <c r="M129" i="2"/>
  <c r="N129" i="2" s="1"/>
  <c r="O129" i="2" s="1"/>
  <c r="P129" i="2" s="1"/>
  <c r="Q129" i="2" s="1"/>
  <c r="R129" i="2" s="1"/>
  <c r="M122" i="2"/>
  <c r="N122" i="2" s="1"/>
  <c r="O122" i="2" s="1"/>
  <c r="P122" i="2" s="1"/>
  <c r="Q122" i="2" s="1"/>
  <c r="R122" i="2" s="1"/>
  <c r="S122" i="2" s="1"/>
  <c r="M121" i="2"/>
  <c r="M117" i="2"/>
  <c r="N117" i="2" s="1"/>
  <c r="M116" i="2"/>
  <c r="N116" i="2" s="1"/>
  <c r="M115" i="2"/>
  <c r="M114" i="2"/>
  <c r="N114" i="2" s="1"/>
  <c r="M111" i="2"/>
  <c r="M105" i="2"/>
  <c r="N105" i="2" s="1"/>
  <c r="M104" i="2"/>
  <c r="M103" i="2"/>
  <c r="M100" i="2"/>
  <c r="M97" i="2"/>
  <c r="M96" i="2"/>
  <c r="N96" i="2" s="1"/>
  <c r="M95" i="2"/>
  <c r="M94" i="2"/>
  <c r="M83" i="2"/>
  <c r="M82" i="2"/>
  <c r="N82" i="2" s="1"/>
  <c r="M79" i="2"/>
  <c r="M77" i="2"/>
  <c r="N77" i="2" s="1"/>
  <c r="M75" i="2"/>
  <c r="N75" i="2" s="1"/>
  <c r="M73" i="2"/>
  <c r="M72" i="2"/>
  <c r="N72" i="2" s="1"/>
  <c r="M71" i="2"/>
  <c r="N71" i="2" s="1"/>
  <c r="O71" i="2" s="1"/>
  <c r="P71" i="2" s="1"/>
  <c r="Q71" i="2" s="1"/>
  <c r="M70" i="2"/>
  <c r="M69" i="2"/>
  <c r="M68" i="2"/>
  <c r="N68" i="2" s="1"/>
  <c r="M65" i="2"/>
  <c r="M62" i="2"/>
  <c r="N62" i="2" s="1"/>
  <c r="M61" i="2"/>
  <c r="M42" i="2"/>
  <c r="N42" i="2" s="1"/>
  <c r="M40" i="2"/>
  <c r="N40" i="2" s="1"/>
  <c r="M39" i="2"/>
  <c r="N39" i="2" s="1"/>
  <c r="O39" i="2" s="1"/>
  <c r="M38" i="2"/>
  <c r="M33" i="2"/>
  <c r="N33" i="2" s="1"/>
  <c r="M26" i="2"/>
  <c r="N26" i="2" s="1"/>
  <c r="O26" i="2" s="1"/>
  <c r="P26" i="2" s="1"/>
  <c r="M10" i="2"/>
  <c r="M9" i="2"/>
  <c r="N9" i="2" s="1"/>
  <c r="M3" i="2"/>
  <c r="N3" i="2" s="1"/>
</calcChain>
</file>

<file path=xl/sharedStrings.xml><?xml version="1.0" encoding="utf-8"?>
<sst xmlns="http://schemas.openxmlformats.org/spreadsheetml/2006/main" count="4115" uniqueCount="553">
  <si>
    <t>Этаж</t>
  </si>
  <si>
    <t>№ кв.</t>
  </si>
  <si>
    <t>Ф. И. О.</t>
  </si>
  <si>
    <t>Зарег.</t>
  </si>
  <si>
    <t>Прож.</t>
  </si>
  <si>
    <t>Примечание</t>
  </si>
  <si>
    <t>Расход</t>
  </si>
  <si>
    <t>норм</t>
  </si>
  <si>
    <t>не проживают</t>
  </si>
  <si>
    <t>ХВС</t>
  </si>
  <si>
    <t>ХВС
май</t>
  </si>
  <si>
    <t>ГВС
май</t>
  </si>
  <si>
    <t>ХВС
фев</t>
  </si>
  <si>
    <t>ГВС
фев</t>
  </si>
  <si>
    <t>ХВС
мар</t>
  </si>
  <si>
    <t>ГВС
мар</t>
  </si>
  <si>
    <t>ЭЛ
мар</t>
  </si>
  <si>
    <t>ХВС
апр</t>
  </si>
  <si>
    <t>ХВС
июн</t>
  </si>
  <si>
    <t>ХВС
июл</t>
  </si>
  <si>
    <t>ХВС
авг</t>
  </si>
  <si>
    <t>ХВС
сен</t>
  </si>
  <si>
    <t>ХВС
окт</t>
  </si>
  <si>
    <t>ХВС
ноя</t>
  </si>
  <si>
    <t>ХВС
дек</t>
  </si>
  <si>
    <t>ХВС
янв</t>
  </si>
  <si>
    <t>ГВС
апр</t>
  </si>
  <si>
    <t>ГВС
июн</t>
  </si>
  <si>
    <t>ГВС
июл</t>
  </si>
  <si>
    <t>ГВС
авг</t>
  </si>
  <si>
    <t>ГВС
сен</t>
  </si>
  <si>
    <t>ГВС
окт</t>
  </si>
  <si>
    <t>ГВС
ноя</t>
  </si>
  <si>
    <t>ГВС
дек</t>
  </si>
  <si>
    <t>ГВС
янв</t>
  </si>
  <si>
    <t>ЭЛ
фев</t>
  </si>
  <si>
    <t>ЭЛ
апр</t>
  </si>
  <si>
    <t>ЭЛ
май</t>
  </si>
  <si>
    <t>ЭЛ
июн</t>
  </si>
  <si>
    <t>ЭЛ
июл</t>
  </si>
  <si>
    <t>ЭЛ
авг</t>
  </si>
  <si>
    <t>ЭЛ
сен</t>
  </si>
  <si>
    <t>ЭЛ
окт</t>
  </si>
  <si>
    <t>ЭЛ
ноя</t>
  </si>
  <si>
    <t>ЭЛ
дек</t>
  </si>
  <si>
    <t>ЭЛ
янв</t>
  </si>
  <si>
    <t>Ашукина Наталья Алексеевна</t>
  </si>
  <si>
    <t>Лизункова Татьяна Викторовна</t>
  </si>
  <si>
    <t>Браун Александр Юрьевич</t>
  </si>
  <si>
    <t>Козяков Андрей Николаевич</t>
  </si>
  <si>
    <t>Савельев Сергей Геннадьевич</t>
  </si>
  <si>
    <t>Шеповалова Светлана Анатольевна</t>
  </si>
  <si>
    <t>Завальная Анастасия Николаевна</t>
  </si>
  <si>
    <t>Михайличенко Галина Петровна</t>
  </si>
  <si>
    <t>Манько Александр Владимирович</t>
  </si>
  <si>
    <t>Ситаков Ренат Михайлович</t>
  </si>
  <si>
    <t>Михайлов Дмитрий Федорович</t>
  </si>
  <si>
    <t>Коняхина Ирина Николаевна</t>
  </si>
  <si>
    <t>Сердюкова Ксения Владимировна</t>
  </si>
  <si>
    <t>Макарова Татьяна Сергеевна</t>
  </si>
  <si>
    <t>Кумаргалиев Гимран Рахмангалиевич</t>
  </si>
  <si>
    <t>Сивуха Валентин Андреевич</t>
  </si>
  <si>
    <t>Наумова Надежда Васильевна</t>
  </si>
  <si>
    <t>Катырэу Анжелика Ивановна</t>
  </si>
  <si>
    <t>Устьянцева Ирина Михайловна</t>
  </si>
  <si>
    <t>Селиванова Марина Николаевна</t>
  </si>
  <si>
    <t>Баннов Евгений Владимирович</t>
  </si>
  <si>
    <t>Чумакова Екатерина Владимировна</t>
  </si>
  <si>
    <t>Ялов Александр Петрович</t>
  </si>
  <si>
    <t>Барзенкова Нина Георгиевна</t>
  </si>
  <si>
    <t>Азин Владимир Владимирович</t>
  </si>
  <si>
    <t>Щебланов Денис Владимирович</t>
  </si>
  <si>
    <t>Баловнева Елена Викторовна</t>
  </si>
  <si>
    <t>Зуев Дмитрий Юрьевич</t>
  </si>
  <si>
    <t>Лантух Татьяна Анатольевна</t>
  </si>
  <si>
    <t>Латышев Игорь Геннадьевич</t>
  </si>
  <si>
    <t>Калашникова Юлия Николаевна</t>
  </si>
  <si>
    <t>Пундарев Алексей Петрович</t>
  </si>
  <si>
    <t>Бабиченко Юлия Анатольевна</t>
  </si>
  <si>
    <t>Возин Алексей Владимирович</t>
  </si>
  <si>
    <t>Тонкошкурова Наталья Николаевна</t>
  </si>
  <si>
    <t>Иванова Екатерина Владимировна</t>
  </si>
  <si>
    <t>Солодкая Раиса Викторовна</t>
  </si>
  <si>
    <t>Солдусова Екатерина Александровна</t>
  </si>
  <si>
    <t>Рубан Ольга Михайловна</t>
  </si>
  <si>
    <t>Федоров Виктор Алексеевич</t>
  </si>
  <si>
    <t>Седой Алексей Юрьевич</t>
  </si>
  <si>
    <t>Токарева Людмила Николаевна</t>
  </si>
  <si>
    <t>Новикова Наталия Евгеньевна</t>
  </si>
  <si>
    <t>Ширяев Александр Сергеевич</t>
  </si>
  <si>
    <t>Магомедов Эльдар Ибрагимович</t>
  </si>
  <si>
    <t>Привезенцева Ирина Александровна</t>
  </si>
  <si>
    <t>Красильникова Виктория Евгеньевна</t>
  </si>
  <si>
    <t>Ситникова Светлана Сергеевна</t>
  </si>
  <si>
    <t>Урлин Анатолий Алексеевич</t>
  </si>
  <si>
    <t>Березовская Мария Николаевна</t>
  </si>
  <si>
    <t>Разин Михаил Вячеславович</t>
  </si>
  <si>
    <t>Семенова Наталия Анатольевна</t>
  </si>
  <si>
    <t>Черкашина Софья Станиславовна</t>
  </si>
  <si>
    <t>Никитина Раиса Алексеевна</t>
  </si>
  <si>
    <t>Яхина Елена Сергеевна</t>
  </si>
  <si>
    <t>Шуканова Светлана Владимировна</t>
  </si>
  <si>
    <t>Ярцева Надежда Ивановна</t>
  </si>
  <si>
    <t>Тюрина Лариса Владимировна</t>
  </si>
  <si>
    <t>Васина Светлана Александровна</t>
  </si>
  <si>
    <t>Фомин Сергей Сергеевич</t>
  </si>
  <si>
    <t>Брускова Марина Геннадьевна</t>
  </si>
  <si>
    <t>Данилочкина Людмила Васильевна</t>
  </si>
  <si>
    <t>Карманова Ольга Вячеславовна</t>
  </si>
  <si>
    <t>Суиндиков Антон Геннадьевич</t>
  </si>
  <si>
    <t>Рыжко Наталья Васильевна</t>
  </si>
  <si>
    <t>Линникова Наталья Евгеньевна</t>
  </si>
  <si>
    <t>Таубергенев Жаслан Семгалиевич</t>
  </si>
  <si>
    <t>Шариков Валентин Васильевич</t>
  </si>
  <si>
    <t>Марухина Елена Юрьевна</t>
  </si>
  <si>
    <t>Чаленко Александр Александрович</t>
  </si>
  <si>
    <t>Лосева Татьяна Михайловна</t>
  </si>
  <si>
    <t>Брусков Александр Евгеньевич</t>
  </si>
  <si>
    <t>Неведомая Валентина Борисовна</t>
  </si>
  <si>
    <t>Соболевский Юрий Сергеевич</t>
  </si>
  <si>
    <t>Логинова Екатерина Ивановна</t>
  </si>
  <si>
    <t>Латышева Татьяна Ивановна</t>
  </si>
  <si>
    <t>Лигаева Вера Владимировна</t>
  </si>
  <si>
    <t>Борисенко Виктор Андреевич</t>
  </si>
  <si>
    <t>Катасонов Сергей Петрович</t>
  </si>
  <si>
    <t>Богомолов Павел Николаевич</t>
  </si>
  <si>
    <t>Толкачева Юлия Владимировна</t>
  </si>
  <si>
    <t>Черчимцева Людмила Юрьевна</t>
  </si>
  <si>
    <t>Ахрамеева Елена Викторовна</t>
  </si>
  <si>
    <t>Слепова Людмила Ивановна</t>
  </si>
  <si>
    <t>Вильман Наталия Леонидовна</t>
  </si>
  <si>
    <t>Зубов Владимир Викторович</t>
  </si>
  <si>
    <t>Кривошеев Андрей Владимирович</t>
  </si>
  <si>
    <t>Носова Галина Моисеевна</t>
  </si>
  <si>
    <t>Стажило Наталья Михайловна</t>
  </si>
  <si>
    <t>Пономаренко Татьяна Геннадьевна</t>
  </si>
  <si>
    <t>Жирякова Валентина Григорьевна</t>
  </si>
  <si>
    <t>Федорущенко Елена Николаевна</t>
  </si>
  <si>
    <t>Клименко Ольга Анатольевна</t>
  </si>
  <si>
    <t>Шобанова Мария Владимировна</t>
  </si>
  <si>
    <t>Алексеев Алексей Владимирович</t>
  </si>
  <si>
    <t>Потлова Оксана Александровна</t>
  </si>
  <si>
    <t>Козюренко Елена Анатольевна</t>
  </si>
  <si>
    <t>Захаров Анатолий Игоревич</t>
  </si>
  <si>
    <t>Беляев Дмитрий Владимирович</t>
  </si>
  <si>
    <t>Мамбетова Альфия Найткалиевна</t>
  </si>
  <si>
    <t>Зеленкова Анна Илларионовна</t>
  </si>
  <si>
    <t>Крюкова Елена Ирековна</t>
  </si>
  <si>
    <t>Романов Владимир Петрович</t>
  </si>
  <si>
    <t>Сидоров Андрей Владимирович</t>
  </si>
  <si>
    <t>Романова Людмила Алексеевна</t>
  </si>
  <si>
    <t>Мяус Евгений Александрович</t>
  </si>
  <si>
    <t>Рябкова Наталья Павловна</t>
  </si>
  <si>
    <t>Чумак Мария Алексеевна</t>
  </si>
  <si>
    <t>Прошкин Александр Васильевич</t>
  </si>
  <si>
    <t>Егоров Олег Константинович</t>
  </si>
  <si>
    <t>Павлова Таиса Ивановна</t>
  </si>
  <si>
    <t>Харьковская Анастасия Владимировна</t>
  </si>
  <si>
    <t>Чуфарова Антонина Владимировна</t>
  </si>
  <si>
    <t>Таловеров Денис Николаевич</t>
  </si>
  <si>
    <t>Арбатская Татьяна Леонтьевна</t>
  </si>
  <si>
    <t>Широких Александр Викторович</t>
  </si>
  <si>
    <t>Жарков Виктор Александрович</t>
  </si>
  <si>
    <t>Кудерова Елена Александровна</t>
  </si>
  <si>
    <t>Кулагина Ольга Николаевна</t>
  </si>
  <si>
    <t>Артемова Валентина Григорьевна</t>
  </si>
  <si>
    <t>Бакиров Виталий Александрович</t>
  </si>
  <si>
    <t>Тихий Андрей Антонович</t>
  </si>
  <si>
    <t>Минтару Светлана Валериевна</t>
  </si>
  <si>
    <t>Каюда Любовь Петровна</t>
  </si>
  <si>
    <t>Саитов Валерий Рафикович</t>
  </si>
  <si>
    <t>Белов Павел Сергеевич</t>
  </si>
  <si>
    <t>Поликарпова Лидия Ивановна</t>
  </si>
  <si>
    <t>Карауш Алексей Сергеевич</t>
  </si>
  <si>
    <t>Гафарова Фарида Агаверди кызы</t>
  </si>
  <si>
    <t>Кочевцева Анна Олеговна</t>
  </si>
  <si>
    <t>Коцарь Илья Сергеевич</t>
  </si>
  <si>
    <t>Погосян Михаил Левикович</t>
  </si>
  <si>
    <t>Юсупова Зульфия Галиевна</t>
  </si>
  <si>
    <t>Козорез Зоя Кузьминична</t>
  </si>
  <si>
    <t>Тихомиров Константин Владимирович</t>
  </si>
  <si>
    <t>Автаев Николай Владимирович</t>
  </si>
  <si>
    <t>Ковтуненко Степан Юрьевич</t>
  </si>
  <si>
    <t>Шумова Любовь Ивановна</t>
  </si>
  <si>
    <t>Ефремова Галина Дмитриевна</t>
  </si>
  <si>
    <t>Базанова Наталья Юрьевна</t>
  </si>
  <si>
    <t>Чернышов Михаил Александрович</t>
  </si>
  <si>
    <t>Березин Константин Антонович</t>
  </si>
  <si>
    <t>Фоменко Наталья Владимировна</t>
  </si>
  <si>
    <t>Блажкова Ирина Анатольевна</t>
  </si>
  <si>
    <t>Петличенко Анна Владимировна</t>
  </si>
  <si>
    <t>Обыдало Татьяна Владимировна</t>
  </si>
  <si>
    <t>Панфилов Виктор Алексеевич</t>
  </si>
  <si>
    <t>Каменев Андрей Александрович</t>
  </si>
  <si>
    <t>Батиев Иван Александрович</t>
  </si>
  <si>
    <t>Бойко Юрий Викторович</t>
  </si>
  <si>
    <t>Турбина Анжела Вячеславна</t>
  </si>
  <si>
    <t>Черников Евгений Андреевич</t>
  </si>
  <si>
    <t>Даутфест Олеся Владимировна</t>
  </si>
  <si>
    <t>Юрьев Андрей Александрович</t>
  </si>
  <si>
    <t>Савенкова Марина Геннадьевна</t>
  </si>
  <si>
    <t>Силантьева Екатерина Валерьевна</t>
  </si>
  <si>
    <t>Жигунов Виталий Викторович</t>
  </si>
  <si>
    <t>Лущенко Елена Сергеевна</t>
  </si>
  <si>
    <t>Силаева Ирина Алексеевна</t>
  </si>
  <si>
    <t>Устьянцев Александр Николаевич</t>
  </si>
  <si>
    <t>Бутко Анна Александровна</t>
  </si>
  <si>
    <t>Кабаняев Роман Владимирович</t>
  </si>
  <si>
    <t>Куликова Антонина Ильинична</t>
  </si>
  <si>
    <t>Оськина Елена Сергеевна</t>
  </si>
  <si>
    <t>Стерликов Николай Александрович</t>
  </si>
  <si>
    <t>Штык Валентина Ильинична</t>
  </si>
  <si>
    <t>Беспалова Евгения Викторовна</t>
  </si>
  <si>
    <t>Рогачев Павел Павлович</t>
  </si>
  <si>
    <t>Гришкевич Нелли Владимировна</t>
  </si>
  <si>
    <t>Иванова Галина Леонидовна</t>
  </si>
  <si>
    <t>Савельева Наталья Сергеевна</t>
  </si>
  <si>
    <t>Золотов Сергей Владимирович</t>
  </si>
  <si>
    <t>Пульбери Елена Владимировна</t>
  </si>
  <si>
    <t>Моисеенко Андрей Александрович</t>
  </si>
  <si>
    <t>Седачев Василий Геннадьевич</t>
  </si>
  <si>
    <t>Пигалова Татьяна Викторовна</t>
  </si>
  <si>
    <t>Гардин Александр Валентинович</t>
  </si>
  <si>
    <t>Землянова Екатерина Михайловна</t>
  </si>
  <si>
    <t>Серанова Наталья Георгиевна</t>
  </si>
  <si>
    <t>Грачева Галина Павловна</t>
  </si>
  <si>
    <t>Федосеева Кристина Сергеевна</t>
  </si>
  <si>
    <t>Амангалиева Алия Маханбетовна</t>
  </si>
  <si>
    <t>Тарабрин Олег Сергеевич</t>
  </si>
  <si>
    <t>Абраменко Тамара Аркадьевна</t>
  </si>
  <si>
    <t>Мишкина Татьяна Алексеевна</t>
  </si>
  <si>
    <t>Самарцева Елена Викторовна</t>
  </si>
  <si>
    <t>Потылицына Людмила Рудольфовна</t>
  </si>
  <si>
    <t>Адоньева Мария Степановна</t>
  </si>
  <si>
    <t>Татарников Владимир Георгиевич</t>
  </si>
  <si>
    <t>Бурдейная Ольга Николаевна</t>
  </si>
  <si>
    <t>Ивченко Антон Александрович</t>
  </si>
  <si>
    <t>Костина Маргарита Анатольевна</t>
  </si>
  <si>
    <t>Ситникова Надежда Геннадьевна</t>
  </si>
  <si>
    <t>Филатова Ольга Александровна</t>
  </si>
  <si>
    <t>Коробко Сергей Николаевич</t>
  </si>
  <si>
    <t>Сысалина Светлана Григорьевна</t>
  </si>
  <si>
    <t>Самойлова Олеся Владимировна</t>
  </si>
  <si>
    <t>Макарова Ольга Владимировна</t>
  </si>
  <si>
    <t>Елхина Ксения Олеговна</t>
  </si>
  <si>
    <t>Крылова Надежда Михайловна</t>
  </si>
  <si>
    <t>Цыбайкин Анатолий Владимирович</t>
  </si>
  <si>
    <t>Вдовенко Оксана Васильевна</t>
  </si>
  <si>
    <t>Кайбалиев Нурлан Юрьевич</t>
  </si>
  <si>
    <t>Сербул Светлана Эдуардовна</t>
  </si>
  <si>
    <t>Кадников Виктор Александрович</t>
  </si>
  <si>
    <t>Шлефунов Андрей Александрович</t>
  </si>
  <si>
    <t>Кабулина Вера Васильевна</t>
  </si>
  <si>
    <t>Георгиева Раиса Александровна</t>
  </si>
  <si>
    <t>Караев Роман Александрович</t>
  </si>
  <si>
    <t>Шлефунова Ирина Николаевна</t>
  </si>
  <si>
    <t>Гапиенко Наталья Евгеньевна</t>
  </si>
  <si>
    <t>Овчаренко Евгений Эдуардович</t>
  </si>
  <si>
    <t>Мамаджанова Людмила Александровна</t>
  </si>
  <si>
    <t>Кудашева Найля Исхаковна</t>
  </si>
  <si>
    <t>Земсков Дмитрий Васильевич</t>
  </si>
  <si>
    <t>Перов Валерий Валентинович</t>
  </si>
  <si>
    <t>Васильева Елена Николаевна</t>
  </si>
  <si>
    <t>Янченко Валентина Витальевна</t>
  </si>
  <si>
    <t>Коюда Зоя Михайловна</t>
  </si>
  <si>
    <t>Нефедова Светлана Викторовна</t>
  </si>
  <si>
    <t>Гусейнова Эсмира Арифовна</t>
  </si>
  <si>
    <t>Карауш Сергей Иванович</t>
  </si>
  <si>
    <t>Васильев Василий Викторович</t>
  </si>
  <si>
    <t>Бикеева Татьяна Юрьевна</t>
  </si>
  <si>
    <t>Комарова Вера Васильевна</t>
  </si>
  <si>
    <t>Жданова Ольга Николаевна</t>
  </si>
  <si>
    <t>Иванов Сергей Владимирович</t>
  </si>
  <si>
    <t>Ряшина Наталья Владимировна</t>
  </si>
  <si>
    <t>Демчук Сергей Владимирович</t>
  </si>
  <si>
    <t>Науменко Вера Владимировна</t>
  </si>
  <si>
    <t>Котенко Ирина Петровна</t>
  </si>
  <si>
    <t>Пантелеева Ирина Петровна</t>
  </si>
  <si>
    <t>Панафутина Любовь Алексеевна</t>
  </si>
  <si>
    <t>Бектурганов Тимур Женисович</t>
  </si>
  <si>
    <t>Харитонов Виктор Николаевич</t>
  </si>
  <si>
    <t>Киреев Александр Федорович</t>
  </si>
  <si>
    <t>Тимофеев Максим Александрович</t>
  </si>
  <si>
    <t>Рожкова Альбина Николаевна</t>
  </si>
  <si>
    <t>Суханова Ольга Ивановна</t>
  </si>
  <si>
    <t>Старикова Аксана Анатольевна</t>
  </si>
  <si>
    <t>Чекмарев Иван Викторович</t>
  </si>
  <si>
    <t>Сторожилова Ольга Юрьевна</t>
  </si>
  <si>
    <t>Иванова Валентина Ивановна</t>
  </si>
  <si>
    <t>Вербицкий Александр Владимирович</t>
  </si>
  <si>
    <t>Кузьмина Татьяна Павловна</t>
  </si>
  <si>
    <t>Митякина Наталья Валерьевна</t>
  </si>
  <si>
    <t>Козлова Галина Петровна</t>
  </si>
  <si>
    <t>Мусатова Татьяна Александровна</t>
  </si>
  <si>
    <t>Ендягина Елена Александровна</t>
  </si>
  <si>
    <t>Давыденко Сергей Васильевич</t>
  </si>
  <si>
    <t>Стрыгин Геннадий Васильевич</t>
  </si>
  <si>
    <t>Канов Сергей Викторович</t>
  </si>
  <si>
    <t>Гринюк Ольга Валентиновна</t>
  </si>
  <si>
    <t>Глазков Александр Владимирович</t>
  </si>
  <si>
    <t>Калашникова Тамара Викторовна</t>
  </si>
  <si>
    <t>Вдовенко Валентина Андреевна</t>
  </si>
  <si>
    <t>Ефименко Людмила Васильевна</t>
  </si>
  <si>
    <t>Малышев Вячеслав Александрович</t>
  </si>
  <si>
    <t>Гагина Наталья Владимировна</t>
  </si>
  <si>
    <t>Килодченко Юлия Владимировна</t>
  </si>
  <si>
    <t>Качкина Ольга Александровна</t>
  </si>
  <si>
    <t>Шевляков Владимир Николаевич</t>
  </si>
  <si>
    <t>Ковтуненко Татьяна Андреевна</t>
  </si>
  <si>
    <t>Белолипецкая Татьяна Вячеславовна</t>
  </si>
  <si>
    <t>Решетов Геннадий Федорович</t>
  </si>
  <si>
    <t>Соколов Михаил Анатольевич</t>
  </si>
  <si>
    <t>Лаврова Ирина Сергеевна</t>
  </si>
  <si>
    <t>Вечкасова Людмила Александровна</t>
  </si>
  <si>
    <t>Завгородний Вячеслав Александрович</t>
  </si>
  <si>
    <t>Левченко Александр Валентинович</t>
  </si>
  <si>
    <t>Немцев Андрей Валерьевич</t>
  </si>
  <si>
    <t>Кравцова Зайтуна Сабировна</t>
  </si>
  <si>
    <t>Самойлова Людмила Алексеевна</t>
  </si>
  <si>
    <t>Зябин Сергей Андреевич</t>
  </si>
  <si>
    <t>Иллариошин Юрий Арнольдович</t>
  </si>
  <si>
    <t>ООО ОВП "Покровское"</t>
  </si>
  <si>
    <t>Николаенко Людмила Анатольевна</t>
  </si>
  <si>
    <t>Шарунова Алевтина Игоревна</t>
  </si>
  <si>
    <t>Удодов Эдуард Евгеньевич</t>
  </si>
  <si>
    <t>Мамонова Юлия Алексеевна</t>
  </si>
  <si>
    <t>Королев Денис Викторович</t>
  </si>
  <si>
    <t>Богданова Валентина Дмитриевна</t>
  </si>
  <si>
    <t>Быкова Наталья Евгеньевна</t>
  </si>
  <si>
    <t>Ломакина Виктория Сергеевна</t>
  </si>
  <si>
    <t>Панчурина Ольга Александровна</t>
  </si>
  <si>
    <t>Сабаев Юрий Гаврилович</t>
  </si>
  <si>
    <t>Тел.</t>
  </si>
  <si>
    <t>msisdn;Фамилия</t>
  </si>
  <si>
    <t>№ Л/С</t>
  </si>
  <si>
    <t>Сейчас</t>
  </si>
  <si>
    <t>Габжанова Елена Юрьевна</t>
  </si>
  <si>
    <t>Азина Екатерина Игоревна</t>
  </si>
  <si>
    <t>Зайцева Арина Андреевна</t>
  </si>
  <si>
    <t>Тарасюк Алексей Юрьевич</t>
  </si>
  <si>
    <t>Самойлова Кристина Александровна</t>
  </si>
  <si>
    <t>Костюк Наталья Анатольевна</t>
  </si>
  <si>
    <t>Трофимов Вячеслав Михайлович</t>
  </si>
  <si>
    <t>Виноградова Елена Васильевна</t>
  </si>
  <si>
    <t>Ельцова Насимя Владимировна</t>
  </si>
  <si>
    <t>Чихачева Ирина Анатольевна</t>
  </si>
  <si>
    <t>Тимашова Марина Петровна</t>
  </si>
  <si>
    <t>Гуцал Николай Герасимович</t>
  </si>
  <si>
    <t>Долбин Андрей Александрович</t>
  </si>
  <si>
    <t>Ильин Алексей Евгеньевич</t>
  </si>
  <si>
    <t>Третьякова Любовь Николаевна</t>
  </si>
  <si>
    <t>Твердохлеб Ирина Александровна</t>
  </si>
  <si>
    <t>Кабанова Лариса Анатольевна</t>
  </si>
  <si>
    <t>Тимошенков Александр Александрович</t>
  </si>
  <si>
    <t>Белинская Ирина Сергеевна</t>
  </si>
  <si>
    <t>Снопкова Светлана Юрьевна</t>
  </si>
  <si>
    <t>Зорина Татьяна Александровна</t>
  </si>
  <si>
    <t>Зиновьев Андрей Валентинович</t>
  </si>
  <si>
    <t>АО ЭОКБ "Сигнал" им. А. И. Глухарева</t>
  </si>
  <si>
    <t>Валиева Анна Владимировна</t>
  </si>
  <si>
    <t>Шульга Надежда Борисовна</t>
  </si>
  <si>
    <t>Зиновьев Дмитрий Андреевич</t>
  </si>
  <si>
    <t>Фоченкова Алена Александровна</t>
  </si>
  <si>
    <t>Лозин Евгений Владимирович</t>
  </si>
  <si>
    <t>Шульга Сергей Михайлович</t>
  </si>
  <si>
    <t>Цыганова Динара Сарсембаевна</t>
  </si>
  <si>
    <t>Барболин Павел Владимирович</t>
  </si>
  <si>
    <t>Михеев Антон Валерьевич</t>
  </si>
  <si>
    <t>Кабаняева Марина Павлиновна</t>
  </si>
  <si>
    <t>Остроухова Светлана Александровна</t>
  </si>
  <si>
    <t>Солодовников Олег Геннадьевич</t>
  </si>
  <si>
    <t>Рыблова Ольга Николаевна</t>
  </si>
  <si>
    <t>Кузнецов Иван Иванович</t>
  </si>
  <si>
    <t>Чуриков Валерий Викторович</t>
  </si>
  <si>
    <t>ХВС
июнь</t>
  </si>
  <si>
    <t>ГВС
июнь</t>
  </si>
  <si>
    <t>ЭЛ
июнь</t>
  </si>
  <si>
    <t>ХВС
июль</t>
  </si>
  <si>
    <t>ГВС
июль</t>
  </si>
  <si>
    <t>ЭЛ
июль</t>
  </si>
  <si>
    <t>Косырева Татьяна Анатольевна</t>
  </si>
  <si>
    <t>-</t>
  </si>
  <si>
    <t>Важинская Майра Мрзабаевна</t>
  </si>
  <si>
    <t>Андреев Дмитрий Сергеевич</t>
  </si>
  <si>
    <t>Демчук Дмитрий</t>
  </si>
  <si>
    <t>Гусева Анна Александровна</t>
  </si>
  <si>
    <t>Ряскина Марина Геннадьевна</t>
  </si>
  <si>
    <t>Романова Екатерина Сергеевна</t>
  </si>
  <si>
    <t>Косенко Анастасия Алексеевна</t>
  </si>
  <si>
    <t>Тарасова Алла Викторовна</t>
  </si>
  <si>
    <t>Моторин Валерий Сергеевич</t>
  </si>
  <si>
    <t>Слепченко Марина Алексеевна</t>
  </si>
  <si>
    <t>Куделина Ольга Борисовна</t>
  </si>
  <si>
    <t>Чеснаков Сергей Павлович</t>
  </si>
  <si>
    <t>ГВ</t>
  </si>
  <si>
    <t>ХВ</t>
  </si>
  <si>
    <t>ВО</t>
  </si>
  <si>
    <t>Дом</t>
  </si>
  <si>
    <t>ВО норм.</t>
  </si>
  <si>
    <t>ГВ норм.</t>
  </si>
  <si>
    <t>ХВ норм.</t>
  </si>
  <si>
    <t>ВО пок.</t>
  </si>
  <si>
    <t>ГВ пок.</t>
  </si>
  <si>
    <t>ХВ пок.</t>
  </si>
  <si>
    <t>Поверка ГВ</t>
  </si>
  <si>
    <t>Поверка ХВ</t>
  </si>
  <si>
    <t>Шапкарина Ирина Васильевна</t>
  </si>
  <si>
    <t>V</t>
  </si>
  <si>
    <t>--</t>
  </si>
  <si>
    <t>примечание</t>
  </si>
  <si>
    <t>начальные
показ ГВ</t>
  </si>
  <si>
    <t>конечные
показ. ГВ</t>
  </si>
  <si>
    <t>начальные
показ ХВ</t>
  </si>
  <si>
    <t>конечные
показ. ХВ</t>
  </si>
  <si>
    <t>дата замены</t>
  </si>
  <si>
    <t>Сергей</t>
  </si>
  <si>
    <t>#</t>
  </si>
  <si>
    <t>счетчик</t>
  </si>
  <si>
    <t>дата звонка</t>
  </si>
  <si>
    <t>тел.</t>
  </si>
  <si>
    <t>адрес</t>
  </si>
  <si>
    <t>Акт
допуска ГВ</t>
  </si>
  <si>
    <t>В работе
у Виктора</t>
  </si>
  <si>
    <t>Счетчики заменили - дать задание Виктору</t>
  </si>
  <si>
    <t>Собираются заменить/поверить счетчики</t>
  </si>
  <si>
    <t>Михайлова Елена Андреевна</t>
  </si>
  <si>
    <t>Борисов Роман Николаевич</t>
  </si>
  <si>
    <t>909-338-74-72</t>
  </si>
  <si>
    <t>987-332-01-07</t>
  </si>
  <si>
    <t>Только по счетчикам</t>
  </si>
  <si>
    <t>По счетчикам и нормативу</t>
  </si>
  <si>
    <t>Дата полной просрочки</t>
  </si>
  <si>
    <t>Дата полу просрочки</t>
  </si>
  <si>
    <t>Ошибочная дата</t>
  </si>
  <si>
    <t>Замена ПУ</t>
  </si>
  <si>
    <t>987-361-18-76</t>
  </si>
  <si>
    <t>905-387-80-92</t>
  </si>
  <si>
    <t>965-880-24-80</t>
  </si>
  <si>
    <t>987-325-26-47</t>
  </si>
  <si>
    <t>927-147-93-65</t>
  </si>
  <si>
    <t>964-849-25-03</t>
  </si>
  <si>
    <t>937-568-54-23</t>
  </si>
  <si>
    <t>Перерасчет, руб.</t>
  </si>
  <si>
    <t>Перерасчет, м3</t>
  </si>
  <si>
    <t>Адрес</t>
  </si>
  <si>
    <t>Обычные замены счетчиков, как раньше (старые счетчики НЕ просрочены). Начисления по одному счетчику.
Установка счетчиков с 1 числа.</t>
  </si>
  <si>
    <t>Замены счетчиков по-новому (старые счетчики ПРОСРОЧЕНЫ). Начисления по одному счетчику и нормативу.
Установка счетчиков с указанного числа. Вместо перерасчета указан расход по по нормативу.</t>
  </si>
  <si>
    <t>Замены счетчиков по-новому (старые счетчики НЕ просрочены). Начисления по двум счетчикам.
Установка счетчиков с 1 числа. Вместо перерасчета указан расход по старому счетчику. Не забудь потом удалить старый последним днем месяца!</t>
  </si>
  <si>
    <t>Перерасчеты</t>
  </si>
  <si>
    <t>Дата ХВ</t>
  </si>
  <si>
    <t>Дата ГВ</t>
  </si>
  <si>
    <t>просрочен</t>
  </si>
  <si>
    <t>937-977-83-02</t>
  </si>
  <si>
    <t>07-104</t>
  </si>
  <si>
    <t>965-886-21-26</t>
  </si>
  <si>
    <t>987-369-02-35</t>
  </si>
  <si>
    <t>927-143-94-88</t>
  </si>
  <si>
    <t>908-546-34-74</t>
  </si>
  <si>
    <t>917-024-58-55</t>
  </si>
  <si>
    <t>905-328-98-33</t>
  </si>
  <si>
    <t>902-047-85-92</t>
  </si>
  <si>
    <t>Муратова Наталия Викторовна</t>
  </si>
  <si>
    <t>Удалить счетчики:</t>
  </si>
  <si>
    <t>927-228-14-56</t>
  </si>
  <si>
    <t>Митякина Марина Юрьевна</t>
  </si>
  <si>
    <t>Костыряченко Александр Вадимович</t>
  </si>
  <si>
    <t>Период</t>
  </si>
  <si>
    <t>Холодная вода</t>
  </si>
  <si>
    <t>пред.</t>
  </si>
  <si>
    <t>тек.</t>
  </si>
  <si>
    <t>расход</t>
  </si>
  <si>
    <t>Горячая вода</t>
  </si>
  <si>
    <t>ИПУ</t>
  </si>
  <si>
    <t>СОИ</t>
  </si>
  <si>
    <t>учет в след. период</t>
  </si>
  <si>
    <t>СОИ с учет прошл.</t>
  </si>
  <si>
    <t>Арыстангалиева Сандугаш Умбеталиевна</t>
  </si>
  <si>
    <t>Лоева Лия Наилевна</t>
  </si>
  <si>
    <t>Лаврова Ольга Ивановна</t>
  </si>
  <si>
    <t>Твердохлеб Иван Олегович</t>
  </si>
  <si>
    <t>Козлова Светлана Владимировна</t>
  </si>
  <si>
    <t>Овчинников Сергей Александрович</t>
  </si>
  <si>
    <t>Илькина Людмила Николаевна</t>
  </si>
  <si>
    <t>Сугробов Федор Александрович</t>
  </si>
  <si>
    <t>Храмова Стефания Андреевна</t>
  </si>
  <si>
    <t>Кнак Ангелина Павловна</t>
  </si>
  <si>
    <t>Елизарова Виктория Анатольевна</t>
  </si>
  <si>
    <t>Лекомцев Еремей Витальевич</t>
  </si>
  <si>
    <t>Excel</t>
  </si>
  <si>
    <t>1C</t>
  </si>
  <si>
    <t>Сверка</t>
  </si>
  <si>
    <t>953-633-23-64</t>
  </si>
  <si>
    <t>927-628-94-46</t>
  </si>
  <si>
    <t>904-242-41-17</t>
  </si>
  <si>
    <t>951-886-62-10</t>
  </si>
  <si>
    <t>Люосева Любовь Александровна</t>
  </si>
  <si>
    <t>Холодное водоснабжение</t>
  </si>
  <si>
    <t>Горячее водоснабжение</t>
  </si>
  <si>
    <t>Расход по ИПУ и нормативу</t>
  </si>
  <si>
    <t>Расход по ОДПУ</t>
  </si>
  <si>
    <t>ХВ опломбирован 20.05.23</t>
  </si>
  <si>
    <t>Стерликова Ирина Кирилловна</t>
  </si>
  <si>
    <t>917-300-00-85</t>
  </si>
  <si>
    <t>988-670-09-88</t>
  </si>
  <si>
    <t>937-634-12-13</t>
  </si>
  <si>
    <t>906-306-65-05</t>
  </si>
  <si>
    <t>917-213-14-56</t>
  </si>
  <si>
    <t>Никитина Анастасия Валерьевна</t>
  </si>
  <si>
    <t>Твердохлеб Маргарита Валентиновна</t>
  </si>
  <si>
    <t>Мартынова Елена Анатольевна</t>
  </si>
  <si>
    <t>Гурьянова Надежда Ивановна</t>
  </si>
  <si>
    <t>927-118-92-60</t>
  </si>
  <si>
    <t>Климачева Анастасия Сергеевна</t>
  </si>
  <si>
    <t>Седенкова Лидия Васильевна</t>
  </si>
  <si>
    <t>Батяев Евгений Петрович</t>
  </si>
  <si>
    <t>931-385-87-45</t>
  </si>
  <si>
    <t>937-963-99-16</t>
  </si>
  <si>
    <t>996-200-31-41</t>
  </si>
  <si>
    <t>Успанов Андрей Алексеевич</t>
  </si>
  <si>
    <t>937-967-40-84</t>
  </si>
  <si>
    <t>927-130-16-72</t>
  </si>
  <si>
    <t>Обухов Николай Геннадьевич</t>
  </si>
  <si>
    <t>Грицак Ольга Владимировна</t>
  </si>
  <si>
    <t>Якушева Нина Павловна</t>
  </si>
  <si>
    <t>902-044-77-20</t>
  </si>
  <si>
    <t>927-624-80-30</t>
  </si>
  <si>
    <t>сломан</t>
  </si>
  <si>
    <t>917-323-60-01</t>
  </si>
  <si>
    <t>937-978-90-81</t>
  </si>
  <si>
    <t>967-509-09-31</t>
  </si>
  <si>
    <t>Радченко Надежда Яковлевна</t>
  </si>
  <si>
    <t>Ларькина Людмила Александровна</t>
  </si>
  <si>
    <t>Синицын Александр Александрович</t>
  </si>
  <si>
    <t>Оробченко Роман Сергеевич</t>
  </si>
  <si>
    <t>917-980-92-48</t>
  </si>
  <si>
    <t>Тюленев Федор Алексеевич</t>
  </si>
  <si>
    <t>987-321-93-41</t>
  </si>
  <si>
    <t>937-246-74-36</t>
  </si>
  <si>
    <t>Савельев Андрей Витальевич</t>
  </si>
  <si>
    <t>917-315-14-45</t>
  </si>
  <si>
    <t>Курилова Елена Викторовна</t>
  </si>
  <si>
    <t>Гордийчук Людмила Николаевна</t>
  </si>
  <si>
    <t>Шуканова Балганым Салимовна</t>
  </si>
  <si>
    <t>Примечание
Т:   22,88    142,97    31,69    Н:   4,37    3,18    7,55</t>
  </si>
  <si>
    <t>перерасчет</t>
  </si>
  <si>
    <t>замена</t>
  </si>
  <si>
    <t>Карауш Ульяна Николаевна</t>
  </si>
  <si>
    <t>09.24 ЭЛ 2630 10.24 ЭЛ 2630</t>
  </si>
  <si>
    <t>10.24 ХВ 205</t>
  </si>
  <si>
    <t>Егорова Валентина Александровна</t>
  </si>
  <si>
    <t>09.24 ГВ 67 43 10.24 ГВ 43</t>
  </si>
  <si>
    <t>поверка</t>
  </si>
  <si>
    <t>24 ОКТ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</si>
</sst>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#,##0.000"/>
    <numFmt numFmtId="165" formatCode="\+\7&quot; &quot;\(#\)&quot; &quot;000\-00\-00"/>
    <numFmt numFmtId="166" formatCode="00\-000"/>
    <numFmt numFmtId="167" formatCode="0.000"/>
    <numFmt numFmtId="168" formatCode="0000"/>
    <numFmt numFmtId="169" formatCode="000\-000\-00\-00"/>
    <numFmt numFmtId="170" formatCode="dd/mm"/>
    <numFmt numFmtId="171" formatCode="mmmm&quot; &quot;yyyy"/>
    <numFmt numFmtId="172" formatCode="000000"/>
    <numFmt numFmtId="173" formatCode="#,##0.000_ ;[Red]\-#,##0.000\ "/>
  </numFmts>
  <fonts count="20" x14ac:knownFonts="1"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theme="1" tint="0.14999847407452621"/>
      <name val="Calibri"/>
      <family val="2"/>
      <charset val="204"/>
      <scheme val="minor"/>
    </font>
    <font>
      <sz val="11"/>
      <color theme="1" tint="0.14999847407452621"/>
      <name val="Calibri"/>
      <family val="2"/>
      <charset val="204"/>
      <scheme val="minor"/>
    </font>
    <font>
      <sz val="9"/>
      <color theme="2" tint="-0.749992370372631"/>
      <name val="Calibri"/>
      <family val="2"/>
      <charset val="204"/>
      <scheme val="minor"/>
    </font>
    <font>
      <sz val="8"/>
      <name val="Arial Narrow"/>
      <family val="2"/>
      <charset val="204"/>
    </font>
    <font>
      <b/>
      <sz val="8"/>
      <name val="Arial Narrow"/>
      <family val="2"/>
      <charset val="204"/>
    </font>
    <font>
      <sz val="9"/>
      <name val="Calibri"/>
      <family val="2"/>
      <charset val="204"/>
      <scheme val="minor"/>
    </font>
    <font>
      <sz val="8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b/>
      <sz val="8"/>
      <color theme="1"/>
      <name val="Arial Narrow"/>
      <family val="2"/>
      <charset val="204"/>
    </font>
    <font>
      <b/>
      <sz val="11"/>
      <color theme="1" tint="0.1499984740745262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8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/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auto="1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auto="1"/>
      </right>
      <top style="thin">
        <color theme="6"/>
      </top>
      <bottom style="thin">
        <color theme="6"/>
      </bottom>
      <diagonal/>
    </border>
  </borders>
  <cellStyleXfs count="10">
    <xf numFmtId="0" fontId="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64">
    <xf numFmtId="0" fontId="0" fillId="0" borderId="0" xfId="0"/>
    <xf numFmtId="0" fontId="10" fillId="3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left" vertical="center"/>
    </xf>
    <xf numFmtId="0" fontId="10" fillId="2" borderId="1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left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4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2" fillId="2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left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2" fillId="3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6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5" fontId="13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7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5" fillId="7" borderId="1" xfId="0" applyNumberFormat="1" applyFont="1" applyFill="1" applyBorder="1" applyAlignment="1">
      <alignment horizontal="center" vertical="center"/>
    </xf>
    <xf numFmtId="0" fontId="15" fillId="3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14" fontId="13" fillId="0" borderId="2" xfId="0" applyNumberFormat="1" applyFont="1" applyBorder="1" applyAlignment="1">
      <alignment horizontal="center" vertical="center"/>
    </xf>
    <xf numFmtId="166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0" xfId="5" applyFont="1" applyAlignment="1">
      <alignment vertical="center"/>
    </xf>
    <xf numFmtId="49" fontId="16" fillId="0" borderId="0" xfId="5" applyNumberFormat="1" applyFont="1" applyAlignment="1">
      <alignment horizontal="center" vertical="center"/>
    </xf>
    <xf numFmtId="49" fontId="16" fillId="0" borderId="0" xfId="5" applyNumberFormat="1" applyFont="1" applyAlignment="1">
      <alignment vertical="center"/>
    </xf>
    <xf numFmtId="167" fontId="16" fillId="0" borderId="0" xfId="5" applyNumberFormat="1" applyFont="1" applyAlignment="1">
      <alignment horizontal="center" vertical="center"/>
    </xf>
    <xf numFmtId="168" fontId="16" fillId="0" borderId="0" xfId="5" applyNumberFormat="1" applyFont="1" applyAlignment="1">
      <alignment horizontal="center" vertical="center"/>
    </xf>
    <xf numFmtId="14" fontId="16" fillId="0" borderId="0" xfId="5" applyNumberFormat="1" applyFont="1" applyAlignment="1">
      <alignment horizontal="center" vertical="center"/>
    </xf>
    <xf numFmtId="169" fontId="16" fillId="0" borderId="0" xfId="5" applyNumberFormat="1" applyFont="1" applyAlignment="1">
      <alignment horizontal="center" vertical="center"/>
    </xf>
    <xf numFmtId="166" fontId="16" fillId="0" borderId="0" xfId="5" applyNumberFormat="1" applyFont="1" applyAlignment="1">
      <alignment horizontal="center" vertical="center"/>
    </xf>
    <xf numFmtId="49" fontId="16" fillId="0" borderId="2" xfId="5" applyNumberFormat="1" applyFont="1" applyBorder="1" applyAlignment="1">
      <alignment horizontal="center" vertical="center"/>
    </xf>
    <xf numFmtId="49" fontId="16" fillId="0" borderId="2" xfId="5" applyNumberFormat="1" applyFont="1" applyBorder="1" applyAlignment="1">
      <alignment vertical="center"/>
    </xf>
    <xf numFmtId="167" fontId="16" fillId="0" borderId="2" xfId="5" applyNumberFormat="1" applyFont="1" applyBorder="1" applyAlignment="1">
      <alignment horizontal="center" vertical="center"/>
    </xf>
    <xf numFmtId="168" fontId="16" fillId="0" borderId="2" xfId="5" applyNumberFormat="1" applyFont="1" applyBorder="1" applyAlignment="1">
      <alignment horizontal="center" vertical="center"/>
    </xf>
    <xf numFmtId="14" fontId="16" fillId="0" borderId="2" xfId="5" applyNumberFormat="1" applyFont="1" applyBorder="1" applyAlignment="1">
      <alignment horizontal="center" vertical="center"/>
    </xf>
    <xf numFmtId="169" fontId="16" fillId="0" borderId="2" xfId="5" applyNumberFormat="1" applyFont="1" applyBorder="1" applyAlignment="1">
      <alignment horizontal="center" vertical="center"/>
    </xf>
    <xf numFmtId="166" fontId="16" fillId="0" borderId="2" xfId="5" applyNumberFormat="1" applyFont="1" applyBorder="1" applyAlignment="1">
      <alignment horizontal="center" vertical="center"/>
    </xf>
    <xf numFmtId="49" fontId="16" fillId="0" borderId="2" xfId="5" applyNumberFormat="1" applyFont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/>
    </xf>
    <xf numFmtId="49" fontId="16" fillId="0" borderId="2" xfId="5" applyNumberFormat="1" applyFont="1" applyFill="1" applyBorder="1" applyAlignment="1">
      <alignment horizontal="center" vertical="center"/>
    </xf>
    <xf numFmtId="49" fontId="16" fillId="8" borderId="2" xfId="5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0" xfId="8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166" fontId="16" fillId="0" borderId="2" xfId="8" applyNumberFormat="1" applyFont="1" applyFill="1" applyBorder="1" applyAlignment="1">
      <alignment horizontal="center" vertical="center"/>
    </xf>
    <xf numFmtId="167" fontId="16" fillId="0" borderId="2" xfId="8" applyNumberFormat="1" applyFont="1" applyFill="1" applyBorder="1" applyAlignment="1">
      <alignment horizontal="center" vertical="center"/>
    </xf>
    <xf numFmtId="0" fontId="16" fillId="0" borderId="2" xfId="8" applyNumberFormat="1" applyFont="1" applyFill="1" applyBorder="1" applyAlignment="1">
      <alignment horizontal="center" vertical="center"/>
    </xf>
    <xf numFmtId="0" fontId="16" fillId="0" borderId="2" xfId="8" applyFont="1" applyFill="1" applyBorder="1" applyAlignment="1">
      <alignment vertical="center"/>
    </xf>
    <xf numFmtId="170" fontId="16" fillId="0" borderId="2" xfId="8" applyNumberFormat="1" applyFont="1" applyFill="1" applyBorder="1" applyAlignment="1">
      <alignment horizontal="center" vertical="center"/>
    </xf>
    <xf numFmtId="167" fontId="16" fillId="0" borderId="2" xfId="8" applyNumberFormat="1" applyFont="1" applyFill="1" applyBorder="1" applyAlignment="1">
      <alignment vertical="center"/>
    </xf>
    <xf numFmtId="2" fontId="16" fillId="0" borderId="2" xfId="8" applyNumberFormat="1" applyFont="1" applyFill="1" applyBorder="1" applyAlignment="1">
      <alignment vertical="center"/>
    </xf>
    <xf numFmtId="0" fontId="16" fillId="0" borderId="0" xfId="8" applyFont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1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vertical="center"/>
    </xf>
    <xf numFmtId="0" fontId="13" fillId="0" borderId="2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5" xfId="0" applyNumberFormat="1" applyFont="1" applyBorder="1" applyAlignment="1">
      <alignment horizontal="center" vertical="center" wrapText="1"/>
    </xf>
    <xf numFmtId="0" fontId="13" fillId="0" borderId="2" xfId="0" applyNumberFormat="1" applyFont="1" applyBorder="1" applyAlignment="1">
      <alignment horizontal="center" vertical="center" wrapText="1"/>
    </xf>
    <xf numFmtId="172" fontId="13" fillId="0" borderId="8" xfId="0" applyNumberFormat="1" applyFont="1" applyBorder="1" applyAlignment="1">
      <alignment horizontal="center" vertical="center"/>
    </xf>
    <xf numFmtId="172" fontId="13" fillId="0" borderId="2" xfId="0" applyNumberFormat="1" applyFont="1" applyBorder="1" applyAlignment="1">
      <alignment horizontal="center" vertical="center"/>
    </xf>
    <xf numFmtId="164" fontId="13" fillId="0" borderId="2" xfId="0" applyNumberFormat="1" applyFont="1" applyBorder="1" applyAlignment="1">
      <alignment vertical="center"/>
    </xf>
    <xf numFmtId="171" fontId="13" fillId="0" borderId="5" xfId="0" applyNumberFormat="1" applyFont="1" applyBorder="1" applyAlignment="1">
      <alignment vertical="center"/>
    </xf>
    <xf numFmtId="173" fontId="13" fillId="0" borderId="2" xfId="0" applyNumberFormat="1" applyFont="1" applyBorder="1" applyAlignment="1">
      <alignment vertical="center"/>
    </xf>
    <xf numFmtId="173" fontId="13" fillId="0" borderId="5" xfId="0" applyNumberFormat="1" applyFont="1" applyBorder="1" applyAlignment="1">
      <alignment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166" fontId="13" fillId="0" borderId="0" xfId="0" applyNumberFormat="1" applyFont="1" applyFill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166" fontId="13" fillId="0" borderId="2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4" fontId="13" fillId="0" borderId="2" xfId="0" applyNumberFormat="1" applyFont="1" applyBorder="1" applyAlignment="1">
      <alignment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2" xfId="0" applyNumberFormat="1" applyFont="1" applyFill="1" applyBorder="1" applyAlignment="1">
      <alignment horizontal="left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2" fillId="7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6" fillId="0" borderId="2" xfId="8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6" fillId="0" borderId="2" xfId="8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11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2" fillId="11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6" fillId="0" borderId="2" xfId="8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6" fillId="0" borderId="2" xfId="8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49" fontId="16" fillId="0" borderId="2" xfId="5" applyNumberFormat="1" applyFont="1" applyBorder="1" applyAlignment="1">
      <alignment horizontal="center" vertical="center" wrapText="1"/>
    </xf>
    <xf numFmtId="49" fontId="17" fillId="0" borderId="2" xfId="5" applyNumberFormat="1" applyFont="1" applyBorder="1" applyAlignment="1">
      <alignment horizontal="center" vertical="center" wrapText="1"/>
    </xf>
    <xf numFmtId="49" fontId="17" fillId="0" borderId="4" xfId="5" applyNumberFormat="1" applyFont="1" applyBorder="1" applyAlignment="1">
      <alignment horizontal="center" vertical="center" wrapText="1"/>
    </xf>
    <xf numFmtId="49" fontId="17" fillId="0" borderId="3" xfId="5" applyNumberFormat="1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14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6" fillId="9" borderId="2" xfId="8" applyFont="1" applyFill="1" applyBorder="1" applyAlignment="1">
      <alignment vertical="center" wrapText="1"/>
    </xf>
    <xf numFmtId="0" fontId="18" fillId="9" borderId="2" xfId="8" applyFont="1" applyFill="1" applyBorder="1" applyAlignment="1">
      <alignment vertical="center"/>
    </xf>
    <xf numFmtId="0" fontId="16" fillId="0" borderId="2" xfId="8" applyFont="1" applyBorder="1" applyAlignment="1">
      <alignment horizontal="center" vertical="center"/>
    </xf>
    <xf numFmtId="0" fontId="16" fillId="0" borderId="5" xfId="8" applyFont="1" applyBorder="1" applyAlignment="1">
      <alignment horizontal="center" vertical="center"/>
    </xf>
    <xf numFmtId="0" fontId="16" fillId="0" borderId="6" xfId="8" applyFont="1" applyBorder="1" applyAlignment="1">
      <alignment horizontal="center" vertical="center"/>
    </xf>
    <xf numFmtId="0" fontId="16" fillId="0" borderId="7" xfId="8" applyFont="1" applyBorder="1" applyAlignment="1">
      <alignment horizontal="center" vertical="center"/>
    </xf>
    <xf numFmtId="0" fontId="16" fillId="0" borderId="2" xfId="8" applyFont="1" applyBorder="1" applyAlignment="1">
      <alignment horizontal="center" vertical="center" wrapText="1"/>
    </xf>
    <xf numFmtId="164" fontId="11" fillId="0" borderId="5" xfId="0" applyNumberFormat="1" applyFont="1" applyFill="1" applyBorder="1" applyAlignment="1">
      <alignment vertical="center"/>
    </xf>
    <xf numFmtId="164" fontId="11" fillId="0" borderId="7" xfId="0" applyNumberFormat="1" applyFont="1" applyFill="1" applyBorder="1" applyAlignment="1">
      <alignment vertical="center"/>
    </xf>
    <xf numFmtId="0" fontId="19" fillId="0" borderId="5" xfId="0" applyNumberFormat="1" applyFont="1" applyFill="1" applyBorder="1" applyAlignment="1">
      <alignment horizontal="left" vertical="center"/>
    </xf>
    <xf numFmtId="0" fontId="19" fillId="0" borderId="6" xfId="0" applyNumberFormat="1" applyFont="1" applyFill="1" applyBorder="1" applyAlignment="1">
      <alignment horizontal="left" vertical="center"/>
    </xf>
    <xf numFmtId="0" fontId="19" fillId="0" borderId="7" xfId="0" applyNumberFormat="1" applyFont="1" applyFill="1" applyBorder="1" applyAlignment="1">
      <alignment horizontal="left" vertical="center"/>
    </xf>
    <xf numFmtId="0" fontId="10" fillId="0" borderId="1" xfId="0" applyNumberFormat="1" applyFont="1" applyFill="1" applyBorder="1" applyAlignment="1">
      <alignment horizontal="center" vertical="center"/>
    </xf>
    <xf numFmtId="164" fontId="11" fillId="0" borderId="2" xfId="0" applyNumberFormat="1" applyFont="1" applyFill="1" applyBorder="1" applyAlignment="1">
      <alignment vertical="center"/>
    </xf>
    <xf numFmtId="0" fontId="13" fillId="0" borderId="5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3" fillId="0" borderId="2" xfId="0" applyNumberFormat="1" applyFont="1" applyBorder="1" applyAlignment="1">
      <alignment horizontal="center" vertical="center"/>
    </xf>
    <xf numFmtId="0" fontId="13" fillId="0" borderId="9" xfId="0" applyNumberFormat="1" applyFont="1" applyBorder="1" applyAlignment="1">
      <alignment horizontal="center" vertical="center"/>
    </xf>
    <xf numFmtId="4" fontId="13" fillId="0" borderId="0" xfId="0" applyNumberFormat="1" applyFont="1" applyAlignment="1">
      <alignment horizontal="center" vertical="center"/>
    </xf>
  </cellXfs>
  <cellStyles count="10">
    <cellStyle name="Обычный" xfId="0" builtinId="0"/>
    <cellStyle name="Обычный 2" xfId="1"/>
    <cellStyle name="Обычный 3" xfId="2"/>
    <cellStyle name="Обычный 4" xfId="3"/>
    <cellStyle name="Обычный 5" xfId="4"/>
    <cellStyle name="Обычный 6" xfId="5"/>
    <cellStyle name="Обычный 7" xfId="6"/>
    <cellStyle name="Обычный 8" xfId="7"/>
    <cellStyle name="Обычный 8 2" xfId="8"/>
    <cellStyle name="Обычный 9" xfId="9"/>
  </cellStyles>
  <dxfs count="41"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C83232"/>
        </patternFill>
      </fill>
    </dxf>
    <dxf>
      <font>
        <b/>
        <i val="0"/>
      </font>
      <fill>
        <patternFill>
          <bgColor rgb="FFC83232"/>
        </patternFill>
      </fill>
    </dxf>
    <dxf>
      <font>
        <b/>
        <i val="0"/>
      </font>
      <fill>
        <patternFill>
          <bgColor rgb="FF963232"/>
        </patternFill>
      </fill>
    </dxf>
    <dxf>
      <font>
        <b/>
        <i val="0"/>
      </font>
      <fill>
        <patternFill>
          <bgColor rgb="FF963232"/>
        </patternFill>
      </fill>
    </dxf>
    <dxf>
      <font>
        <b/>
        <i val="0"/>
      </font>
      <fill>
        <patternFill>
          <bgColor rgb="FFC83232"/>
        </patternFill>
      </fill>
    </dxf>
    <dxf>
      <font>
        <b/>
        <i val="0"/>
      </font>
      <fill>
        <patternFill>
          <bgColor rgb="FFC8C832"/>
        </patternFill>
      </fill>
    </dxf>
    <dxf>
      <font>
        <b/>
        <i val="0"/>
      </font>
      <fill>
        <patternFill>
          <bgColor rgb="FFC83232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/>
        <i val="0"/>
      </font>
      <fill>
        <patternFill>
          <bgColor rgb="FFC83232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/>
        <i val="0"/>
      </font>
      <fill>
        <patternFill>
          <bgColor rgb="FFC83232"/>
        </patternFill>
      </fill>
    </dxf>
    <dxf>
      <font>
        <b/>
        <i val="0"/>
      </font>
      <fill>
        <patternFill>
          <bgColor rgb="FFC8C832"/>
        </patternFill>
      </fill>
    </dxf>
    <dxf>
      <font>
        <b/>
        <i val="0"/>
      </font>
      <fill>
        <patternFill>
          <bgColor rgb="FFC83232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/>
        <i val="0"/>
      </font>
      <fill>
        <patternFill>
          <bgColor rgb="FFC83232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/>
        <i val="0"/>
      </font>
      <fill>
        <patternFill>
          <bgColor rgb="FFC83232"/>
        </patternFill>
      </fill>
    </dxf>
    <dxf>
      <font>
        <b/>
        <i val="0"/>
      </font>
      <fill>
        <patternFill>
          <bgColor rgb="FFC8C832"/>
        </patternFill>
      </fill>
    </dxf>
    <dxf>
      <font>
        <b/>
        <i val="0"/>
      </font>
      <fill>
        <patternFill>
          <bgColor rgb="FFC83232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/>
        <i val="0"/>
      </font>
      <fill>
        <patternFill>
          <bgColor rgb="FFC83232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 val="0"/>
        <i val="0"/>
      </font>
      <fill>
        <patternFill>
          <bgColor rgb="FF649664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 val="0"/>
        <i val="0"/>
      </font>
      <fill>
        <patternFill patternType="none">
          <bgColor auto="1"/>
        </patternFill>
      </fill>
    </dxf>
    <dxf>
      <font>
        <b val="0"/>
        <i val="0"/>
      </font>
      <fill>
        <patternFill>
          <bgColor theme="7" tint="0.59996337778862885"/>
        </patternFill>
      </fill>
    </dxf>
    <dxf>
      <font>
        <b/>
        <i val="0"/>
      </font>
      <fill>
        <patternFill>
          <bgColor theme="8"/>
        </patternFill>
      </fill>
    </dxf>
    <dxf>
      <font>
        <b val="0"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83232"/>
      <color rgb="FFC8C8C8"/>
      <color rgb="FF329632"/>
      <color rgb="FF963232"/>
      <color rgb="FFC8C832"/>
      <color rgb="FF649664"/>
      <color rgb="FFC80000"/>
      <color rgb="FFC86464"/>
      <color rgb="FF966464"/>
      <color rgb="FFC8C8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"/>
  <sheetViews>
    <sheetView showGridLines="0" tabSelected="1" zoomScaleNormal="100" workbookViewId="0">
      <selection sqref="A1:G1"/>
    </sheetView>
  </sheetViews>
  <sheetFormatPr defaultColWidth="8.7109375" defaultRowHeight="14.1" customHeight="1" x14ac:dyDescent="0.2"/>
  <cols>
    <col min="1" max="1" width="3.7109375" style="356" customWidth="1"/>
    <col min="2" max="2" width="6.7109375" style="362" customWidth="1"/>
    <col min="3" max="3" width="10.7109375" style="361" customWidth="1"/>
    <col min="4" max="4" width="8.7109375" style="360"/>
    <col min="5" max="6" width="4.7109375" style="356" customWidth="1"/>
    <col min="7" max="7" width="20.7109375" style="357" customWidth="1"/>
    <col min="8" max="8" width="2.7109375" style="355" customWidth="1"/>
    <col min="9" max="9" width="3.7109375" style="356" customWidth="1"/>
    <col min="10" max="10" width="5.7109375" style="356" customWidth="1"/>
    <col min="11" max="11" width="8.7109375" style="360"/>
    <col min="12" max="12" width="7.7109375" style="359" customWidth="1"/>
    <col min="13" max="13" width="7.7109375" style="358" customWidth="1"/>
    <col min="14" max="14" width="7.7109375" style="359" customWidth="1"/>
    <col min="15" max="15" width="7.7109375" style="358" customWidth="1"/>
    <col min="16" max="16" width="20.7109375" style="357" customWidth="1"/>
    <col min="17" max="17" width="2.7109375" style="355" customWidth="1"/>
    <col min="18" max="19" width="10.7109375" style="356" customWidth="1"/>
    <col min="20" max="16384" width="8.7109375" style="355"/>
  </cols>
  <sheetData>
    <row r="1" spans="1:19" ht="20.100000000000001" customHeight="1" x14ac:dyDescent="0.2">
      <c r="A1" s="539" t="s">
        <v>424</v>
      </c>
      <c r="B1" s="539"/>
      <c r="C1" s="539"/>
      <c r="D1" s="539"/>
      <c r="E1" s="539"/>
      <c r="F1" s="539"/>
      <c r="G1" s="539"/>
      <c r="I1" s="539" t="s">
        <v>423</v>
      </c>
      <c r="J1" s="539"/>
      <c r="K1" s="539"/>
      <c r="L1" s="539"/>
      <c r="M1" s="539"/>
      <c r="N1" s="539"/>
      <c r="O1" s="539"/>
      <c r="P1" s="539"/>
      <c r="R1" s="540" t="s">
        <v>422</v>
      </c>
      <c r="S1" s="539" t="s">
        <v>421</v>
      </c>
    </row>
    <row r="2" spans="1:19" ht="24" customHeight="1" x14ac:dyDescent="0.2">
      <c r="A2" s="370" t="s">
        <v>416</v>
      </c>
      <c r="B2" s="370" t="s">
        <v>420</v>
      </c>
      <c r="C2" s="370" t="s">
        <v>419</v>
      </c>
      <c r="D2" s="370" t="s">
        <v>418</v>
      </c>
      <c r="E2" s="538" t="s">
        <v>417</v>
      </c>
      <c r="F2" s="538"/>
      <c r="G2" s="370" t="s">
        <v>409</v>
      </c>
      <c r="I2" s="370" t="s">
        <v>416</v>
      </c>
      <c r="J2" s="370" t="s">
        <v>415</v>
      </c>
      <c r="K2" s="370" t="s">
        <v>414</v>
      </c>
      <c r="L2" s="370" t="s">
        <v>413</v>
      </c>
      <c r="M2" s="370" t="s">
        <v>412</v>
      </c>
      <c r="N2" s="370" t="s">
        <v>411</v>
      </c>
      <c r="O2" s="370" t="s">
        <v>410</v>
      </c>
      <c r="P2" s="370" t="s">
        <v>409</v>
      </c>
      <c r="R2" s="541"/>
      <c r="S2" s="539"/>
    </row>
    <row r="3" spans="1:19" ht="8.1" customHeight="1" x14ac:dyDescent="0.2">
      <c r="A3" s="363" t="s">
        <v>381</v>
      </c>
      <c r="B3" s="369" t="s">
        <v>381</v>
      </c>
      <c r="C3" s="368" t="s">
        <v>381</v>
      </c>
      <c r="D3" s="367" t="s">
        <v>381</v>
      </c>
      <c r="E3" s="363" t="s">
        <v>381</v>
      </c>
      <c r="F3" s="363" t="s">
        <v>381</v>
      </c>
      <c r="G3" s="363" t="s">
        <v>381</v>
      </c>
      <c r="I3" s="363" t="s">
        <v>381</v>
      </c>
      <c r="J3" s="363" t="s">
        <v>381</v>
      </c>
      <c r="K3" s="367" t="s">
        <v>381</v>
      </c>
      <c r="L3" s="366" t="s">
        <v>381</v>
      </c>
      <c r="M3" s="365" t="s">
        <v>381</v>
      </c>
      <c r="N3" s="366" t="s">
        <v>381</v>
      </c>
      <c r="O3" s="365" t="s">
        <v>381</v>
      </c>
      <c r="P3" s="363" t="s">
        <v>381</v>
      </c>
      <c r="R3" s="363" t="s">
        <v>381</v>
      </c>
      <c r="S3" s="363" t="s">
        <v>381</v>
      </c>
    </row>
    <row r="4" spans="1:19" ht="14.1" customHeight="1" x14ac:dyDescent="0.2">
      <c r="A4" s="363" t="s">
        <v>407</v>
      </c>
      <c r="B4" s="369">
        <v>7008</v>
      </c>
      <c r="C4" s="368" t="s">
        <v>381</v>
      </c>
      <c r="D4" s="367" t="s">
        <v>381</v>
      </c>
      <c r="E4" s="363" t="s">
        <v>381</v>
      </c>
      <c r="F4" s="363" t="s">
        <v>394</v>
      </c>
      <c r="G4" s="364"/>
      <c r="I4" s="363" t="s">
        <v>407</v>
      </c>
      <c r="J4" s="363" t="s">
        <v>407</v>
      </c>
      <c r="K4" s="367">
        <v>45007</v>
      </c>
      <c r="L4" s="366" t="s">
        <v>381</v>
      </c>
      <c r="M4" s="365" t="s">
        <v>381</v>
      </c>
      <c r="N4" s="366">
        <v>102</v>
      </c>
      <c r="O4" s="365">
        <v>1.036</v>
      </c>
      <c r="P4" s="364"/>
      <c r="R4" s="373"/>
      <c r="S4" s="363" t="s">
        <v>407</v>
      </c>
    </row>
    <row r="5" spans="1:19" ht="14.1" customHeight="1" x14ac:dyDescent="0.2">
      <c r="A5" s="363" t="s">
        <v>407</v>
      </c>
      <c r="B5" s="369">
        <v>7013</v>
      </c>
      <c r="C5" s="368">
        <v>9372450019</v>
      </c>
      <c r="D5" s="367" t="s">
        <v>381</v>
      </c>
      <c r="E5" s="363" t="s">
        <v>395</v>
      </c>
      <c r="F5" s="363" t="s">
        <v>394</v>
      </c>
      <c r="G5" s="364"/>
      <c r="I5" s="363" t="s">
        <v>407</v>
      </c>
      <c r="J5" s="363" t="s">
        <v>407</v>
      </c>
      <c r="K5" s="367">
        <v>44965</v>
      </c>
      <c r="L5" s="366">
        <v>719</v>
      </c>
      <c r="M5" s="365">
        <v>1.117</v>
      </c>
      <c r="N5" s="366">
        <v>134</v>
      </c>
      <c r="O5" s="365">
        <v>1.2889999999999999</v>
      </c>
      <c r="P5" s="364"/>
      <c r="R5" s="363" t="s">
        <v>407</v>
      </c>
      <c r="S5" s="363" t="s">
        <v>407</v>
      </c>
    </row>
    <row r="6" spans="1:19" ht="14.1" customHeight="1" x14ac:dyDescent="0.2">
      <c r="A6" s="363" t="s">
        <v>407</v>
      </c>
      <c r="B6" s="369">
        <v>7014</v>
      </c>
      <c r="C6" s="368" t="s">
        <v>381</v>
      </c>
      <c r="D6" s="367" t="s">
        <v>381</v>
      </c>
      <c r="E6" s="363" t="s">
        <v>395</v>
      </c>
      <c r="F6" s="363" t="s">
        <v>394</v>
      </c>
      <c r="G6" s="364"/>
      <c r="I6" s="363" t="s">
        <v>407</v>
      </c>
      <c r="J6" s="363" t="s">
        <v>407</v>
      </c>
      <c r="K6" s="367">
        <v>45028</v>
      </c>
      <c r="L6" s="366">
        <v>337</v>
      </c>
      <c r="M6" s="365">
        <v>1.4410000000000001</v>
      </c>
      <c r="N6" s="366">
        <v>97</v>
      </c>
      <c r="O6" s="365">
        <v>1.425</v>
      </c>
      <c r="P6" s="364" t="s">
        <v>457</v>
      </c>
      <c r="R6" s="363" t="s">
        <v>407</v>
      </c>
      <c r="S6" s="363" t="s">
        <v>407</v>
      </c>
    </row>
    <row r="7" spans="1:19" ht="14.1" customHeight="1" x14ac:dyDescent="0.2">
      <c r="A7" s="363" t="s">
        <v>407</v>
      </c>
      <c r="B7" s="369">
        <v>7016</v>
      </c>
      <c r="C7" s="368">
        <v>9372634203</v>
      </c>
      <c r="D7" s="367">
        <v>44994</v>
      </c>
      <c r="E7" s="363" t="s">
        <v>395</v>
      </c>
      <c r="F7" s="363" t="s">
        <v>394</v>
      </c>
      <c r="G7" s="364"/>
      <c r="I7" s="363" t="s">
        <v>407</v>
      </c>
      <c r="J7" s="363" t="s">
        <v>407</v>
      </c>
      <c r="K7" s="367">
        <v>45019</v>
      </c>
      <c r="L7" s="366">
        <v>618</v>
      </c>
      <c r="M7" s="365">
        <v>1.085</v>
      </c>
      <c r="N7" s="366">
        <v>64</v>
      </c>
      <c r="O7" s="365">
        <v>1.1419999999999999</v>
      </c>
      <c r="P7" s="364" t="s">
        <v>452</v>
      </c>
      <c r="R7" s="363" t="s">
        <v>407</v>
      </c>
      <c r="S7" s="363" t="s">
        <v>407</v>
      </c>
    </row>
    <row r="8" spans="1:19" ht="14.1" customHeight="1" x14ac:dyDescent="0.2">
      <c r="A8" s="363" t="s">
        <v>407</v>
      </c>
      <c r="B8" s="369">
        <v>7018</v>
      </c>
      <c r="C8" s="368" t="s">
        <v>381</v>
      </c>
      <c r="D8" s="367" t="s">
        <v>381</v>
      </c>
      <c r="E8" s="363" t="s">
        <v>381</v>
      </c>
      <c r="F8" s="363" t="s">
        <v>394</v>
      </c>
      <c r="G8" s="364"/>
      <c r="I8" s="363" t="s">
        <v>407</v>
      </c>
      <c r="J8" s="363" t="s">
        <v>407</v>
      </c>
      <c r="K8" s="367">
        <v>45008</v>
      </c>
      <c r="L8" s="366" t="s">
        <v>381</v>
      </c>
      <c r="M8" s="365" t="s">
        <v>381</v>
      </c>
      <c r="N8" s="366">
        <v>127</v>
      </c>
      <c r="O8" s="365">
        <v>1.038</v>
      </c>
      <c r="P8" s="364" t="s">
        <v>441</v>
      </c>
      <c r="R8" s="373"/>
      <c r="S8" s="363" t="s">
        <v>407</v>
      </c>
    </row>
    <row r="9" spans="1:19" ht="14.1" customHeight="1" x14ac:dyDescent="0.2">
      <c r="A9" s="363" t="s">
        <v>407</v>
      </c>
      <c r="B9" s="369">
        <v>7021</v>
      </c>
      <c r="C9" s="368">
        <v>9271566411</v>
      </c>
      <c r="D9" s="367">
        <v>45232</v>
      </c>
      <c r="E9" s="363" t="s">
        <v>395</v>
      </c>
      <c r="F9" s="363" t="s">
        <v>394</v>
      </c>
      <c r="G9" s="364"/>
      <c r="I9" s="363" t="s">
        <v>407</v>
      </c>
      <c r="J9" s="363" t="s">
        <v>407</v>
      </c>
      <c r="K9" s="367">
        <v>45246</v>
      </c>
      <c r="L9" s="366">
        <v>616</v>
      </c>
      <c r="M9" s="365">
        <v>1.103</v>
      </c>
      <c r="N9" s="366">
        <v>423</v>
      </c>
      <c r="O9" s="365">
        <v>1.0940000000000001</v>
      </c>
      <c r="P9" s="364"/>
      <c r="R9" s="372" t="s">
        <v>407</v>
      </c>
      <c r="S9" s="363" t="s">
        <v>407</v>
      </c>
    </row>
    <row r="10" spans="1:19" ht="14.1" customHeight="1" x14ac:dyDescent="0.2">
      <c r="A10" s="363" t="s">
        <v>407</v>
      </c>
      <c r="B10" s="369">
        <v>7022</v>
      </c>
      <c r="C10" s="368" t="s">
        <v>381</v>
      </c>
      <c r="D10" s="367" t="s">
        <v>381</v>
      </c>
      <c r="E10" s="363" t="s">
        <v>395</v>
      </c>
      <c r="F10" s="363" t="s">
        <v>408</v>
      </c>
      <c r="G10" s="364"/>
      <c r="I10" s="363" t="s">
        <v>407</v>
      </c>
      <c r="J10" s="363" t="s">
        <v>407</v>
      </c>
      <c r="K10" s="367">
        <v>45119</v>
      </c>
      <c r="L10" s="366">
        <v>456.995</v>
      </c>
      <c r="M10" s="365">
        <v>1.6950000000000001</v>
      </c>
      <c r="N10" s="366" t="s">
        <v>381</v>
      </c>
      <c r="O10" s="365" t="s">
        <v>381</v>
      </c>
      <c r="P10" s="364" t="s">
        <v>492</v>
      </c>
      <c r="R10" s="372" t="s">
        <v>407</v>
      </c>
      <c r="S10" s="373"/>
    </row>
    <row r="11" spans="1:19" ht="14.1" customHeight="1" x14ac:dyDescent="0.2">
      <c r="A11" s="363" t="s">
        <v>407</v>
      </c>
      <c r="B11" s="369">
        <v>7023</v>
      </c>
      <c r="C11" s="368" t="s">
        <v>381</v>
      </c>
      <c r="D11" s="367" t="s">
        <v>381</v>
      </c>
      <c r="E11" s="363" t="s">
        <v>395</v>
      </c>
      <c r="F11" s="363" t="s">
        <v>394</v>
      </c>
      <c r="G11" s="364"/>
      <c r="I11" s="363" t="s">
        <v>407</v>
      </c>
      <c r="J11" s="363" t="s">
        <v>407</v>
      </c>
      <c r="K11" s="367">
        <v>45190</v>
      </c>
      <c r="L11" s="366">
        <v>185</v>
      </c>
      <c r="M11" s="365">
        <v>1.141</v>
      </c>
      <c r="N11" s="366">
        <v>50</v>
      </c>
      <c r="O11" s="365">
        <v>1.137</v>
      </c>
      <c r="P11" s="364" t="s">
        <v>505</v>
      </c>
      <c r="R11" s="372" t="s">
        <v>407</v>
      </c>
      <c r="S11" s="372" t="s">
        <v>407</v>
      </c>
    </row>
    <row r="12" spans="1:19" ht="14.1" customHeight="1" x14ac:dyDescent="0.2">
      <c r="A12" s="363" t="s">
        <v>407</v>
      </c>
      <c r="B12" s="369">
        <v>7024</v>
      </c>
      <c r="C12" s="368" t="s">
        <v>381</v>
      </c>
      <c r="D12" s="367" t="s">
        <v>381</v>
      </c>
      <c r="E12" s="363" t="s">
        <v>395</v>
      </c>
      <c r="F12" s="363" t="s">
        <v>394</v>
      </c>
      <c r="G12" s="364"/>
      <c r="I12" s="363" t="s">
        <v>407</v>
      </c>
      <c r="J12" s="363" t="s">
        <v>407</v>
      </c>
      <c r="K12" s="367">
        <v>45023</v>
      </c>
      <c r="L12" s="366">
        <v>595</v>
      </c>
      <c r="M12" s="365">
        <v>1.1040000000000001</v>
      </c>
      <c r="N12" s="366">
        <v>197</v>
      </c>
      <c r="O12" s="365">
        <v>1.119</v>
      </c>
      <c r="P12" s="364" t="s">
        <v>455</v>
      </c>
      <c r="R12" s="372" t="s">
        <v>407</v>
      </c>
      <c r="S12" s="363" t="s">
        <v>407</v>
      </c>
    </row>
    <row r="13" spans="1:19" ht="14.1" customHeight="1" x14ac:dyDescent="0.2">
      <c r="A13" s="363" t="s">
        <v>407</v>
      </c>
      <c r="B13" s="369">
        <v>7025</v>
      </c>
      <c r="C13" s="368" t="s">
        <v>381</v>
      </c>
      <c r="D13" s="367" t="s">
        <v>381</v>
      </c>
      <c r="E13" s="363" t="s">
        <v>395</v>
      </c>
      <c r="F13" s="363" t="s">
        <v>394</v>
      </c>
      <c r="G13" s="364"/>
      <c r="I13" s="363" t="s">
        <v>407</v>
      </c>
      <c r="J13" s="363" t="s">
        <v>381</v>
      </c>
      <c r="K13" s="367">
        <v>45002</v>
      </c>
      <c r="L13" s="366">
        <v>788</v>
      </c>
      <c r="M13" s="365">
        <v>1.1559999999999999</v>
      </c>
      <c r="N13" s="366">
        <v>212</v>
      </c>
      <c r="O13" s="365">
        <v>1.125</v>
      </c>
      <c r="P13" s="364"/>
      <c r="R13" s="363" t="s">
        <v>407</v>
      </c>
      <c r="S13" s="363" t="s">
        <v>407</v>
      </c>
    </row>
    <row r="14" spans="1:19" ht="14.1" customHeight="1" x14ac:dyDescent="0.2">
      <c r="A14" s="363" t="s">
        <v>407</v>
      </c>
      <c r="B14" s="369">
        <v>7027</v>
      </c>
      <c r="C14" s="368">
        <v>9271211667</v>
      </c>
      <c r="D14" s="367">
        <v>45047</v>
      </c>
      <c r="E14" s="363" t="s">
        <v>395</v>
      </c>
      <c r="F14" s="363" t="s">
        <v>394</v>
      </c>
      <c r="G14" s="364"/>
      <c r="I14" s="363" t="s">
        <v>407</v>
      </c>
      <c r="J14" s="363" t="s">
        <v>407</v>
      </c>
      <c r="K14" s="367">
        <v>45048</v>
      </c>
      <c r="L14" s="366">
        <v>654</v>
      </c>
      <c r="M14" s="365">
        <v>1.1240000000000001</v>
      </c>
      <c r="N14" s="366">
        <v>173</v>
      </c>
      <c r="O14" s="365">
        <v>1.0980000000000001</v>
      </c>
      <c r="P14" s="364"/>
      <c r="R14" s="363" t="s">
        <v>407</v>
      </c>
      <c r="S14" s="363" t="s">
        <v>407</v>
      </c>
    </row>
    <row r="15" spans="1:19" ht="14.1" customHeight="1" x14ac:dyDescent="0.2">
      <c r="A15" s="363" t="s">
        <v>407</v>
      </c>
      <c r="B15" s="369">
        <v>7028</v>
      </c>
      <c r="C15" s="368" t="s">
        <v>381</v>
      </c>
      <c r="D15" s="367" t="s">
        <v>381</v>
      </c>
      <c r="E15" s="363" t="s">
        <v>395</v>
      </c>
      <c r="F15" s="363" t="s">
        <v>408</v>
      </c>
      <c r="G15" s="364"/>
      <c r="I15" s="363" t="s">
        <v>407</v>
      </c>
      <c r="J15" s="363" t="s">
        <v>407</v>
      </c>
      <c r="K15" s="367">
        <v>45019</v>
      </c>
      <c r="L15" s="366">
        <v>894</v>
      </c>
      <c r="M15" s="365">
        <v>1.4750000000000001</v>
      </c>
      <c r="N15" s="366" t="s">
        <v>381</v>
      </c>
      <c r="O15" s="365" t="s">
        <v>381</v>
      </c>
      <c r="P15" s="364"/>
      <c r="R15" s="363" t="s">
        <v>407</v>
      </c>
      <c r="S15" s="373"/>
    </row>
    <row r="16" spans="1:19" ht="14.1" customHeight="1" x14ac:dyDescent="0.2">
      <c r="A16" s="363" t="s">
        <v>407</v>
      </c>
      <c r="B16" s="369">
        <v>7028</v>
      </c>
      <c r="C16" s="368" t="s">
        <v>381</v>
      </c>
      <c r="D16" s="367" t="s">
        <v>381</v>
      </c>
      <c r="E16" s="363" t="s">
        <v>408</v>
      </c>
      <c r="F16" s="363" t="s">
        <v>394</v>
      </c>
      <c r="G16" s="364"/>
      <c r="I16" s="363" t="s">
        <v>407</v>
      </c>
      <c r="J16" s="363" t="s">
        <v>407</v>
      </c>
      <c r="K16" s="367">
        <v>45015</v>
      </c>
      <c r="L16" s="366" t="s">
        <v>381</v>
      </c>
      <c r="M16" s="365" t="s">
        <v>381</v>
      </c>
      <c r="N16" s="366">
        <v>147</v>
      </c>
      <c r="O16" s="365">
        <v>1.07</v>
      </c>
      <c r="P16" s="364"/>
      <c r="R16" s="373"/>
      <c r="S16" s="363" t="s">
        <v>407</v>
      </c>
    </row>
    <row r="17" spans="1:19" ht="14.1" customHeight="1" x14ac:dyDescent="0.2">
      <c r="A17" s="363" t="s">
        <v>407</v>
      </c>
      <c r="B17" s="369">
        <v>7034</v>
      </c>
      <c r="C17" s="368">
        <v>9603558455</v>
      </c>
      <c r="D17" s="367">
        <v>45033</v>
      </c>
      <c r="E17" s="363" t="s">
        <v>395</v>
      </c>
      <c r="F17" s="363" t="s">
        <v>408</v>
      </c>
      <c r="G17" s="364"/>
      <c r="I17" s="363" t="s">
        <v>407</v>
      </c>
      <c r="J17" s="363" t="s">
        <v>381</v>
      </c>
      <c r="K17" s="367">
        <v>45034</v>
      </c>
      <c r="L17" s="366"/>
      <c r="M17" s="365"/>
      <c r="N17" s="366"/>
      <c r="O17" s="365"/>
      <c r="P17" s="364"/>
      <c r="R17" s="372" t="s">
        <v>407</v>
      </c>
      <c r="S17" s="373"/>
    </row>
    <row r="18" spans="1:19" ht="14.1" customHeight="1" x14ac:dyDescent="0.2">
      <c r="A18" s="363" t="s">
        <v>407</v>
      </c>
      <c r="B18" s="369">
        <v>7038</v>
      </c>
      <c r="C18" s="368">
        <v>9878345218</v>
      </c>
      <c r="D18" s="367">
        <v>45010</v>
      </c>
      <c r="E18" s="363" t="s">
        <v>395</v>
      </c>
      <c r="F18" s="363" t="s">
        <v>408</v>
      </c>
      <c r="G18" s="364"/>
      <c r="I18" s="363" t="s">
        <v>407</v>
      </c>
      <c r="J18" s="363" t="s">
        <v>407</v>
      </c>
      <c r="K18" s="367">
        <v>45014</v>
      </c>
      <c r="L18" s="366">
        <v>689</v>
      </c>
      <c r="M18" s="365">
        <v>1.0680000000000001</v>
      </c>
      <c r="N18" s="366" t="s">
        <v>381</v>
      </c>
      <c r="O18" s="365" t="s">
        <v>381</v>
      </c>
      <c r="P18" s="364"/>
      <c r="R18" s="363" t="s">
        <v>407</v>
      </c>
      <c r="S18" s="373"/>
    </row>
    <row r="19" spans="1:19" ht="14.1" customHeight="1" x14ac:dyDescent="0.2">
      <c r="A19" s="363" t="s">
        <v>407</v>
      </c>
      <c r="B19" s="369">
        <v>7044</v>
      </c>
      <c r="C19" s="368">
        <v>9271211667</v>
      </c>
      <c r="D19" s="367">
        <v>45047</v>
      </c>
      <c r="E19" s="363" t="s">
        <v>408</v>
      </c>
      <c r="F19" s="363" t="s">
        <v>394</v>
      </c>
      <c r="G19" s="364"/>
      <c r="I19" s="363" t="s">
        <v>407</v>
      </c>
      <c r="J19" s="363" t="s">
        <v>407</v>
      </c>
      <c r="K19" s="367">
        <v>45048</v>
      </c>
      <c r="L19" s="366" t="s">
        <v>381</v>
      </c>
      <c r="M19" s="365" t="s">
        <v>381</v>
      </c>
      <c r="N19" s="366">
        <v>120</v>
      </c>
      <c r="O19" s="365">
        <v>1.0960000000000001</v>
      </c>
      <c r="P19" s="364"/>
      <c r="R19" s="373"/>
      <c r="S19" s="372" t="s">
        <v>407</v>
      </c>
    </row>
    <row r="20" spans="1:19" ht="14.1" customHeight="1" x14ac:dyDescent="0.2">
      <c r="A20" s="363" t="s">
        <v>407</v>
      </c>
      <c r="B20" s="369">
        <v>7065</v>
      </c>
      <c r="C20" s="368" t="s">
        <v>381</v>
      </c>
      <c r="D20" s="367" t="s">
        <v>381</v>
      </c>
      <c r="E20" s="363" t="s">
        <v>395</v>
      </c>
      <c r="F20" s="363" t="s">
        <v>394</v>
      </c>
      <c r="G20" s="364"/>
      <c r="I20" s="363" t="s">
        <v>407</v>
      </c>
      <c r="J20" s="363" t="s">
        <v>407</v>
      </c>
      <c r="K20" s="367">
        <v>45044</v>
      </c>
      <c r="L20" s="366">
        <v>986</v>
      </c>
      <c r="M20" s="365">
        <v>0.13400000000000001</v>
      </c>
      <c r="N20" s="366">
        <v>529</v>
      </c>
      <c r="O20" s="365">
        <v>0.14899999999999999</v>
      </c>
      <c r="P20" s="364" t="s">
        <v>460</v>
      </c>
      <c r="R20" s="363" t="s">
        <v>407</v>
      </c>
      <c r="S20" s="372" t="s">
        <v>381</v>
      </c>
    </row>
    <row r="21" spans="1:19" ht="14.1" customHeight="1" x14ac:dyDescent="0.2">
      <c r="A21" s="363" t="s">
        <v>407</v>
      </c>
      <c r="B21" s="369">
        <v>7068</v>
      </c>
      <c r="C21" s="368">
        <v>9272781843</v>
      </c>
      <c r="D21" s="367">
        <v>45062</v>
      </c>
      <c r="E21" s="363" t="s">
        <v>395</v>
      </c>
      <c r="F21" s="363" t="s">
        <v>408</v>
      </c>
      <c r="G21" s="364"/>
      <c r="I21" s="363" t="s">
        <v>407</v>
      </c>
      <c r="J21" s="363" t="s">
        <v>407</v>
      </c>
      <c r="K21" s="367">
        <v>45063</v>
      </c>
      <c r="L21" s="366">
        <v>353</v>
      </c>
      <c r="M21" s="365">
        <v>1.1220000000000001</v>
      </c>
      <c r="N21" s="366" t="s">
        <v>381</v>
      </c>
      <c r="O21" s="365" t="s">
        <v>381</v>
      </c>
      <c r="P21" s="364"/>
      <c r="R21" s="363" t="s">
        <v>407</v>
      </c>
      <c r="S21" s="373"/>
    </row>
    <row r="22" spans="1:19" ht="14.1" customHeight="1" x14ac:dyDescent="0.2">
      <c r="A22" s="363" t="s">
        <v>407</v>
      </c>
      <c r="B22" s="369">
        <v>7071</v>
      </c>
      <c r="C22" s="368">
        <v>9033850017</v>
      </c>
      <c r="D22" s="367">
        <v>45503</v>
      </c>
      <c r="E22" s="363" t="s">
        <v>395</v>
      </c>
      <c r="F22" s="363" t="s">
        <v>394</v>
      </c>
      <c r="G22" s="364"/>
      <c r="I22" s="363" t="s">
        <v>407</v>
      </c>
      <c r="J22" s="363" t="s">
        <v>381</v>
      </c>
      <c r="K22" s="367">
        <v>45139</v>
      </c>
      <c r="L22" s="366">
        <v>380.80500000000001</v>
      </c>
      <c r="M22" s="365">
        <v>1.1839999999999999</v>
      </c>
      <c r="N22" s="366">
        <v>89.319000000000003</v>
      </c>
      <c r="O22" s="365">
        <v>1.1759999999999999</v>
      </c>
      <c r="P22" s="364"/>
      <c r="R22" s="372" t="s">
        <v>407</v>
      </c>
      <c r="S22" s="372" t="s">
        <v>407</v>
      </c>
    </row>
    <row r="23" spans="1:19" ht="14.1" customHeight="1" x14ac:dyDescent="0.2">
      <c r="A23" s="363" t="s">
        <v>407</v>
      </c>
      <c r="B23" s="369">
        <v>7077</v>
      </c>
      <c r="C23" s="368">
        <v>9271069352</v>
      </c>
      <c r="D23" s="367" t="s">
        <v>381</v>
      </c>
      <c r="E23" s="363" t="s">
        <v>395</v>
      </c>
      <c r="F23" s="363" t="s">
        <v>394</v>
      </c>
      <c r="G23" s="364"/>
      <c r="I23" s="363" t="s">
        <v>407</v>
      </c>
      <c r="J23" s="363" t="s">
        <v>381</v>
      </c>
      <c r="K23" s="367" t="s">
        <v>381</v>
      </c>
      <c r="L23" s="366" t="s">
        <v>381</v>
      </c>
      <c r="M23" s="365" t="s">
        <v>381</v>
      </c>
      <c r="N23" s="366" t="s">
        <v>381</v>
      </c>
      <c r="O23" s="365" t="s">
        <v>381</v>
      </c>
      <c r="P23" s="364"/>
      <c r="R23" s="363" t="s">
        <v>407</v>
      </c>
      <c r="S23" s="363" t="s">
        <v>407</v>
      </c>
    </row>
    <row r="24" spans="1:19" ht="14.1" customHeight="1" x14ac:dyDescent="0.2">
      <c r="A24" s="363" t="s">
        <v>407</v>
      </c>
      <c r="B24" s="369">
        <v>7078</v>
      </c>
      <c r="C24" s="368" t="s">
        <v>381</v>
      </c>
      <c r="D24" s="367" t="s">
        <v>381</v>
      </c>
      <c r="E24" s="363" t="s">
        <v>408</v>
      </c>
      <c r="F24" s="363" t="s">
        <v>394</v>
      </c>
      <c r="G24" s="364"/>
      <c r="I24" s="363" t="s">
        <v>407</v>
      </c>
      <c r="J24" s="363" t="s">
        <v>407</v>
      </c>
      <c r="K24" s="367">
        <v>45464</v>
      </c>
      <c r="L24" s="366" t="s">
        <v>381</v>
      </c>
      <c r="M24" s="365" t="s">
        <v>381</v>
      </c>
      <c r="N24" s="366">
        <v>17.850000000000001</v>
      </c>
      <c r="O24" s="365">
        <v>0.108</v>
      </c>
      <c r="P24" s="364" t="s">
        <v>537</v>
      </c>
      <c r="R24" s="373"/>
      <c r="S24" s="363" t="s">
        <v>407</v>
      </c>
    </row>
    <row r="25" spans="1:19" ht="14.1" customHeight="1" x14ac:dyDescent="0.2">
      <c r="A25" s="363" t="s">
        <v>407</v>
      </c>
      <c r="B25" s="369">
        <v>7080</v>
      </c>
      <c r="C25" s="368" t="s">
        <v>381</v>
      </c>
      <c r="D25" s="367" t="s">
        <v>381</v>
      </c>
      <c r="E25" s="363" t="s">
        <v>395</v>
      </c>
      <c r="F25" s="363" t="s">
        <v>394</v>
      </c>
      <c r="G25" s="364"/>
      <c r="I25" s="363" t="s">
        <v>407</v>
      </c>
      <c r="J25" s="363" t="s">
        <v>407</v>
      </c>
      <c r="K25" s="367">
        <v>45267</v>
      </c>
      <c r="L25" s="366">
        <v>802</v>
      </c>
      <c r="M25" s="365">
        <v>1.2999999999999999E-2</v>
      </c>
      <c r="N25" s="366">
        <v>394</v>
      </c>
      <c r="O25" s="365">
        <v>0.59299999999999997</v>
      </c>
      <c r="P25" s="364"/>
      <c r="R25" s="363" t="s">
        <v>407</v>
      </c>
      <c r="S25" s="363" t="s">
        <v>407</v>
      </c>
    </row>
    <row r="26" spans="1:19" ht="14.1" customHeight="1" x14ac:dyDescent="0.2">
      <c r="A26" s="363" t="s">
        <v>407</v>
      </c>
      <c r="B26" s="369">
        <v>7081</v>
      </c>
      <c r="C26" s="368">
        <v>9878078182</v>
      </c>
      <c r="D26" s="367">
        <v>45015</v>
      </c>
      <c r="E26" s="363" t="s">
        <v>395</v>
      </c>
      <c r="F26" s="363" t="s">
        <v>394</v>
      </c>
      <c r="G26" s="364"/>
      <c r="I26" s="363" t="s">
        <v>407</v>
      </c>
      <c r="J26" s="363" t="s">
        <v>407</v>
      </c>
      <c r="K26" s="367">
        <v>45015</v>
      </c>
      <c r="L26" s="366">
        <v>492</v>
      </c>
      <c r="M26" s="365">
        <v>1.0740000000000001</v>
      </c>
      <c r="N26" s="366">
        <v>98</v>
      </c>
      <c r="O26" s="365">
        <v>1.0680000000000001</v>
      </c>
      <c r="P26" s="364"/>
      <c r="R26" s="363" t="s">
        <v>407</v>
      </c>
      <c r="S26" s="363" t="s">
        <v>407</v>
      </c>
    </row>
    <row r="27" spans="1:19" ht="14.1" customHeight="1" x14ac:dyDescent="0.2">
      <c r="A27" s="363" t="s">
        <v>407</v>
      </c>
      <c r="B27" s="369">
        <v>7084</v>
      </c>
      <c r="C27" s="368">
        <v>9518816214</v>
      </c>
      <c r="D27" s="367">
        <v>45205</v>
      </c>
      <c r="E27" s="363" t="s">
        <v>395</v>
      </c>
      <c r="F27" s="363" t="s">
        <v>394</v>
      </c>
      <c r="G27" s="364"/>
      <c r="I27" s="363" t="s">
        <v>407</v>
      </c>
      <c r="J27" s="363" t="s">
        <v>381</v>
      </c>
      <c r="K27" s="367">
        <v>45205</v>
      </c>
      <c r="L27" s="366">
        <v>599.76499999999999</v>
      </c>
      <c r="M27" s="365">
        <v>7.2999999999999995E-2</v>
      </c>
      <c r="N27" s="366">
        <v>216.72</v>
      </c>
      <c r="O27" s="365">
        <v>5.8999999999999997E-2</v>
      </c>
      <c r="P27" s="364"/>
      <c r="R27" s="363" t="s">
        <v>407</v>
      </c>
      <c r="S27" s="363" t="s">
        <v>407</v>
      </c>
    </row>
    <row r="28" spans="1:19" ht="14.1" customHeight="1" x14ac:dyDescent="0.2">
      <c r="A28" s="363" t="s">
        <v>407</v>
      </c>
      <c r="B28" s="369">
        <v>7089</v>
      </c>
      <c r="C28" s="368">
        <v>9873553827</v>
      </c>
      <c r="D28" s="367">
        <v>45061</v>
      </c>
      <c r="E28" s="363" t="s">
        <v>395</v>
      </c>
      <c r="F28" s="363" t="s">
        <v>408</v>
      </c>
      <c r="G28" s="364"/>
      <c r="I28" s="363" t="s">
        <v>407</v>
      </c>
      <c r="J28" s="363" t="s">
        <v>407</v>
      </c>
      <c r="K28" s="367">
        <v>45064</v>
      </c>
      <c r="L28" s="366">
        <v>954</v>
      </c>
      <c r="M28" s="365">
        <v>1.1080000000000001</v>
      </c>
      <c r="N28" s="366" t="s">
        <v>381</v>
      </c>
      <c r="O28" s="365" t="s">
        <v>381</v>
      </c>
      <c r="P28" s="364" t="s">
        <v>463</v>
      </c>
      <c r="R28" s="363" t="s">
        <v>407</v>
      </c>
      <c r="S28" s="373"/>
    </row>
    <row r="29" spans="1:19" ht="14.1" customHeight="1" x14ac:dyDescent="0.2">
      <c r="A29" s="363" t="s">
        <v>407</v>
      </c>
      <c r="B29" s="369">
        <v>7090</v>
      </c>
      <c r="C29" s="368">
        <v>9379707079</v>
      </c>
      <c r="D29" s="367">
        <v>45020</v>
      </c>
      <c r="E29" s="363" t="s">
        <v>395</v>
      </c>
      <c r="F29" s="363" t="s">
        <v>394</v>
      </c>
      <c r="G29" s="364"/>
      <c r="I29" s="363" t="s">
        <v>407</v>
      </c>
      <c r="J29" s="363" t="s">
        <v>381</v>
      </c>
      <c r="K29" s="367">
        <v>45036</v>
      </c>
      <c r="L29" s="366">
        <v>305</v>
      </c>
      <c r="M29" s="365">
        <v>1.0840000000000001</v>
      </c>
      <c r="N29" s="366">
        <v>105</v>
      </c>
      <c r="O29" s="365">
        <v>1</v>
      </c>
      <c r="P29" s="364"/>
      <c r="R29" s="363" t="s">
        <v>407</v>
      </c>
      <c r="S29" s="363" t="s">
        <v>407</v>
      </c>
    </row>
    <row r="30" spans="1:19" ht="14.1" customHeight="1" x14ac:dyDescent="0.2">
      <c r="A30" s="363" t="s">
        <v>407</v>
      </c>
      <c r="B30" s="369">
        <v>7094</v>
      </c>
      <c r="C30" s="368" t="s">
        <v>381</v>
      </c>
      <c r="D30" s="367" t="s">
        <v>381</v>
      </c>
      <c r="E30" s="363" t="s">
        <v>395</v>
      </c>
      <c r="F30" s="363" t="s">
        <v>394</v>
      </c>
      <c r="G30" s="364"/>
      <c r="I30" s="363" t="s">
        <v>407</v>
      </c>
      <c r="J30" s="363" t="s">
        <v>407</v>
      </c>
      <c r="K30" s="367">
        <v>45002</v>
      </c>
      <c r="L30" s="366">
        <v>332</v>
      </c>
      <c r="M30" s="365">
        <v>1.0920000000000001</v>
      </c>
      <c r="N30" s="366">
        <v>191</v>
      </c>
      <c r="O30" s="365">
        <v>1.1140000000000001</v>
      </c>
      <c r="P30" s="364" t="s">
        <v>440</v>
      </c>
      <c r="R30" s="363" t="s">
        <v>407</v>
      </c>
      <c r="S30" s="363" t="s">
        <v>407</v>
      </c>
    </row>
    <row r="31" spans="1:19" ht="14.1" customHeight="1" x14ac:dyDescent="0.2">
      <c r="A31" s="363" t="s">
        <v>407</v>
      </c>
      <c r="B31" s="369">
        <v>7098</v>
      </c>
      <c r="C31" s="368">
        <v>9626153948</v>
      </c>
      <c r="D31" s="367">
        <v>44995</v>
      </c>
      <c r="E31" s="363" t="s">
        <v>395</v>
      </c>
      <c r="F31" s="363" t="s">
        <v>394</v>
      </c>
      <c r="G31" s="364"/>
      <c r="I31" s="363" t="s">
        <v>407</v>
      </c>
      <c r="J31" s="363" t="s">
        <v>407</v>
      </c>
      <c r="K31" s="367">
        <v>44999</v>
      </c>
      <c r="L31" s="366">
        <v>134</v>
      </c>
      <c r="M31" s="365">
        <v>1.127</v>
      </c>
      <c r="N31" s="366">
        <v>64</v>
      </c>
      <c r="O31" s="365">
        <v>1.119</v>
      </c>
      <c r="P31" s="364"/>
      <c r="R31" s="363" t="s">
        <v>407</v>
      </c>
      <c r="S31" s="363" t="s">
        <v>407</v>
      </c>
    </row>
    <row r="32" spans="1:19" ht="14.1" customHeight="1" x14ac:dyDescent="0.2">
      <c r="A32" s="363" t="s">
        <v>407</v>
      </c>
      <c r="B32" s="369">
        <v>7100</v>
      </c>
      <c r="C32" s="368" t="s">
        <v>381</v>
      </c>
      <c r="D32" s="367" t="s">
        <v>381</v>
      </c>
      <c r="E32" s="363" t="s">
        <v>395</v>
      </c>
      <c r="F32" s="363" t="s">
        <v>408</v>
      </c>
      <c r="G32" s="364"/>
      <c r="I32" s="363" t="s">
        <v>407</v>
      </c>
      <c r="J32" s="363" t="s">
        <v>407</v>
      </c>
      <c r="K32" s="367">
        <v>45022</v>
      </c>
      <c r="L32" s="366">
        <v>816</v>
      </c>
      <c r="M32" s="365">
        <v>1.17</v>
      </c>
      <c r="N32" s="366" t="s">
        <v>381</v>
      </c>
      <c r="O32" s="365" t="s">
        <v>381</v>
      </c>
      <c r="P32" s="364" t="s">
        <v>454</v>
      </c>
      <c r="R32" s="363" t="s">
        <v>407</v>
      </c>
      <c r="S32" s="373"/>
    </row>
    <row r="33" spans="1:19" ht="14.1" customHeight="1" x14ac:dyDescent="0.2">
      <c r="A33" s="363" t="s">
        <v>407</v>
      </c>
      <c r="B33" s="369">
        <v>7100</v>
      </c>
      <c r="C33" s="368" t="s">
        <v>381</v>
      </c>
      <c r="D33" s="367" t="s">
        <v>381</v>
      </c>
      <c r="E33" s="363" t="s">
        <v>408</v>
      </c>
      <c r="F33" s="363" t="s">
        <v>394</v>
      </c>
      <c r="G33" s="364"/>
      <c r="I33" s="363" t="s">
        <v>407</v>
      </c>
      <c r="J33" s="363" t="s">
        <v>407</v>
      </c>
      <c r="K33" s="367">
        <v>45021</v>
      </c>
      <c r="L33" s="366" t="s">
        <v>381</v>
      </c>
      <c r="M33" s="365" t="s">
        <v>381</v>
      </c>
      <c r="N33" s="366">
        <v>177</v>
      </c>
      <c r="O33" s="365">
        <v>1.0900000000000001</v>
      </c>
      <c r="P33" s="364"/>
      <c r="R33" s="373"/>
      <c r="S33" s="363" t="s">
        <v>407</v>
      </c>
    </row>
    <row r="34" spans="1:19" ht="14.1" customHeight="1" x14ac:dyDescent="0.2">
      <c r="A34" s="363" t="s">
        <v>407</v>
      </c>
      <c r="B34" s="369">
        <v>7101</v>
      </c>
      <c r="C34" s="368">
        <v>9020498281</v>
      </c>
      <c r="D34" s="367">
        <v>44974</v>
      </c>
      <c r="E34" s="363" t="s">
        <v>395</v>
      </c>
      <c r="F34" s="363" t="s">
        <v>408</v>
      </c>
      <c r="G34" s="364"/>
      <c r="I34" s="363" t="s">
        <v>407</v>
      </c>
      <c r="J34" s="363" t="s">
        <v>407</v>
      </c>
      <c r="K34" s="367">
        <v>44985</v>
      </c>
      <c r="L34" s="366">
        <v>956</v>
      </c>
      <c r="M34" s="365">
        <v>1.0149999999999999</v>
      </c>
      <c r="N34" s="366" t="s">
        <v>381</v>
      </c>
      <c r="O34" s="365" t="s">
        <v>381</v>
      </c>
      <c r="P34" s="364" t="s">
        <v>427</v>
      </c>
      <c r="R34" s="363" t="s">
        <v>407</v>
      </c>
      <c r="S34" s="373"/>
    </row>
    <row r="35" spans="1:19" ht="14.1" customHeight="1" x14ac:dyDescent="0.2">
      <c r="A35" s="363" t="s">
        <v>407</v>
      </c>
      <c r="B35" s="369">
        <v>7104</v>
      </c>
      <c r="C35" s="368">
        <v>9869956852</v>
      </c>
      <c r="D35" s="367">
        <v>45023</v>
      </c>
      <c r="E35" s="363" t="s">
        <v>395</v>
      </c>
      <c r="F35" s="363" t="s">
        <v>408</v>
      </c>
      <c r="G35" s="364"/>
      <c r="I35" s="363" t="s">
        <v>407</v>
      </c>
      <c r="J35" s="363" t="s">
        <v>381</v>
      </c>
      <c r="K35" s="367">
        <v>45113</v>
      </c>
      <c r="L35" s="366">
        <v>823.25300000000004</v>
      </c>
      <c r="M35" s="365">
        <v>2.1829999999999998</v>
      </c>
      <c r="N35" s="366" t="s">
        <v>381</v>
      </c>
      <c r="O35" s="365" t="s">
        <v>381</v>
      </c>
      <c r="P35" s="364"/>
      <c r="R35" s="372" t="s">
        <v>407</v>
      </c>
      <c r="S35" s="373"/>
    </row>
    <row r="36" spans="1:19" ht="14.1" customHeight="1" x14ac:dyDescent="0.2">
      <c r="A36" s="363" t="s">
        <v>407</v>
      </c>
      <c r="B36" s="369" t="s">
        <v>453</v>
      </c>
      <c r="C36" s="368">
        <v>9869956852</v>
      </c>
      <c r="D36" s="367">
        <v>45023</v>
      </c>
      <c r="E36" s="363" t="s">
        <v>408</v>
      </c>
      <c r="F36" s="363" t="s">
        <v>394</v>
      </c>
      <c r="G36" s="364"/>
      <c r="I36" s="363" t="s">
        <v>407</v>
      </c>
      <c r="J36" s="363" t="s">
        <v>381</v>
      </c>
      <c r="K36" s="367" t="s">
        <v>381</v>
      </c>
      <c r="L36" s="366" t="s">
        <v>381</v>
      </c>
      <c r="M36" s="365" t="s">
        <v>381</v>
      </c>
      <c r="N36" s="366" t="s">
        <v>381</v>
      </c>
      <c r="O36" s="365" t="s">
        <v>381</v>
      </c>
      <c r="P36" s="364"/>
      <c r="R36" s="373"/>
      <c r="S36" s="363" t="s">
        <v>407</v>
      </c>
    </row>
    <row r="37" spans="1:19" ht="14.1" customHeight="1" x14ac:dyDescent="0.2">
      <c r="A37" s="363" t="s">
        <v>407</v>
      </c>
      <c r="B37" s="369">
        <v>7105</v>
      </c>
      <c r="C37" s="368">
        <v>9085444909</v>
      </c>
      <c r="D37" s="367">
        <v>45016</v>
      </c>
      <c r="E37" s="363" t="s">
        <v>395</v>
      </c>
      <c r="F37" s="363" t="s">
        <v>394</v>
      </c>
      <c r="G37" s="364"/>
      <c r="I37" s="363" t="s">
        <v>407</v>
      </c>
      <c r="J37" s="363" t="s">
        <v>381</v>
      </c>
      <c r="K37" s="367">
        <v>45019</v>
      </c>
      <c r="L37" s="366">
        <v>1.206</v>
      </c>
      <c r="M37" s="365">
        <v>1.8009999999999999</v>
      </c>
      <c r="N37" s="366">
        <v>1.2090000000000001</v>
      </c>
      <c r="O37" s="365">
        <v>1.716</v>
      </c>
      <c r="P37" s="364"/>
      <c r="R37" s="372" t="s">
        <v>407</v>
      </c>
      <c r="S37" s="363" t="s">
        <v>407</v>
      </c>
    </row>
    <row r="38" spans="1:19" ht="14.1" customHeight="1" x14ac:dyDescent="0.2">
      <c r="A38" s="363" t="s">
        <v>407</v>
      </c>
      <c r="B38" s="369">
        <v>7117</v>
      </c>
      <c r="C38" s="368" t="s">
        <v>381</v>
      </c>
      <c r="D38" s="367">
        <v>44986</v>
      </c>
      <c r="E38" s="363" t="s">
        <v>408</v>
      </c>
      <c r="F38" s="363" t="s">
        <v>394</v>
      </c>
      <c r="G38" s="364"/>
      <c r="I38" s="363" t="s">
        <v>407</v>
      </c>
      <c r="J38" s="363" t="s">
        <v>407</v>
      </c>
      <c r="K38" s="367">
        <v>44987</v>
      </c>
      <c r="L38" s="366" t="s">
        <v>381</v>
      </c>
      <c r="M38" s="365" t="s">
        <v>381</v>
      </c>
      <c r="N38" s="366">
        <v>108</v>
      </c>
      <c r="O38" s="365">
        <v>1.1539999999999999</v>
      </c>
      <c r="P38" s="364" t="s">
        <v>428</v>
      </c>
      <c r="R38" s="373"/>
      <c r="S38" s="363" t="s">
        <v>407</v>
      </c>
    </row>
    <row r="39" spans="1:19" ht="14.1" customHeight="1" x14ac:dyDescent="0.2">
      <c r="A39" s="363" t="s">
        <v>407</v>
      </c>
      <c r="B39" s="369">
        <v>7118</v>
      </c>
      <c r="C39" s="368" t="s">
        <v>381</v>
      </c>
      <c r="D39" s="367" t="s">
        <v>381</v>
      </c>
      <c r="E39" s="363" t="s">
        <v>395</v>
      </c>
      <c r="F39" s="363" t="s">
        <v>394</v>
      </c>
      <c r="G39" s="364"/>
      <c r="I39" s="363" t="s">
        <v>407</v>
      </c>
      <c r="J39" s="363" t="s">
        <v>407</v>
      </c>
      <c r="K39" s="367">
        <v>45184</v>
      </c>
      <c r="L39" s="366">
        <v>86</v>
      </c>
      <c r="M39" s="365">
        <v>1.125</v>
      </c>
      <c r="N39" s="366">
        <v>64</v>
      </c>
      <c r="O39" s="365">
        <v>1.095</v>
      </c>
      <c r="P39" s="364" t="s">
        <v>503</v>
      </c>
      <c r="R39" s="372" t="s">
        <v>407</v>
      </c>
      <c r="S39" s="372" t="s">
        <v>407</v>
      </c>
    </row>
    <row r="40" spans="1:19" ht="14.1" customHeight="1" x14ac:dyDescent="0.2">
      <c r="A40" s="363" t="s">
        <v>407</v>
      </c>
      <c r="B40" s="369">
        <v>7119</v>
      </c>
      <c r="C40" s="368" t="s">
        <v>381</v>
      </c>
      <c r="D40" s="367" t="s">
        <v>381</v>
      </c>
      <c r="E40" s="363" t="s">
        <v>395</v>
      </c>
      <c r="F40" s="363" t="s">
        <v>394</v>
      </c>
      <c r="G40" s="364"/>
      <c r="I40" s="363" t="s">
        <v>407</v>
      </c>
      <c r="J40" s="363" t="s">
        <v>407</v>
      </c>
      <c r="K40" s="367">
        <v>45512</v>
      </c>
      <c r="L40" s="366">
        <v>253.77199999999999</v>
      </c>
      <c r="M40" s="365">
        <v>1.2210000000000001</v>
      </c>
      <c r="N40" s="366">
        <v>283.61200000000002</v>
      </c>
      <c r="O40" s="365">
        <v>1.2050000000000001</v>
      </c>
      <c r="P40" s="364"/>
      <c r="R40" s="372" t="s">
        <v>407</v>
      </c>
      <c r="S40" s="372" t="s">
        <v>407</v>
      </c>
    </row>
    <row r="41" spans="1:19" ht="14.1" customHeight="1" x14ac:dyDescent="0.2">
      <c r="A41" s="363" t="s">
        <v>407</v>
      </c>
      <c r="B41" s="369">
        <v>7120</v>
      </c>
      <c r="C41" s="368" t="s">
        <v>381</v>
      </c>
      <c r="D41" s="367" t="s">
        <v>381</v>
      </c>
      <c r="E41" s="363" t="s">
        <v>395</v>
      </c>
      <c r="F41" s="363" t="s">
        <v>394</v>
      </c>
      <c r="G41" s="364"/>
      <c r="I41" s="363" t="s">
        <v>407</v>
      </c>
      <c r="J41" s="363" t="s">
        <v>407</v>
      </c>
      <c r="K41" s="367">
        <v>45034</v>
      </c>
      <c r="L41" s="366">
        <v>767</v>
      </c>
      <c r="M41" s="365">
        <v>1.0840000000000001</v>
      </c>
      <c r="N41" s="366">
        <v>217</v>
      </c>
      <c r="O41" s="365">
        <v>1.2829999999999999</v>
      </c>
      <c r="P41" s="364" t="s">
        <v>458</v>
      </c>
      <c r="R41" s="372" t="s">
        <v>407</v>
      </c>
      <c r="S41" s="372" t="s">
        <v>407</v>
      </c>
    </row>
    <row r="42" spans="1:19" ht="14.1" customHeight="1" x14ac:dyDescent="0.2">
      <c r="A42" s="363" t="s">
        <v>407</v>
      </c>
      <c r="B42" s="369">
        <v>7126</v>
      </c>
      <c r="C42" s="368">
        <v>9379674084</v>
      </c>
      <c r="D42" s="367">
        <v>45349</v>
      </c>
      <c r="E42" s="363" t="s">
        <v>395</v>
      </c>
      <c r="F42" s="363" t="s">
        <v>408</v>
      </c>
      <c r="G42" s="364"/>
      <c r="I42" s="363" t="s">
        <v>407</v>
      </c>
      <c r="J42" s="363" t="s">
        <v>407</v>
      </c>
      <c r="K42" s="367">
        <v>45349</v>
      </c>
      <c r="L42" s="366">
        <v>373</v>
      </c>
      <c r="M42" s="365">
        <v>1.232</v>
      </c>
      <c r="N42" s="366" t="s">
        <v>381</v>
      </c>
      <c r="O42" s="365" t="s">
        <v>381</v>
      </c>
      <c r="P42" s="364" t="s">
        <v>519</v>
      </c>
      <c r="R42" s="372" t="s">
        <v>407</v>
      </c>
      <c r="S42" s="373"/>
    </row>
    <row r="43" spans="1:19" ht="14.1" customHeight="1" x14ac:dyDescent="0.2">
      <c r="A43" s="363" t="s">
        <v>407</v>
      </c>
      <c r="B43" s="369">
        <v>7128</v>
      </c>
      <c r="C43" s="368">
        <v>9873812293</v>
      </c>
      <c r="D43" s="367" t="s">
        <v>381</v>
      </c>
      <c r="E43" s="363" t="s">
        <v>395</v>
      </c>
      <c r="F43" s="363" t="s">
        <v>394</v>
      </c>
      <c r="G43" s="364"/>
      <c r="I43" s="363" t="s">
        <v>407</v>
      </c>
      <c r="J43" s="363" t="s">
        <v>407</v>
      </c>
      <c r="K43" s="367">
        <v>44965</v>
      </c>
      <c r="L43" s="366">
        <v>462</v>
      </c>
      <c r="M43" s="365">
        <v>1.0740000000000001</v>
      </c>
      <c r="N43" s="366">
        <v>199</v>
      </c>
      <c r="O43" s="365">
        <v>1.125</v>
      </c>
      <c r="P43" s="364"/>
      <c r="R43" s="363" t="s">
        <v>407</v>
      </c>
      <c r="S43" s="363" t="s">
        <v>407</v>
      </c>
    </row>
    <row r="44" spans="1:19" ht="14.1" customHeight="1" x14ac:dyDescent="0.2">
      <c r="A44" s="363" t="s">
        <v>407</v>
      </c>
      <c r="B44" s="369">
        <v>7132</v>
      </c>
      <c r="C44" s="368">
        <v>9271503704</v>
      </c>
      <c r="D44" s="367">
        <v>45134</v>
      </c>
      <c r="E44" s="363" t="s">
        <v>408</v>
      </c>
      <c r="F44" s="363" t="s">
        <v>394</v>
      </c>
      <c r="G44" s="364"/>
      <c r="I44" s="363" t="s">
        <v>407</v>
      </c>
      <c r="J44" s="363" t="s">
        <v>381</v>
      </c>
      <c r="K44" s="367" t="s">
        <v>381</v>
      </c>
      <c r="L44" s="366" t="s">
        <v>381</v>
      </c>
      <c r="M44" s="365" t="s">
        <v>381</v>
      </c>
      <c r="N44" s="366" t="s">
        <v>381</v>
      </c>
      <c r="O44" s="365" t="s">
        <v>381</v>
      </c>
      <c r="P44" s="364"/>
      <c r="R44" s="373"/>
      <c r="S44" s="363" t="s">
        <v>407</v>
      </c>
    </row>
    <row r="45" spans="1:19" ht="14.1" customHeight="1" x14ac:dyDescent="0.2">
      <c r="A45" s="363" t="s">
        <v>407</v>
      </c>
      <c r="B45" s="369">
        <v>7136</v>
      </c>
      <c r="C45" s="368" t="s">
        <v>381</v>
      </c>
      <c r="D45" s="367" t="s">
        <v>381</v>
      </c>
      <c r="E45" s="363" t="s">
        <v>395</v>
      </c>
      <c r="F45" s="363" t="s">
        <v>394</v>
      </c>
      <c r="G45" s="364"/>
      <c r="I45" s="363" t="s">
        <v>407</v>
      </c>
      <c r="J45" s="363" t="s">
        <v>381</v>
      </c>
      <c r="K45" s="367">
        <v>45203</v>
      </c>
      <c r="L45" s="366">
        <v>823.85599999999999</v>
      </c>
      <c r="M45" s="365">
        <v>2.4940000000000002</v>
      </c>
      <c r="N45" s="366">
        <v>173.172</v>
      </c>
      <c r="O45" s="365">
        <v>1.1459999999999999</v>
      </c>
      <c r="P45" s="364" t="s">
        <v>511</v>
      </c>
      <c r="R45" s="372" t="s">
        <v>407</v>
      </c>
      <c r="S45" s="372" t="s">
        <v>407</v>
      </c>
    </row>
    <row r="46" spans="1:19" ht="14.1" customHeight="1" x14ac:dyDescent="0.2">
      <c r="A46" s="363" t="s">
        <v>407</v>
      </c>
      <c r="B46" s="369">
        <v>7139</v>
      </c>
      <c r="C46" s="368" t="s">
        <v>381</v>
      </c>
      <c r="D46" s="367" t="s">
        <v>381</v>
      </c>
      <c r="E46" s="363" t="s">
        <v>381</v>
      </c>
      <c r="F46" s="363" t="s">
        <v>394</v>
      </c>
      <c r="G46" s="364"/>
      <c r="I46" s="363" t="s">
        <v>407</v>
      </c>
      <c r="J46" s="363" t="s">
        <v>407</v>
      </c>
      <c r="K46" s="367">
        <v>45007</v>
      </c>
      <c r="L46" s="366" t="s">
        <v>381</v>
      </c>
      <c r="M46" s="365" t="s">
        <v>381</v>
      </c>
      <c r="N46" s="366">
        <v>115</v>
      </c>
      <c r="O46" s="365">
        <v>1.0389999999999999</v>
      </c>
      <c r="P46" s="364"/>
      <c r="R46" s="373"/>
      <c r="S46" s="363" t="s">
        <v>407</v>
      </c>
    </row>
    <row r="47" spans="1:19" ht="14.1" customHeight="1" x14ac:dyDescent="0.2">
      <c r="A47" s="363" t="s">
        <v>407</v>
      </c>
      <c r="B47" s="369">
        <v>7140</v>
      </c>
      <c r="C47" s="368">
        <v>9372422570</v>
      </c>
      <c r="D47" s="367" t="s">
        <v>381</v>
      </c>
      <c r="E47" s="363" t="s">
        <v>395</v>
      </c>
      <c r="F47" s="363" t="s">
        <v>394</v>
      </c>
      <c r="G47" s="364"/>
      <c r="I47" s="363" t="s">
        <v>407</v>
      </c>
      <c r="J47" s="363" t="s">
        <v>381</v>
      </c>
      <c r="K47" s="367" t="s">
        <v>381</v>
      </c>
      <c r="L47" s="366" t="s">
        <v>381</v>
      </c>
      <c r="M47" s="365" t="s">
        <v>381</v>
      </c>
      <c r="N47" s="366" t="s">
        <v>381</v>
      </c>
      <c r="O47" s="365" t="s">
        <v>381</v>
      </c>
      <c r="P47" s="364"/>
      <c r="R47" s="363" t="s">
        <v>407</v>
      </c>
      <c r="S47" s="363" t="s">
        <v>407</v>
      </c>
    </row>
    <row r="48" spans="1:19" ht="14.1" customHeight="1" x14ac:dyDescent="0.2">
      <c r="A48" s="363" t="s">
        <v>407</v>
      </c>
      <c r="B48" s="369">
        <v>7144</v>
      </c>
      <c r="C48" s="368" t="s">
        <v>381</v>
      </c>
      <c r="D48" s="367" t="s">
        <v>381</v>
      </c>
      <c r="E48" s="363" t="s">
        <v>395</v>
      </c>
      <c r="F48" s="363" t="s">
        <v>408</v>
      </c>
      <c r="G48" s="364"/>
      <c r="I48" s="363" t="s">
        <v>407</v>
      </c>
      <c r="J48" s="363" t="s">
        <v>381</v>
      </c>
      <c r="K48" s="367">
        <v>45040</v>
      </c>
      <c r="L48" s="366">
        <v>495.96100000000001</v>
      </c>
      <c r="M48" s="365">
        <v>2.6760000000000002</v>
      </c>
      <c r="N48" s="366" t="s">
        <v>381</v>
      </c>
      <c r="O48" s="365" t="s">
        <v>381</v>
      </c>
      <c r="P48" s="364"/>
      <c r="R48" s="363" t="s">
        <v>407</v>
      </c>
      <c r="S48" s="373"/>
    </row>
    <row r="49" spans="1:19" ht="14.1" customHeight="1" x14ac:dyDescent="0.2">
      <c r="A49" s="363" t="s">
        <v>407</v>
      </c>
      <c r="B49" s="369">
        <v>9002</v>
      </c>
      <c r="C49" s="368">
        <v>9873659963</v>
      </c>
      <c r="D49" s="367">
        <v>45026</v>
      </c>
      <c r="E49" s="363" t="s">
        <v>395</v>
      </c>
      <c r="F49" s="363" t="s">
        <v>408</v>
      </c>
      <c r="G49" s="364"/>
      <c r="I49" s="363" t="s">
        <v>407</v>
      </c>
      <c r="J49" s="363" t="s">
        <v>407</v>
      </c>
      <c r="K49" s="367">
        <v>45026</v>
      </c>
      <c r="L49" s="366">
        <v>1026</v>
      </c>
      <c r="M49" s="365">
        <v>0.106</v>
      </c>
      <c r="N49" s="366" t="s">
        <v>381</v>
      </c>
      <c r="O49" s="365" t="s">
        <v>381</v>
      </c>
      <c r="P49" s="364"/>
      <c r="R49" s="363" t="s">
        <v>407</v>
      </c>
      <c r="S49" s="373"/>
    </row>
    <row r="50" spans="1:19" ht="14.1" customHeight="1" x14ac:dyDescent="0.2">
      <c r="A50" s="363" t="s">
        <v>407</v>
      </c>
      <c r="B50" s="369">
        <v>9014</v>
      </c>
      <c r="C50" s="368">
        <v>9603511593</v>
      </c>
      <c r="D50" s="367" t="s">
        <v>381</v>
      </c>
      <c r="E50" s="363" t="s">
        <v>395</v>
      </c>
      <c r="F50" s="363" t="s">
        <v>394</v>
      </c>
      <c r="G50" s="364"/>
      <c r="I50" s="363" t="s">
        <v>407</v>
      </c>
      <c r="J50" s="363" t="s">
        <v>381</v>
      </c>
      <c r="K50" s="367">
        <v>44977</v>
      </c>
      <c r="L50" s="366" t="s">
        <v>381</v>
      </c>
      <c r="M50" s="365" t="s">
        <v>381</v>
      </c>
      <c r="N50" s="366" t="s">
        <v>381</v>
      </c>
      <c r="O50" s="365" t="s">
        <v>381</v>
      </c>
      <c r="P50" s="364"/>
      <c r="R50" s="363" t="s">
        <v>407</v>
      </c>
      <c r="S50" s="363" t="s">
        <v>407</v>
      </c>
    </row>
    <row r="51" spans="1:19" ht="14.1" customHeight="1" x14ac:dyDescent="0.2">
      <c r="A51" s="363" t="s">
        <v>407</v>
      </c>
      <c r="B51" s="369">
        <v>9021</v>
      </c>
      <c r="C51" s="368" t="s">
        <v>381</v>
      </c>
      <c r="D51" s="367" t="s">
        <v>381</v>
      </c>
      <c r="E51" s="363" t="s">
        <v>395</v>
      </c>
      <c r="F51" s="363" t="s">
        <v>408</v>
      </c>
      <c r="G51" s="364"/>
      <c r="I51" s="363" t="s">
        <v>407</v>
      </c>
      <c r="J51" s="363" t="s">
        <v>407</v>
      </c>
      <c r="K51" s="367">
        <v>45352</v>
      </c>
      <c r="L51" s="366">
        <v>707.04499999999996</v>
      </c>
      <c r="M51" s="365">
        <v>1.26</v>
      </c>
      <c r="N51" s="366" t="s">
        <v>381</v>
      </c>
      <c r="O51" s="365" t="s">
        <v>381</v>
      </c>
      <c r="P51" s="364" t="s">
        <v>520</v>
      </c>
      <c r="R51" s="363" t="s">
        <v>407</v>
      </c>
      <c r="S51" s="373"/>
    </row>
    <row r="52" spans="1:19" ht="14.1" customHeight="1" x14ac:dyDescent="0.2">
      <c r="A52" s="363" t="s">
        <v>407</v>
      </c>
      <c r="B52" s="369">
        <v>9021</v>
      </c>
      <c r="C52" s="368" t="s">
        <v>381</v>
      </c>
      <c r="D52" s="367" t="s">
        <v>381</v>
      </c>
      <c r="E52" s="363" t="s">
        <v>408</v>
      </c>
      <c r="F52" s="363" t="s">
        <v>394</v>
      </c>
      <c r="G52" s="364"/>
      <c r="I52" s="363" t="s">
        <v>407</v>
      </c>
      <c r="J52" s="363" t="s">
        <v>407</v>
      </c>
      <c r="K52" s="367">
        <v>45355</v>
      </c>
      <c r="L52" s="366" t="s">
        <v>381</v>
      </c>
      <c r="M52" s="365" t="s">
        <v>381</v>
      </c>
      <c r="N52" s="366">
        <v>128.26300000000001</v>
      </c>
      <c r="O52" s="365">
        <v>1.194</v>
      </c>
      <c r="P52" s="364" t="s">
        <v>520</v>
      </c>
      <c r="R52" s="373"/>
      <c r="S52" s="363" t="s">
        <v>407</v>
      </c>
    </row>
    <row r="53" spans="1:19" ht="14.1" customHeight="1" x14ac:dyDescent="0.2">
      <c r="A53" s="363" t="s">
        <v>407</v>
      </c>
      <c r="B53" s="369">
        <v>9024</v>
      </c>
      <c r="C53" s="368">
        <v>9033295451</v>
      </c>
      <c r="D53" s="367" t="s">
        <v>381</v>
      </c>
      <c r="E53" s="363" t="s">
        <v>395</v>
      </c>
      <c r="F53" s="363" t="s">
        <v>394</v>
      </c>
      <c r="G53" s="364"/>
      <c r="I53" s="363" t="s">
        <v>407</v>
      </c>
      <c r="J53" s="363" t="s">
        <v>407</v>
      </c>
      <c r="K53" s="367">
        <v>44970</v>
      </c>
      <c r="L53" s="366">
        <v>1100</v>
      </c>
      <c r="M53" s="365">
        <v>1.1659999999999999</v>
      </c>
      <c r="N53" s="366">
        <v>321</v>
      </c>
      <c r="O53" s="365">
        <v>1.1870000000000001</v>
      </c>
      <c r="P53" s="364"/>
      <c r="R53" s="363" t="s">
        <v>407</v>
      </c>
      <c r="S53" s="363" t="s">
        <v>407</v>
      </c>
    </row>
    <row r="54" spans="1:19" ht="14.1" customHeight="1" x14ac:dyDescent="0.2">
      <c r="A54" s="363" t="s">
        <v>407</v>
      </c>
      <c r="B54" s="369">
        <v>9026</v>
      </c>
      <c r="C54" s="368">
        <v>9093300669</v>
      </c>
      <c r="D54" s="367">
        <v>45062</v>
      </c>
      <c r="E54" s="363" t="s">
        <v>395</v>
      </c>
      <c r="F54" s="363" t="s">
        <v>408</v>
      </c>
      <c r="G54" s="364"/>
      <c r="I54" s="363" t="s">
        <v>407</v>
      </c>
      <c r="J54" s="363" t="s">
        <v>381</v>
      </c>
      <c r="K54" s="367">
        <v>45062</v>
      </c>
      <c r="L54" s="366">
        <v>99.646000000000001</v>
      </c>
      <c r="M54" s="365">
        <v>1.115</v>
      </c>
      <c r="N54" s="366" t="s">
        <v>381</v>
      </c>
      <c r="O54" s="365" t="s">
        <v>381</v>
      </c>
      <c r="P54" s="364"/>
      <c r="R54" s="363" t="s">
        <v>407</v>
      </c>
      <c r="S54" s="373"/>
    </row>
    <row r="55" spans="1:19" ht="14.1" customHeight="1" x14ac:dyDescent="0.2">
      <c r="A55" s="363" t="s">
        <v>407</v>
      </c>
      <c r="B55" s="369">
        <v>9029</v>
      </c>
      <c r="C55" s="368" t="s">
        <v>381</v>
      </c>
      <c r="D55" s="367" t="s">
        <v>381</v>
      </c>
      <c r="E55" s="363" t="s">
        <v>408</v>
      </c>
      <c r="F55" s="363" t="s">
        <v>394</v>
      </c>
      <c r="G55" s="364"/>
      <c r="I55" s="363" t="s">
        <v>407</v>
      </c>
      <c r="J55" s="363" t="s">
        <v>407</v>
      </c>
      <c r="K55" s="367">
        <v>45279</v>
      </c>
      <c r="L55" s="366" t="s">
        <v>381</v>
      </c>
      <c r="M55" s="365" t="s">
        <v>381</v>
      </c>
      <c r="N55" s="366">
        <v>89</v>
      </c>
      <c r="O55" s="365">
        <v>1.153</v>
      </c>
      <c r="P55" s="364" t="s">
        <v>515</v>
      </c>
      <c r="R55" s="373"/>
      <c r="S55" s="372" t="s">
        <v>407</v>
      </c>
    </row>
    <row r="56" spans="1:19" ht="14.1" customHeight="1" x14ac:dyDescent="0.2">
      <c r="A56" s="363" t="s">
        <v>407</v>
      </c>
      <c r="B56" s="369">
        <v>9032</v>
      </c>
      <c r="C56" s="368">
        <v>9378051804</v>
      </c>
      <c r="D56" s="367">
        <v>45071</v>
      </c>
      <c r="E56" s="363" t="s">
        <v>395</v>
      </c>
      <c r="F56" s="363" t="s">
        <v>394</v>
      </c>
      <c r="G56" s="364"/>
      <c r="I56" s="363" t="s">
        <v>407</v>
      </c>
      <c r="J56" s="363" t="s">
        <v>407</v>
      </c>
      <c r="K56" s="367">
        <v>45191</v>
      </c>
      <c r="L56" s="366">
        <v>580</v>
      </c>
      <c r="M56" s="365">
        <v>1.0900000000000001</v>
      </c>
      <c r="N56" s="366">
        <v>201</v>
      </c>
      <c r="O56" s="365">
        <v>1.113</v>
      </c>
      <c r="P56" s="364" t="s">
        <v>506</v>
      </c>
      <c r="R56" s="363" t="s">
        <v>407</v>
      </c>
      <c r="S56" s="372" t="s">
        <v>407</v>
      </c>
    </row>
    <row r="57" spans="1:19" ht="14.1" customHeight="1" x14ac:dyDescent="0.2">
      <c r="A57" s="363" t="s">
        <v>407</v>
      </c>
      <c r="B57" s="369">
        <v>9036</v>
      </c>
      <c r="C57" s="368" t="s">
        <v>381</v>
      </c>
      <c r="D57" s="367" t="s">
        <v>381</v>
      </c>
      <c r="E57" s="363" t="s">
        <v>395</v>
      </c>
      <c r="F57" s="363" t="s">
        <v>408</v>
      </c>
      <c r="G57" s="364"/>
      <c r="I57" s="363" t="s">
        <v>407</v>
      </c>
      <c r="J57" s="363" t="s">
        <v>407</v>
      </c>
      <c r="K57" s="367">
        <v>45170</v>
      </c>
      <c r="L57" s="366">
        <v>416</v>
      </c>
      <c r="M57" s="365">
        <v>1.0229999999999999</v>
      </c>
      <c r="N57" s="366" t="s">
        <v>381</v>
      </c>
      <c r="O57" s="365" t="s">
        <v>381</v>
      </c>
      <c r="P57" s="364" t="s">
        <v>502</v>
      </c>
      <c r="R57" s="363" t="s">
        <v>407</v>
      </c>
      <c r="S57" s="373"/>
    </row>
    <row r="58" spans="1:19" ht="14.1" customHeight="1" x14ac:dyDescent="0.2">
      <c r="A58" s="363" t="s">
        <v>407</v>
      </c>
      <c r="B58" s="369">
        <v>9040</v>
      </c>
      <c r="C58" s="368" t="s">
        <v>381</v>
      </c>
      <c r="D58" s="367" t="s">
        <v>381</v>
      </c>
      <c r="E58" s="363" t="s">
        <v>395</v>
      </c>
      <c r="F58" s="363" t="s">
        <v>394</v>
      </c>
      <c r="G58" s="364"/>
      <c r="I58" s="363" t="s">
        <v>407</v>
      </c>
      <c r="J58" s="363" t="s">
        <v>407</v>
      </c>
      <c r="K58" s="367">
        <v>44999</v>
      </c>
      <c r="L58" s="366">
        <v>372</v>
      </c>
      <c r="M58" s="365">
        <v>1.2050000000000001</v>
      </c>
      <c r="N58" s="366">
        <v>269</v>
      </c>
      <c r="O58" s="365">
        <v>1.1719999999999999</v>
      </c>
      <c r="P58" s="364" t="s">
        <v>435</v>
      </c>
      <c r="R58" s="363" t="s">
        <v>407</v>
      </c>
      <c r="S58" s="363" t="s">
        <v>407</v>
      </c>
    </row>
    <row r="59" spans="1:19" ht="14.1" customHeight="1" x14ac:dyDescent="0.2">
      <c r="A59" s="363" t="s">
        <v>407</v>
      </c>
      <c r="B59" s="369">
        <v>9044</v>
      </c>
      <c r="C59" s="368">
        <v>9271223959</v>
      </c>
      <c r="D59" s="367">
        <v>45189</v>
      </c>
      <c r="E59" s="363" t="s">
        <v>408</v>
      </c>
      <c r="F59" s="363" t="s">
        <v>394</v>
      </c>
      <c r="G59" s="364"/>
      <c r="I59" s="363" t="s">
        <v>407</v>
      </c>
      <c r="J59" s="363" t="s">
        <v>407</v>
      </c>
      <c r="K59" s="367">
        <v>45190</v>
      </c>
      <c r="L59" s="366" t="s">
        <v>381</v>
      </c>
      <c r="M59" s="365" t="s">
        <v>381</v>
      </c>
      <c r="N59" s="366">
        <v>162</v>
      </c>
      <c r="O59" s="365">
        <v>1.093</v>
      </c>
      <c r="P59" s="364" t="s">
        <v>504</v>
      </c>
      <c r="R59" s="373"/>
      <c r="S59" s="363" t="s">
        <v>407</v>
      </c>
    </row>
    <row r="60" spans="1:19" ht="14.1" customHeight="1" x14ac:dyDescent="0.2">
      <c r="A60" s="363" t="s">
        <v>407</v>
      </c>
      <c r="B60" s="369">
        <v>9045</v>
      </c>
      <c r="C60" s="368" t="s">
        <v>381</v>
      </c>
      <c r="D60" s="367" t="s">
        <v>381</v>
      </c>
      <c r="E60" s="363" t="s">
        <v>395</v>
      </c>
      <c r="F60" s="363" t="s">
        <v>408</v>
      </c>
      <c r="G60" s="364"/>
      <c r="I60" s="363" t="s">
        <v>407</v>
      </c>
      <c r="J60" s="363" t="s">
        <v>381</v>
      </c>
      <c r="K60" s="367">
        <v>45040</v>
      </c>
      <c r="L60" s="366">
        <v>599</v>
      </c>
      <c r="M60" s="365">
        <v>1.111</v>
      </c>
      <c r="N60" s="366" t="s">
        <v>381</v>
      </c>
      <c r="O60" s="365" t="s">
        <v>381</v>
      </c>
      <c r="P60" s="364"/>
      <c r="R60" s="363" t="s">
        <v>407</v>
      </c>
      <c r="S60" s="373"/>
    </row>
    <row r="61" spans="1:19" ht="14.1" customHeight="1" x14ac:dyDescent="0.2">
      <c r="A61" s="363" t="s">
        <v>407</v>
      </c>
      <c r="B61" s="369">
        <v>9050</v>
      </c>
      <c r="C61" s="368">
        <v>9518881027</v>
      </c>
      <c r="D61" s="367" t="s">
        <v>381</v>
      </c>
      <c r="E61" s="363" t="s">
        <v>395</v>
      </c>
      <c r="F61" s="363" t="s">
        <v>408</v>
      </c>
      <c r="G61" s="364"/>
      <c r="I61" s="363" t="s">
        <v>407</v>
      </c>
      <c r="J61" s="363" t="s">
        <v>407</v>
      </c>
      <c r="K61" s="367">
        <v>44970</v>
      </c>
      <c r="L61" s="366">
        <v>707</v>
      </c>
      <c r="M61" s="365">
        <v>1.228</v>
      </c>
      <c r="N61" s="366" t="s">
        <v>381</v>
      </c>
      <c r="O61" s="365" t="s">
        <v>381</v>
      </c>
      <c r="P61" s="364"/>
      <c r="R61" s="363" t="s">
        <v>407</v>
      </c>
      <c r="S61" s="373"/>
    </row>
    <row r="62" spans="1:19" ht="14.1" customHeight="1" x14ac:dyDescent="0.2">
      <c r="A62" s="363" t="s">
        <v>407</v>
      </c>
      <c r="B62" s="369">
        <v>9056</v>
      </c>
      <c r="C62" s="368">
        <v>9198353757</v>
      </c>
      <c r="D62" s="367">
        <v>44995</v>
      </c>
      <c r="E62" s="363" t="s">
        <v>395</v>
      </c>
      <c r="F62" s="363" t="s">
        <v>408</v>
      </c>
      <c r="G62" s="364"/>
      <c r="I62" s="363" t="s">
        <v>407</v>
      </c>
      <c r="J62" s="363" t="s">
        <v>381</v>
      </c>
      <c r="K62" s="367">
        <v>44995</v>
      </c>
      <c r="L62" s="366">
        <v>519</v>
      </c>
      <c r="M62" s="365">
        <v>1.129</v>
      </c>
      <c r="N62" s="366" t="s">
        <v>381</v>
      </c>
      <c r="O62" s="365" t="s">
        <v>381</v>
      </c>
      <c r="P62" s="364"/>
      <c r="R62" s="363" t="s">
        <v>407</v>
      </c>
      <c r="S62" s="373"/>
    </row>
    <row r="63" spans="1:19" ht="14.1" customHeight="1" x14ac:dyDescent="0.2">
      <c r="A63" s="363" t="s">
        <v>407</v>
      </c>
      <c r="B63" s="369">
        <v>9064</v>
      </c>
      <c r="C63" s="368">
        <v>9033819206</v>
      </c>
      <c r="D63" s="367">
        <v>44991</v>
      </c>
      <c r="E63" s="363" t="s">
        <v>395</v>
      </c>
      <c r="F63" s="363" t="s">
        <v>394</v>
      </c>
      <c r="G63" s="364"/>
      <c r="I63" s="363" t="s">
        <v>407</v>
      </c>
      <c r="J63" s="363" t="s">
        <v>381</v>
      </c>
      <c r="K63" s="367">
        <v>44991</v>
      </c>
      <c r="L63" s="366">
        <v>1049</v>
      </c>
      <c r="M63" s="365">
        <v>1.1499999999999999</v>
      </c>
      <c r="N63" s="366">
        <v>79</v>
      </c>
      <c r="O63" s="365">
        <v>1.1200000000000001</v>
      </c>
      <c r="P63" s="364"/>
      <c r="R63" s="363" t="s">
        <v>407</v>
      </c>
      <c r="S63" s="372" t="s">
        <v>407</v>
      </c>
    </row>
    <row r="64" spans="1:19" ht="14.1" customHeight="1" x14ac:dyDescent="0.2">
      <c r="A64" s="363" t="s">
        <v>407</v>
      </c>
      <c r="B64" s="369">
        <v>9065</v>
      </c>
      <c r="C64" s="368">
        <v>9379639916</v>
      </c>
      <c r="D64" s="367">
        <v>44998</v>
      </c>
      <c r="E64" s="363" t="s">
        <v>408</v>
      </c>
      <c r="F64" s="363" t="s">
        <v>394</v>
      </c>
      <c r="G64" s="364"/>
      <c r="I64" s="363" t="s">
        <v>407</v>
      </c>
      <c r="J64" s="363" t="s">
        <v>407</v>
      </c>
      <c r="K64" s="367">
        <v>44998</v>
      </c>
      <c r="L64" s="366" t="s">
        <v>381</v>
      </c>
      <c r="M64" s="365" t="s">
        <v>381</v>
      </c>
      <c r="N64" s="366">
        <v>305</v>
      </c>
      <c r="O64" s="365">
        <v>1.1319999999999999</v>
      </c>
      <c r="P64" s="364" t="s">
        <v>436</v>
      </c>
      <c r="R64" s="373"/>
      <c r="S64" s="372" t="s">
        <v>407</v>
      </c>
    </row>
    <row r="65" spans="1:19" ht="14.1" customHeight="1" x14ac:dyDescent="0.2">
      <c r="A65" s="363" t="s">
        <v>407</v>
      </c>
      <c r="B65" s="369">
        <v>9065</v>
      </c>
      <c r="C65" s="368" t="s">
        <v>381</v>
      </c>
      <c r="D65" s="367" t="s">
        <v>381</v>
      </c>
      <c r="E65" s="363" t="s">
        <v>395</v>
      </c>
      <c r="F65" s="363" t="s">
        <v>408</v>
      </c>
      <c r="G65" s="364"/>
      <c r="I65" s="363" t="s">
        <v>407</v>
      </c>
      <c r="J65" s="363" t="s">
        <v>407</v>
      </c>
      <c r="K65" s="367">
        <v>45268</v>
      </c>
      <c r="L65" s="366">
        <v>812</v>
      </c>
      <c r="M65" s="365">
        <v>1.0529999999999999</v>
      </c>
      <c r="N65" s="366" t="s">
        <v>381</v>
      </c>
      <c r="O65" s="365" t="s">
        <v>381</v>
      </c>
      <c r="P65" s="364" t="s">
        <v>516</v>
      </c>
      <c r="R65" s="372" t="s">
        <v>407</v>
      </c>
      <c r="S65" s="373"/>
    </row>
    <row r="66" spans="1:19" ht="14.1" customHeight="1" x14ac:dyDescent="0.2">
      <c r="A66" s="363" t="s">
        <v>407</v>
      </c>
      <c r="B66" s="369">
        <v>9071</v>
      </c>
      <c r="C66" s="368" t="s">
        <v>381</v>
      </c>
      <c r="D66" s="367" t="s">
        <v>381</v>
      </c>
      <c r="E66" s="363" t="s">
        <v>395</v>
      </c>
      <c r="F66" s="363" t="s">
        <v>408</v>
      </c>
      <c r="G66" s="364"/>
      <c r="I66" s="363" t="s">
        <v>407</v>
      </c>
      <c r="J66" s="363" t="s">
        <v>407</v>
      </c>
      <c r="K66" s="367">
        <v>45392</v>
      </c>
      <c r="L66" s="366">
        <v>875.65899999999999</v>
      </c>
      <c r="M66" s="365">
        <v>4.0000000000000001E-3</v>
      </c>
      <c r="N66" s="366" t="s">
        <v>381</v>
      </c>
      <c r="O66" s="365" t="s">
        <v>381</v>
      </c>
      <c r="P66" s="364" t="s">
        <v>528</v>
      </c>
      <c r="R66" s="372" t="s">
        <v>407</v>
      </c>
      <c r="S66" s="373"/>
    </row>
    <row r="67" spans="1:19" ht="14.1" customHeight="1" x14ac:dyDescent="0.2">
      <c r="A67" s="363" t="s">
        <v>407</v>
      </c>
      <c r="B67" s="369">
        <v>9071</v>
      </c>
      <c r="C67" s="368" t="s">
        <v>381</v>
      </c>
      <c r="D67" s="367" t="s">
        <v>381</v>
      </c>
      <c r="E67" s="363" t="s">
        <v>408</v>
      </c>
      <c r="F67" s="363" t="s">
        <v>394</v>
      </c>
      <c r="G67" s="364"/>
      <c r="I67" s="363" t="s">
        <v>407</v>
      </c>
      <c r="J67" s="363" t="s">
        <v>407</v>
      </c>
      <c r="K67" s="367">
        <v>45027</v>
      </c>
      <c r="L67" s="366" t="s">
        <v>381</v>
      </c>
      <c r="M67" s="365" t="s">
        <v>381</v>
      </c>
      <c r="N67" s="366">
        <v>56</v>
      </c>
      <c r="O67" s="365">
        <v>0.17399999999999999</v>
      </c>
      <c r="P67" s="364"/>
      <c r="R67" s="373"/>
      <c r="S67" s="372" t="s">
        <v>407</v>
      </c>
    </row>
    <row r="68" spans="1:19" ht="14.1" customHeight="1" x14ac:dyDescent="0.2">
      <c r="A68" s="363" t="s">
        <v>407</v>
      </c>
      <c r="B68" s="369">
        <v>9072</v>
      </c>
      <c r="C68" s="368" t="s">
        <v>381</v>
      </c>
      <c r="D68" s="367" t="s">
        <v>381</v>
      </c>
      <c r="E68" s="363" t="s">
        <v>395</v>
      </c>
      <c r="F68" s="363" t="s">
        <v>408</v>
      </c>
      <c r="G68" s="364"/>
      <c r="I68" s="363" t="s">
        <v>407</v>
      </c>
      <c r="J68" s="363" t="s">
        <v>381</v>
      </c>
      <c r="K68" s="367">
        <v>45113</v>
      </c>
      <c r="L68" s="366">
        <v>992.80600000000004</v>
      </c>
      <c r="M68" s="365">
        <v>10.872999999999999</v>
      </c>
      <c r="N68" s="366" t="s">
        <v>381</v>
      </c>
      <c r="O68" s="365" t="s">
        <v>381</v>
      </c>
      <c r="P68" s="364" t="s">
        <v>494</v>
      </c>
      <c r="R68" s="372" t="s">
        <v>407</v>
      </c>
      <c r="S68" s="373"/>
    </row>
    <row r="69" spans="1:19" ht="14.1" customHeight="1" x14ac:dyDescent="0.2">
      <c r="A69" s="363" t="s">
        <v>407</v>
      </c>
      <c r="B69" s="369">
        <v>9074</v>
      </c>
      <c r="C69" s="368">
        <v>9030456888</v>
      </c>
      <c r="D69" s="367">
        <v>44998</v>
      </c>
      <c r="E69" s="363" t="s">
        <v>395</v>
      </c>
      <c r="F69" s="363" t="s">
        <v>394</v>
      </c>
      <c r="G69" s="364"/>
      <c r="I69" s="363" t="s">
        <v>407</v>
      </c>
      <c r="J69" s="363" t="s">
        <v>407</v>
      </c>
      <c r="K69" s="367">
        <v>45012</v>
      </c>
      <c r="L69" s="366">
        <v>584</v>
      </c>
      <c r="M69" s="365">
        <v>1.075</v>
      </c>
      <c r="N69" s="366">
        <v>314</v>
      </c>
      <c r="O69" s="365">
        <v>1.127</v>
      </c>
      <c r="P69" s="364"/>
      <c r="R69" s="363" t="s">
        <v>407</v>
      </c>
      <c r="S69" s="372" t="s">
        <v>407</v>
      </c>
    </row>
    <row r="70" spans="1:19" ht="14.1" customHeight="1" x14ac:dyDescent="0.2">
      <c r="A70" s="363" t="s">
        <v>407</v>
      </c>
      <c r="B70" s="369">
        <v>9075</v>
      </c>
      <c r="C70" s="368">
        <v>9378051804</v>
      </c>
      <c r="D70" s="367">
        <v>45071</v>
      </c>
      <c r="E70" s="363" t="s">
        <v>395</v>
      </c>
      <c r="F70" s="363" t="s">
        <v>394</v>
      </c>
      <c r="G70" s="364"/>
      <c r="I70" s="363" t="s">
        <v>407</v>
      </c>
      <c r="J70" s="363" t="s">
        <v>407</v>
      </c>
      <c r="K70" s="367">
        <v>45191</v>
      </c>
      <c r="L70" s="366">
        <v>378</v>
      </c>
      <c r="M70" s="365">
        <v>1.0309999999999999</v>
      </c>
      <c r="N70" s="366">
        <v>331</v>
      </c>
      <c r="O70" s="365">
        <v>1.1879999999999999</v>
      </c>
      <c r="P70" s="364" t="s">
        <v>506</v>
      </c>
      <c r="R70" s="363" t="s">
        <v>407</v>
      </c>
      <c r="S70" s="372" t="s">
        <v>407</v>
      </c>
    </row>
    <row r="71" spans="1:19" ht="14.1" customHeight="1" x14ac:dyDescent="0.2">
      <c r="A71" s="363" t="s">
        <v>407</v>
      </c>
      <c r="B71" s="369">
        <v>9076</v>
      </c>
      <c r="C71" s="368">
        <v>9378051804</v>
      </c>
      <c r="D71" s="367">
        <v>45071</v>
      </c>
      <c r="E71" s="363" t="s">
        <v>395</v>
      </c>
      <c r="F71" s="363" t="s">
        <v>394</v>
      </c>
      <c r="G71" s="364"/>
      <c r="I71" s="363" t="s">
        <v>407</v>
      </c>
      <c r="J71" s="363" t="s">
        <v>407</v>
      </c>
      <c r="K71" s="367">
        <v>45191</v>
      </c>
      <c r="L71" s="366">
        <v>1234</v>
      </c>
      <c r="M71" s="365">
        <v>1.214</v>
      </c>
      <c r="N71" s="366">
        <v>477</v>
      </c>
      <c r="O71" s="365">
        <v>1.143</v>
      </c>
      <c r="P71" s="364" t="s">
        <v>506</v>
      </c>
      <c r="R71" s="363" t="s">
        <v>407</v>
      </c>
      <c r="S71" s="372" t="s">
        <v>407</v>
      </c>
    </row>
    <row r="72" spans="1:19" ht="14.1" customHeight="1" x14ac:dyDescent="0.2">
      <c r="A72" s="363" t="s">
        <v>407</v>
      </c>
      <c r="B72" s="369">
        <v>9078</v>
      </c>
      <c r="C72" s="368">
        <v>9198285138</v>
      </c>
      <c r="D72" s="367" t="s">
        <v>381</v>
      </c>
      <c r="E72" s="363" t="s">
        <v>395</v>
      </c>
      <c r="F72" s="363" t="s">
        <v>408</v>
      </c>
      <c r="G72" s="364"/>
      <c r="I72" s="363" t="s">
        <v>407</v>
      </c>
      <c r="J72" s="363" t="s">
        <v>381</v>
      </c>
      <c r="K72" s="367">
        <v>44967</v>
      </c>
      <c r="L72" s="366">
        <v>700</v>
      </c>
      <c r="M72" s="365">
        <v>1</v>
      </c>
      <c r="N72" s="366" t="s">
        <v>381</v>
      </c>
      <c r="O72" s="365" t="s">
        <v>381</v>
      </c>
      <c r="P72" s="364"/>
      <c r="R72" s="363" t="s">
        <v>407</v>
      </c>
      <c r="S72" s="373"/>
    </row>
    <row r="73" spans="1:19" ht="14.1" customHeight="1" x14ac:dyDescent="0.2">
      <c r="A73" s="363" t="s">
        <v>407</v>
      </c>
      <c r="B73" s="369">
        <v>9078</v>
      </c>
      <c r="C73" s="368">
        <v>9198285138</v>
      </c>
      <c r="D73" s="367" t="s">
        <v>381</v>
      </c>
      <c r="E73" s="363" t="s">
        <v>408</v>
      </c>
      <c r="F73" s="363" t="s">
        <v>394</v>
      </c>
      <c r="G73" s="364"/>
      <c r="I73" s="363" t="s">
        <v>407</v>
      </c>
      <c r="J73" s="363" t="s">
        <v>407</v>
      </c>
      <c r="K73" s="367">
        <v>44973</v>
      </c>
      <c r="L73" s="366" t="s">
        <v>381</v>
      </c>
      <c r="M73" s="365" t="s">
        <v>381</v>
      </c>
      <c r="N73" s="366">
        <v>185</v>
      </c>
      <c r="O73" s="365">
        <v>1.07</v>
      </c>
      <c r="P73" s="364"/>
      <c r="R73" s="373"/>
      <c r="S73" s="363" t="s">
        <v>407</v>
      </c>
    </row>
    <row r="74" spans="1:19" ht="14.1" customHeight="1" x14ac:dyDescent="0.2">
      <c r="A74" s="363" t="s">
        <v>407</v>
      </c>
      <c r="B74" s="369">
        <v>9079</v>
      </c>
      <c r="C74" s="368">
        <v>9372449503</v>
      </c>
      <c r="D74" s="367">
        <v>45342</v>
      </c>
      <c r="E74" s="363" t="s">
        <v>395</v>
      </c>
      <c r="F74" s="363" t="s">
        <v>408</v>
      </c>
      <c r="G74" s="364"/>
      <c r="I74" s="363" t="s">
        <v>407</v>
      </c>
      <c r="J74" s="363" t="s">
        <v>407</v>
      </c>
      <c r="K74" s="367">
        <v>45342</v>
      </c>
      <c r="L74" s="366">
        <v>197.833</v>
      </c>
      <c r="M74" s="365">
        <v>1.2450000000000001</v>
      </c>
      <c r="N74" s="366" t="s">
        <v>381</v>
      </c>
      <c r="O74" s="365" t="s">
        <v>381</v>
      </c>
      <c r="P74" s="364"/>
      <c r="R74" s="372" t="s">
        <v>407</v>
      </c>
      <c r="S74" s="373"/>
    </row>
    <row r="75" spans="1:19" ht="14.1" customHeight="1" x14ac:dyDescent="0.2">
      <c r="A75" s="363" t="s">
        <v>407</v>
      </c>
      <c r="B75" s="369">
        <v>9085</v>
      </c>
      <c r="C75" s="368">
        <v>9053278695</v>
      </c>
      <c r="D75" s="367">
        <v>44992</v>
      </c>
      <c r="E75" s="363" t="s">
        <v>395</v>
      </c>
      <c r="F75" s="363" t="s">
        <v>394</v>
      </c>
      <c r="G75" s="364"/>
      <c r="I75" s="363" t="s">
        <v>407</v>
      </c>
      <c r="J75" s="363" t="s">
        <v>381</v>
      </c>
      <c r="K75" s="367">
        <v>45022</v>
      </c>
      <c r="L75" s="366">
        <v>1417.4970000000001</v>
      </c>
      <c r="M75" s="365">
        <v>1.7450000000000001</v>
      </c>
      <c r="N75" s="366">
        <v>246.21700000000001</v>
      </c>
      <c r="O75" s="365">
        <v>1.1559999999999999</v>
      </c>
      <c r="P75" s="364"/>
      <c r="R75" s="372" t="s">
        <v>407</v>
      </c>
      <c r="S75" s="363" t="s">
        <v>407</v>
      </c>
    </row>
    <row r="76" spans="1:19" ht="14.1" customHeight="1" x14ac:dyDescent="0.2">
      <c r="A76" s="363" t="s">
        <v>381</v>
      </c>
      <c r="B76" s="369">
        <v>9095</v>
      </c>
      <c r="C76" s="368">
        <v>9033296471</v>
      </c>
      <c r="D76" s="367">
        <v>45378</v>
      </c>
      <c r="E76" s="363" t="s">
        <v>395</v>
      </c>
      <c r="F76" s="363" t="s">
        <v>394</v>
      </c>
      <c r="G76" s="364"/>
      <c r="I76" s="363"/>
      <c r="J76" s="363"/>
      <c r="K76" s="367"/>
      <c r="L76" s="366"/>
      <c r="M76" s="365"/>
      <c r="N76" s="366"/>
      <c r="O76" s="365"/>
      <c r="P76" s="364"/>
      <c r="R76" s="372"/>
      <c r="S76" s="363"/>
    </row>
    <row r="77" spans="1:19" ht="14.1" customHeight="1" x14ac:dyDescent="0.2">
      <c r="A77" s="363" t="s">
        <v>407</v>
      </c>
      <c r="B77" s="369">
        <v>9097</v>
      </c>
      <c r="C77" s="368" t="s">
        <v>381</v>
      </c>
      <c r="D77" s="367" t="s">
        <v>381</v>
      </c>
      <c r="E77" s="363" t="s">
        <v>395</v>
      </c>
      <c r="F77" s="363" t="s">
        <v>394</v>
      </c>
      <c r="G77" s="364"/>
      <c r="I77" s="363" t="s">
        <v>407</v>
      </c>
      <c r="J77" s="363" t="s">
        <v>407</v>
      </c>
      <c r="K77" s="367">
        <v>45034</v>
      </c>
      <c r="L77" s="366">
        <v>663</v>
      </c>
      <c r="M77" s="365">
        <v>1.087</v>
      </c>
      <c r="N77" s="366">
        <v>207</v>
      </c>
      <c r="O77" s="365">
        <v>1.1359999999999999</v>
      </c>
      <c r="P77" s="364" t="s">
        <v>459</v>
      </c>
      <c r="R77" s="372" t="s">
        <v>407</v>
      </c>
      <c r="S77" s="363" t="s">
        <v>407</v>
      </c>
    </row>
    <row r="78" spans="1:19" ht="14.1" customHeight="1" x14ac:dyDescent="0.2">
      <c r="A78" s="363" t="s">
        <v>407</v>
      </c>
      <c r="B78" s="369">
        <v>9101</v>
      </c>
      <c r="C78" s="368">
        <v>9675090931</v>
      </c>
      <c r="D78" s="367">
        <v>45379</v>
      </c>
      <c r="E78" s="363" t="s">
        <v>395</v>
      </c>
      <c r="F78" s="363" t="s">
        <v>408</v>
      </c>
      <c r="G78" s="364"/>
      <c r="I78" s="363" t="s">
        <v>407</v>
      </c>
      <c r="J78" s="363" t="s">
        <v>407</v>
      </c>
      <c r="K78" s="367">
        <v>45398</v>
      </c>
      <c r="L78" s="366">
        <v>1180.992</v>
      </c>
      <c r="M78" s="365">
        <v>0.112</v>
      </c>
      <c r="N78" s="366" t="s">
        <v>381</v>
      </c>
      <c r="O78" s="365" t="s">
        <v>381</v>
      </c>
      <c r="P78" s="364" t="s">
        <v>529</v>
      </c>
      <c r="R78" s="372" t="s">
        <v>407</v>
      </c>
      <c r="S78" s="373"/>
    </row>
    <row r="79" spans="1:19" ht="14.1" customHeight="1" x14ac:dyDescent="0.2">
      <c r="A79" s="363" t="s">
        <v>407</v>
      </c>
      <c r="B79" s="369">
        <v>9108</v>
      </c>
      <c r="C79" s="368">
        <v>9379606707</v>
      </c>
      <c r="D79" s="367" t="s">
        <v>381</v>
      </c>
      <c r="E79" s="363" t="s">
        <v>395</v>
      </c>
      <c r="F79" s="363" t="s">
        <v>394</v>
      </c>
      <c r="G79" s="364"/>
      <c r="I79" s="363" t="s">
        <v>407</v>
      </c>
      <c r="J79" s="363" t="s">
        <v>407</v>
      </c>
      <c r="K79" s="367">
        <v>44967</v>
      </c>
      <c r="L79" s="366">
        <v>824</v>
      </c>
      <c r="M79" s="365">
        <v>1.085</v>
      </c>
      <c r="N79" s="366">
        <v>227</v>
      </c>
      <c r="O79" s="365">
        <v>1.2589999999999999</v>
      </c>
      <c r="P79" s="364"/>
      <c r="R79" s="363" t="s">
        <v>407</v>
      </c>
      <c r="S79" s="363" t="s">
        <v>407</v>
      </c>
    </row>
    <row r="80" spans="1:19" ht="14.1" customHeight="1" x14ac:dyDescent="0.2">
      <c r="A80" s="363" t="s">
        <v>407</v>
      </c>
      <c r="B80" s="369">
        <v>9113</v>
      </c>
      <c r="C80" s="368">
        <v>9093391401</v>
      </c>
      <c r="D80" s="367">
        <v>45182</v>
      </c>
      <c r="E80" s="363" t="s">
        <v>395</v>
      </c>
      <c r="F80" s="363" t="s">
        <v>408</v>
      </c>
      <c r="G80" s="364"/>
      <c r="I80" s="363" t="s">
        <v>407</v>
      </c>
      <c r="J80" s="363" t="s">
        <v>381</v>
      </c>
      <c r="K80" s="367">
        <v>45189</v>
      </c>
      <c r="L80" s="366">
        <v>925.87300000000005</v>
      </c>
      <c r="M80" s="365">
        <v>1.335</v>
      </c>
      <c r="N80" s="366" t="s">
        <v>381</v>
      </c>
      <c r="O80" s="365" t="s">
        <v>381</v>
      </c>
      <c r="P80" s="364"/>
      <c r="R80" s="363" t="s">
        <v>407</v>
      </c>
      <c r="S80" s="373"/>
    </row>
    <row r="81" spans="1:19" ht="14.1" customHeight="1" x14ac:dyDescent="0.2">
      <c r="A81" s="363" t="s">
        <v>407</v>
      </c>
      <c r="B81" s="369">
        <v>9114</v>
      </c>
      <c r="C81" s="368">
        <v>9379648581</v>
      </c>
      <c r="D81" s="367">
        <v>45184</v>
      </c>
      <c r="E81" s="363" t="s">
        <v>395</v>
      </c>
      <c r="F81" s="363" t="s">
        <v>394</v>
      </c>
      <c r="G81" s="364"/>
      <c r="I81" s="363" t="s">
        <v>407</v>
      </c>
      <c r="J81" s="363" t="s">
        <v>407</v>
      </c>
      <c r="K81" s="367">
        <v>45188</v>
      </c>
      <c r="L81" s="366">
        <v>217.18100000000001</v>
      </c>
      <c r="M81" s="365">
        <v>1.4690000000000001</v>
      </c>
      <c r="N81" s="366">
        <v>107</v>
      </c>
      <c r="O81" s="365">
        <v>1.137</v>
      </c>
      <c r="P81" s="364"/>
      <c r="R81" s="363" t="s">
        <v>407</v>
      </c>
      <c r="S81" s="363" t="s">
        <v>407</v>
      </c>
    </row>
    <row r="82" spans="1:19" ht="14.1" customHeight="1" x14ac:dyDescent="0.2">
      <c r="A82" s="363" t="s">
        <v>407</v>
      </c>
      <c r="B82" s="369">
        <v>9119</v>
      </c>
      <c r="C82" s="368">
        <v>9678020815</v>
      </c>
      <c r="D82" s="367" t="s">
        <v>381</v>
      </c>
      <c r="E82" s="363" t="s">
        <v>395</v>
      </c>
      <c r="F82" s="363" t="s">
        <v>408</v>
      </c>
      <c r="G82" s="364"/>
      <c r="I82" s="363" t="s">
        <v>407</v>
      </c>
      <c r="J82" s="363" t="s">
        <v>407</v>
      </c>
      <c r="K82" s="367">
        <v>45240</v>
      </c>
      <c r="L82" s="366">
        <v>122</v>
      </c>
      <c r="M82" s="365">
        <v>1.1000000000000001</v>
      </c>
      <c r="N82" s="366" t="s">
        <v>381</v>
      </c>
      <c r="O82" s="365" t="s">
        <v>381</v>
      </c>
      <c r="P82" s="364"/>
      <c r="R82" s="363" t="s">
        <v>407</v>
      </c>
      <c r="S82" s="373"/>
    </row>
    <row r="83" spans="1:19" ht="14.1" customHeight="1" x14ac:dyDescent="0.2">
      <c r="A83" s="363" t="s">
        <v>407</v>
      </c>
      <c r="B83" s="369">
        <v>9120</v>
      </c>
      <c r="C83" s="368" t="s">
        <v>381</v>
      </c>
      <c r="D83" s="367" t="s">
        <v>381</v>
      </c>
      <c r="E83" s="363" t="s">
        <v>395</v>
      </c>
      <c r="F83" s="363" t="s">
        <v>408</v>
      </c>
      <c r="G83" s="364"/>
      <c r="I83" s="363" t="s">
        <v>407</v>
      </c>
      <c r="J83" s="363" t="s">
        <v>407</v>
      </c>
      <c r="K83" s="367">
        <v>45379</v>
      </c>
      <c r="L83" s="366">
        <v>584.303</v>
      </c>
      <c r="M83" s="365">
        <v>1.2390000000000001</v>
      </c>
      <c r="N83" s="366" t="s">
        <v>381</v>
      </c>
      <c r="O83" s="365" t="s">
        <v>381</v>
      </c>
      <c r="P83" s="364" t="s">
        <v>524</v>
      </c>
      <c r="R83" s="363" t="s">
        <v>407</v>
      </c>
      <c r="S83" s="373"/>
    </row>
    <row r="84" spans="1:19" ht="14.1" customHeight="1" x14ac:dyDescent="0.2">
      <c r="A84" s="363" t="s">
        <v>407</v>
      </c>
      <c r="B84" s="369">
        <v>9122</v>
      </c>
      <c r="C84" s="368">
        <v>9966264616</v>
      </c>
      <c r="D84" s="367">
        <v>45252</v>
      </c>
      <c r="E84" s="363" t="s">
        <v>395</v>
      </c>
      <c r="F84" s="363" t="s">
        <v>394</v>
      </c>
      <c r="G84" s="364"/>
      <c r="I84" s="363" t="s">
        <v>407</v>
      </c>
      <c r="J84" s="363" t="s">
        <v>407</v>
      </c>
      <c r="K84" s="367">
        <v>45252</v>
      </c>
      <c r="L84" s="366">
        <v>772</v>
      </c>
      <c r="M84" s="365">
        <v>1.081</v>
      </c>
      <c r="N84" s="366">
        <v>260</v>
      </c>
      <c r="O84" s="365">
        <v>1.105</v>
      </c>
      <c r="P84" s="364"/>
      <c r="R84" s="372" t="s">
        <v>407</v>
      </c>
      <c r="S84" s="372" t="s">
        <v>407</v>
      </c>
    </row>
    <row r="85" spans="1:19" ht="14.1" customHeight="1" x14ac:dyDescent="0.2">
      <c r="A85" s="363" t="s">
        <v>407</v>
      </c>
      <c r="B85" s="369">
        <v>9125</v>
      </c>
      <c r="C85" s="368" t="s">
        <v>381</v>
      </c>
      <c r="D85" s="367" t="s">
        <v>381</v>
      </c>
      <c r="E85" s="363" t="s">
        <v>395</v>
      </c>
      <c r="F85" s="363" t="s">
        <v>408</v>
      </c>
      <c r="G85" s="364"/>
      <c r="I85" s="363" t="s">
        <v>407</v>
      </c>
      <c r="J85" s="363" t="s">
        <v>407</v>
      </c>
      <c r="K85" s="367">
        <v>45091</v>
      </c>
      <c r="L85" s="366">
        <v>490</v>
      </c>
      <c r="M85" s="365">
        <v>1.1080000000000001</v>
      </c>
      <c r="N85" s="366" t="s">
        <v>381</v>
      </c>
      <c r="O85" s="365" t="s">
        <v>381</v>
      </c>
      <c r="P85" s="364"/>
      <c r="R85" s="363" t="s">
        <v>407</v>
      </c>
      <c r="S85" s="373"/>
    </row>
    <row r="86" spans="1:19" ht="14.1" customHeight="1" x14ac:dyDescent="0.2">
      <c r="A86" s="363" t="s">
        <v>407</v>
      </c>
      <c r="B86" s="369">
        <v>9126</v>
      </c>
      <c r="C86" s="368" t="s">
        <v>381</v>
      </c>
      <c r="D86" s="367" t="s">
        <v>381</v>
      </c>
      <c r="E86" s="363" t="s">
        <v>408</v>
      </c>
      <c r="F86" s="363" t="s">
        <v>394</v>
      </c>
      <c r="G86" s="364"/>
      <c r="I86" s="363" t="s">
        <v>407</v>
      </c>
      <c r="J86" s="363" t="s">
        <v>407</v>
      </c>
      <c r="K86" s="367" t="s">
        <v>381</v>
      </c>
      <c r="L86" s="366" t="s">
        <v>381</v>
      </c>
      <c r="M86" s="365" t="s">
        <v>381</v>
      </c>
      <c r="N86" s="366">
        <v>160.458</v>
      </c>
      <c r="O86" s="365">
        <v>1.23</v>
      </c>
      <c r="P86" s="364"/>
      <c r="R86" s="373"/>
      <c r="S86" s="372" t="s">
        <v>407</v>
      </c>
    </row>
    <row r="87" spans="1:19" ht="14.1" customHeight="1" x14ac:dyDescent="0.2">
      <c r="A87" s="363" t="s">
        <v>407</v>
      </c>
      <c r="B87" s="369">
        <v>9128</v>
      </c>
      <c r="C87" s="368">
        <v>9172158545</v>
      </c>
      <c r="D87" s="367">
        <v>45049</v>
      </c>
      <c r="E87" s="363" t="s">
        <v>395</v>
      </c>
      <c r="F87" s="363" t="s">
        <v>394</v>
      </c>
      <c r="G87" s="364"/>
      <c r="I87" s="363" t="s">
        <v>407</v>
      </c>
      <c r="J87" s="363" t="s">
        <v>381</v>
      </c>
      <c r="K87" s="367">
        <v>45050</v>
      </c>
      <c r="L87" s="366">
        <v>831.80200000000002</v>
      </c>
      <c r="M87" s="365">
        <v>1.103</v>
      </c>
      <c r="N87" s="366">
        <v>22.033000000000001</v>
      </c>
      <c r="O87" s="365">
        <v>1.0489999999999999</v>
      </c>
      <c r="P87" s="364"/>
      <c r="R87" s="363" t="s">
        <v>407</v>
      </c>
      <c r="S87" s="363" t="s">
        <v>407</v>
      </c>
    </row>
    <row r="88" spans="1:19" ht="14.1" customHeight="1" x14ac:dyDescent="0.2">
      <c r="A88" s="363" t="s">
        <v>407</v>
      </c>
      <c r="B88" s="369">
        <v>9129</v>
      </c>
      <c r="C88" s="368" t="s">
        <v>381</v>
      </c>
      <c r="D88" s="367" t="s">
        <v>381</v>
      </c>
      <c r="E88" s="363" t="s">
        <v>395</v>
      </c>
      <c r="F88" s="363" t="s">
        <v>408</v>
      </c>
      <c r="G88" s="364"/>
      <c r="I88" s="363" t="s">
        <v>407</v>
      </c>
      <c r="J88" s="363" t="s">
        <v>407</v>
      </c>
      <c r="K88" s="367">
        <v>45378</v>
      </c>
      <c r="L88" s="366" t="s">
        <v>526</v>
      </c>
      <c r="M88" s="365">
        <v>1.1919999999999999</v>
      </c>
      <c r="N88" s="366" t="s">
        <v>381</v>
      </c>
      <c r="O88" s="365" t="s">
        <v>381</v>
      </c>
      <c r="P88" s="364" t="s">
        <v>525</v>
      </c>
      <c r="R88" s="363" t="s">
        <v>407</v>
      </c>
      <c r="S88" s="373"/>
    </row>
    <row r="89" spans="1:19" ht="14.1" customHeight="1" x14ac:dyDescent="0.2">
      <c r="A89" s="363" t="s">
        <v>407</v>
      </c>
      <c r="B89" s="369">
        <v>9130</v>
      </c>
      <c r="C89" s="368">
        <v>9603559053</v>
      </c>
      <c r="D89" s="367">
        <v>45111</v>
      </c>
      <c r="E89" s="363" t="s">
        <v>395</v>
      </c>
      <c r="F89" s="363" t="s">
        <v>408</v>
      </c>
      <c r="G89" s="364"/>
      <c r="I89" s="363" t="s">
        <v>407</v>
      </c>
      <c r="J89" s="363" t="s">
        <v>381</v>
      </c>
      <c r="K89" s="367">
        <v>45112</v>
      </c>
      <c r="L89" s="366">
        <v>474.92200000000003</v>
      </c>
      <c r="M89" s="365">
        <v>0.153</v>
      </c>
      <c r="N89" s="366" t="s">
        <v>381</v>
      </c>
      <c r="O89" s="365" t="s">
        <v>381</v>
      </c>
      <c r="P89" s="364"/>
      <c r="R89" s="363" t="s">
        <v>407</v>
      </c>
      <c r="S89" s="373"/>
    </row>
    <row r="90" spans="1:19" ht="14.1" customHeight="1" x14ac:dyDescent="0.2">
      <c r="A90" s="363" t="s">
        <v>407</v>
      </c>
      <c r="B90" s="369">
        <v>9131</v>
      </c>
      <c r="C90" s="368">
        <v>9873187843</v>
      </c>
      <c r="D90" s="367">
        <v>45539</v>
      </c>
      <c r="E90" s="363" t="s">
        <v>395</v>
      </c>
      <c r="F90" s="363" t="s">
        <v>408</v>
      </c>
      <c r="G90" s="364"/>
      <c r="I90" s="363" t="s">
        <v>407</v>
      </c>
      <c r="J90" s="363" t="s">
        <v>381</v>
      </c>
      <c r="K90" s="367" t="s">
        <v>381</v>
      </c>
      <c r="L90" s="366">
        <v>81.201999999999998</v>
      </c>
      <c r="M90" s="365">
        <v>1.149</v>
      </c>
      <c r="N90" s="366" t="s">
        <v>381</v>
      </c>
      <c r="O90" s="365" t="s">
        <v>381</v>
      </c>
      <c r="P90" s="364"/>
      <c r="R90" s="363" t="s">
        <v>407</v>
      </c>
      <c r="S90" s="373"/>
    </row>
    <row r="91" spans="1:19" ht="14.1" customHeight="1" x14ac:dyDescent="0.2">
      <c r="A91" s="363" t="s">
        <v>407</v>
      </c>
      <c r="B91" s="369">
        <v>9132</v>
      </c>
      <c r="C91" s="368">
        <v>9271424156</v>
      </c>
      <c r="D91" s="367" t="s">
        <v>381</v>
      </c>
      <c r="E91" s="363" t="s">
        <v>408</v>
      </c>
      <c r="F91" s="363" t="s">
        <v>394</v>
      </c>
      <c r="G91" s="364"/>
      <c r="I91" s="363" t="s">
        <v>407</v>
      </c>
      <c r="J91" s="363" t="s">
        <v>407</v>
      </c>
      <c r="K91" s="367">
        <v>44985</v>
      </c>
      <c r="L91" s="366" t="s">
        <v>381</v>
      </c>
      <c r="M91" s="365" t="s">
        <v>381</v>
      </c>
      <c r="N91" s="366">
        <v>260</v>
      </c>
      <c r="O91" s="365">
        <v>1.101</v>
      </c>
      <c r="P91" s="364"/>
      <c r="R91" s="373"/>
      <c r="S91" s="363" t="s">
        <v>407</v>
      </c>
    </row>
    <row r="92" spans="1:19" ht="14.1" customHeight="1" x14ac:dyDescent="0.2">
      <c r="A92" s="363" t="s">
        <v>407</v>
      </c>
      <c r="B92" s="369">
        <v>9132</v>
      </c>
      <c r="C92" s="368">
        <v>9271424156</v>
      </c>
      <c r="D92" s="367" t="s">
        <v>381</v>
      </c>
      <c r="E92" s="363" t="s">
        <v>395</v>
      </c>
      <c r="F92" s="363" t="s">
        <v>408</v>
      </c>
      <c r="G92" s="364"/>
      <c r="I92" s="363" t="s">
        <v>407</v>
      </c>
      <c r="J92" s="363" t="s">
        <v>407</v>
      </c>
      <c r="K92" s="367">
        <v>44986</v>
      </c>
      <c r="L92" s="366">
        <v>1622</v>
      </c>
      <c r="M92" s="365">
        <v>1.115</v>
      </c>
      <c r="N92" s="366" t="s">
        <v>381</v>
      </c>
      <c r="O92" s="365" t="s">
        <v>381</v>
      </c>
      <c r="P92" s="364"/>
      <c r="R92" s="363" t="s">
        <v>407</v>
      </c>
      <c r="S92" s="373"/>
    </row>
    <row r="93" spans="1:19" ht="14.1" customHeight="1" x14ac:dyDescent="0.2">
      <c r="A93" s="363" t="s">
        <v>407</v>
      </c>
      <c r="B93" s="369">
        <v>9134</v>
      </c>
      <c r="C93" s="368" t="s">
        <v>381</v>
      </c>
      <c r="D93" s="367" t="s">
        <v>381</v>
      </c>
      <c r="E93" s="363" t="s">
        <v>408</v>
      </c>
      <c r="F93" s="363" t="s">
        <v>394</v>
      </c>
      <c r="G93" s="364"/>
      <c r="I93" s="363" t="s">
        <v>407</v>
      </c>
      <c r="J93" s="363" t="s">
        <v>407</v>
      </c>
      <c r="K93" s="367">
        <v>45447</v>
      </c>
      <c r="L93" s="366" t="s">
        <v>381</v>
      </c>
      <c r="M93" s="365" t="s">
        <v>381</v>
      </c>
      <c r="N93" s="366">
        <v>109.136</v>
      </c>
      <c r="O93" s="365">
        <v>1.264</v>
      </c>
      <c r="P93" s="364" t="s">
        <v>534</v>
      </c>
      <c r="R93" s="373"/>
      <c r="S93" s="372" t="s">
        <v>407</v>
      </c>
    </row>
    <row r="94" spans="1:19" ht="14.1" customHeight="1" x14ac:dyDescent="0.2">
      <c r="A94" s="363" t="s">
        <v>407</v>
      </c>
      <c r="B94" s="369">
        <v>9136</v>
      </c>
      <c r="C94" s="368">
        <v>9271146350</v>
      </c>
      <c r="D94" s="367">
        <v>44995</v>
      </c>
      <c r="E94" s="363" t="s">
        <v>395</v>
      </c>
      <c r="F94" s="363" t="s">
        <v>408</v>
      </c>
      <c r="G94" s="364"/>
      <c r="I94" s="363" t="s">
        <v>407</v>
      </c>
      <c r="J94" s="363" t="s">
        <v>381</v>
      </c>
      <c r="K94" s="367">
        <v>45001</v>
      </c>
      <c r="L94" s="366">
        <v>499</v>
      </c>
      <c r="M94" s="365">
        <v>1.2490000000000001</v>
      </c>
      <c r="N94" s="366" t="s">
        <v>381</v>
      </c>
      <c r="O94" s="365" t="s">
        <v>381</v>
      </c>
      <c r="P94" s="364"/>
      <c r="R94" s="363" t="s">
        <v>407</v>
      </c>
      <c r="S94" s="373"/>
    </row>
    <row r="95" spans="1:19" ht="14.1" customHeight="1" x14ac:dyDescent="0.2">
      <c r="A95" s="363" t="s">
        <v>407</v>
      </c>
      <c r="B95" s="369">
        <v>9137</v>
      </c>
      <c r="C95" s="368">
        <v>9372455686</v>
      </c>
      <c r="D95" s="367" t="s">
        <v>381</v>
      </c>
      <c r="E95" s="363" t="s">
        <v>395</v>
      </c>
      <c r="F95" s="363" t="s">
        <v>408</v>
      </c>
      <c r="G95" s="364"/>
      <c r="I95" s="363" t="s">
        <v>407</v>
      </c>
      <c r="J95" s="363" t="s">
        <v>381</v>
      </c>
      <c r="K95" s="367">
        <v>44973</v>
      </c>
      <c r="L95" s="366" t="s">
        <v>381</v>
      </c>
      <c r="M95" s="365" t="s">
        <v>381</v>
      </c>
      <c r="N95" s="366" t="s">
        <v>381</v>
      </c>
      <c r="O95" s="365" t="s">
        <v>381</v>
      </c>
      <c r="P95" s="364"/>
      <c r="R95" s="363" t="s">
        <v>407</v>
      </c>
      <c r="S95" s="373"/>
    </row>
    <row r="96" spans="1:19" ht="14.1" customHeight="1" x14ac:dyDescent="0.2">
      <c r="A96" s="363" t="s">
        <v>407</v>
      </c>
      <c r="B96" s="369">
        <v>9143</v>
      </c>
      <c r="C96" s="368">
        <v>9631130888</v>
      </c>
      <c r="D96" s="367">
        <v>44991</v>
      </c>
      <c r="E96" s="363" t="s">
        <v>395</v>
      </c>
      <c r="F96" s="363" t="s">
        <v>408</v>
      </c>
      <c r="G96" s="364"/>
      <c r="I96" s="363" t="s">
        <v>407</v>
      </c>
      <c r="J96" s="363" t="s">
        <v>381</v>
      </c>
      <c r="K96" s="367">
        <v>45000</v>
      </c>
      <c r="L96" s="366">
        <v>1017</v>
      </c>
      <c r="M96" s="365">
        <v>1.242</v>
      </c>
      <c r="N96" s="366" t="s">
        <v>381</v>
      </c>
      <c r="O96" s="365" t="s">
        <v>381</v>
      </c>
      <c r="P96" s="364"/>
      <c r="R96" s="363" t="s">
        <v>407</v>
      </c>
      <c r="S96" s="373"/>
    </row>
    <row r="97" spans="1:19" ht="14.1" customHeight="1" x14ac:dyDescent="0.2">
      <c r="A97" s="363" t="s">
        <v>407</v>
      </c>
      <c r="B97" s="369">
        <v>11005</v>
      </c>
      <c r="C97" s="368">
        <v>9173076599</v>
      </c>
      <c r="D97" s="367">
        <v>45006</v>
      </c>
      <c r="E97" s="363" t="s">
        <v>395</v>
      </c>
      <c r="F97" s="363" t="s">
        <v>408</v>
      </c>
      <c r="G97" s="364"/>
      <c r="I97" s="363" t="s">
        <v>407</v>
      </c>
      <c r="J97" s="363" t="s">
        <v>381</v>
      </c>
      <c r="K97" s="367">
        <v>45010</v>
      </c>
      <c r="L97" s="366">
        <v>1024</v>
      </c>
      <c r="M97" s="365">
        <v>0.59199999999999997</v>
      </c>
      <c r="N97" s="366" t="s">
        <v>381</v>
      </c>
      <c r="O97" s="365" t="s">
        <v>381</v>
      </c>
      <c r="P97" s="364"/>
      <c r="R97" s="363" t="s">
        <v>407</v>
      </c>
      <c r="S97" s="373"/>
    </row>
    <row r="98" spans="1:19" ht="14.1" customHeight="1" x14ac:dyDescent="0.2">
      <c r="A98" s="363" t="s">
        <v>407</v>
      </c>
      <c r="B98" s="369">
        <v>11005</v>
      </c>
      <c r="C98" s="368">
        <v>9173076599</v>
      </c>
      <c r="D98" s="367">
        <v>45006</v>
      </c>
      <c r="E98" s="363" t="s">
        <v>408</v>
      </c>
      <c r="F98" s="363" t="s">
        <v>394</v>
      </c>
      <c r="G98" s="364"/>
      <c r="I98" s="363" t="s">
        <v>407</v>
      </c>
      <c r="J98" s="363" t="s">
        <v>381</v>
      </c>
      <c r="K98" s="367">
        <v>45009</v>
      </c>
      <c r="L98" s="366" t="s">
        <v>381</v>
      </c>
      <c r="M98" s="365" t="s">
        <v>381</v>
      </c>
      <c r="N98" s="366">
        <v>130</v>
      </c>
      <c r="O98" s="365">
        <v>1.25</v>
      </c>
      <c r="P98" s="364"/>
      <c r="R98" s="373"/>
      <c r="S98" s="372" t="s">
        <v>407</v>
      </c>
    </row>
    <row r="99" spans="1:19" ht="14.1" customHeight="1" x14ac:dyDescent="0.2">
      <c r="A99" s="363" t="s">
        <v>407</v>
      </c>
      <c r="B99" s="369">
        <v>11006</v>
      </c>
      <c r="C99" s="368">
        <v>9378023911</v>
      </c>
      <c r="D99" s="367" t="s">
        <v>381</v>
      </c>
      <c r="E99" s="363" t="s">
        <v>395</v>
      </c>
      <c r="F99" s="363" t="s">
        <v>408</v>
      </c>
      <c r="G99" s="364"/>
      <c r="I99" s="363" t="s">
        <v>407</v>
      </c>
      <c r="J99" s="363" t="s">
        <v>381</v>
      </c>
      <c r="K99" s="367">
        <v>45128</v>
      </c>
      <c r="L99" s="366">
        <v>541</v>
      </c>
      <c r="M99" s="365">
        <v>1.101</v>
      </c>
      <c r="N99" s="366" t="s">
        <v>381</v>
      </c>
      <c r="O99" s="365" t="s">
        <v>381</v>
      </c>
      <c r="P99" s="364"/>
      <c r="R99" s="372" t="s">
        <v>407</v>
      </c>
      <c r="S99" s="373"/>
    </row>
    <row r="100" spans="1:19" ht="14.1" customHeight="1" x14ac:dyDescent="0.2">
      <c r="A100" s="363" t="s">
        <v>407</v>
      </c>
      <c r="B100" s="369">
        <v>11011</v>
      </c>
      <c r="C100" s="368">
        <v>9276239699</v>
      </c>
      <c r="D100" s="367">
        <v>45146</v>
      </c>
      <c r="E100" s="363" t="s">
        <v>395</v>
      </c>
      <c r="F100" s="363" t="s">
        <v>408</v>
      </c>
      <c r="G100" s="364"/>
      <c r="I100" s="363" t="s">
        <v>407</v>
      </c>
      <c r="J100" s="363" t="s">
        <v>381</v>
      </c>
      <c r="K100" s="367">
        <v>45146</v>
      </c>
      <c r="L100" s="366">
        <v>554.14400000000001</v>
      </c>
      <c r="M100" s="365">
        <v>1.121</v>
      </c>
      <c r="N100" s="366" t="s">
        <v>381</v>
      </c>
      <c r="O100" s="365" t="s">
        <v>381</v>
      </c>
      <c r="P100" s="364"/>
      <c r="R100" s="372" t="s">
        <v>407</v>
      </c>
      <c r="S100" s="373"/>
    </row>
    <row r="101" spans="1:19" ht="14.1" customHeight="1" x14ac:dyDescent="0.2">
      <c r="A101" s="363" t="s">
        <v>407</v>
      </c>
      <c r="B101" s="369">
        <v>11014</v>
      </c>
      <c r="C101" s="368">
        <v>9297753922</v>
      </c>
      <c r="D101" s="367">
        <v>44992</v>
      </c>
      <c r="E101" s="363" t="s">
        <v>395</v>
      </c>
      <c r="F101" s="363" t="s">
        <v>408</v>
      </c>
      <c r="G101" s="364"/>
      <c r="I101" s="363" t="s">
        <v>407</v>
      </c>
      <c r="J101" s="363" t="s">
        <v>407</v>
      </c>
      <c r="K101" s="367">
        <v>44998</v>
      </c>
      <c r="L101" s="366">
        <v>290</v>
      </c>
      <c r="M101" s="365">
        <v>1.0860000000000001</v>
      </c>
      <c r="N101" s="366" t="s">
        <v>381</v>
      </c>
      <c r="O101" s="365" t="s">
        <v>381</v>
      </c>
      <c r="P101" s="364"/>
      <c r="R101" s="363" t="s">
        <v>407</v>
      </c>
      <c r="S101" s="373"/>
    </row>
    <row r="102" spans="1:19" ht="14.1" customHeight="1" x14ac:dyDescent="0.2">
      <c r="A102" s="363" t="s">
        <v>407</v>
      </c>
      <c r="B102" s="369">
        <v>11018</v>
      </c>
      <c r="C102" s="368">
        <v>9271434375</v>
      </c>
      <c r="D102" s="367">
        <v>44982</v>
      </c>
      <c r="E102" s="363" t="s">
        <v>395</v>
      </c>
      <c r="F102" s="363" t="s">
        <v>394</v>
      </c>
      <c r="G102" s="364"/>
      <c r="I102" s="363" t="s">
        <v>407</v>
      </c>
      <c r="J102" s="363" t="s">
        <v>407</v>
      </c>
      <c r="K102" s="367">
        <v>44984</v>
      </c>
      <c r="L102" s="366">
        <v>637</v>
      </c>
      <c r="M102" s="365">
        <v>802.14400000000001</v>
      </c>
      <c r="N102" s="366">
        <v>171</v>
      </c>
      <c r="O102" s="365">
        <v>0.13900000000000001</v>
      </c>
      <c r="P102" s="364"/>
      <c r="R102" s="363" t="s">
        <v>407</v>
      </c>
      <c r="S102" s="363" t="s">
        <v>407</v>
      </c>
    </row>
    <row r="103" spans="1:19" ht="14.1" customHeight="1" x14ac:dyDescent="0.2">
      <c r="A103" s="363" t="s">
        <v>407</v>
      </c>
      <c r="B103" s="369">
        <v>11026</v>
      </c>
      <c r="C103" s="368">
        <v>9271550608</v>
      </c>
      <c r="D103" s="367">
        <v>44992</v>
      </c>
      <c r="E103" s="363" t="s">
        <v>395</v>
      </c>
      <c r="F103" s="363" t="s">
        <v>394</v>
      </c>
      <c r="G103" s="364"/>
      <c r="I103" s="363" t="s">
        <v>407</v>
      </c>
      <c r="J103" s="363" t="s">
        <v>407</v>
      </c>
      <c r="K103" s="367">
        <v>44994</v>
      </c>
      <c r="L103" s="366">
        <v>715</v>
      </c>
      <c r="M103" s="365">
        <v>1.0940000000000001</v>
      </c>
      <c r="N103" s="366">
        <v>92</v>
      </c>
      <c r="O103" s="365">
        <v>1.091</v>
      </c>
      <c r="P103" s="364"/>
      <c r="R103" s="363" t="s">
        <v>407</v>
      </c>
      <c r="S103" s="363" t="s">
        <v>407</v>
      </c>
    </row>
    <row r="104" spans="1:19" ht="14.1" customHeight="1" x14ac:dyDescent="0.2">
      <c r="A104" s="363" t="s">
        <v>407</v>
      </c>
      <c r="B104" s="369">
        <v>11027</v>
      </c>
      <c r="C104" s="368">
        <v>9173236001</v>
      </c>
      <c r="D104" s="367">
        <v>45378</v>
      </c>
      <c r="E104" s="363" t="s">
        <v>395</v>
      </c>
      <c r="F104" s="363" t="s">
        <v>408</v>
      </c>
      <c r="G104" s="364"/>
      <c r="I104" s="363" t="s">
        <v>407</v>
      </c>
      <c r="J104" s="363" t="s">
        <v>407</v>
      </c>
      <c r="K104" s="367">
        <v>45379</v>
      </c>
      <c r="L104" s="366">
        <v>166.136</v>
      </c>
      <c r="M104" s="365">
        <v>1.22</v>
      </c>
      <c r="N104" s="366" t="s">
        <v>381</v>
      </c>
      <c r="O104" s="365" t="s">
        <v>381</v>
      </c>
      <c r="P104" s="364" t="s">
        <v>527</v>
      </c>
      <c r="R104" s="363" t="s">
        <v>407</v>
      </c>
      <c r="S104" s="373"/>
    </row>
    <row r="105" spans="1:19" ht="14.1" customHeight="1" x14ac:dyDescent="0.2">
      <c r="A105" s="363" t="s">
        <v>407</v>
      </c>
      <c r="B105" s="369">
        <v>11028</v>
      </c>
      <c r="C105" s="368">
        <v>9878113224</v>
      </c>
      <c r="D105" s="367">
        <v>45141</v>
      </c>
      <c r="E105" s="363" t="s">
        <v>395</v>
      </c>
      <c r="F105" s="363" t="s">
        <v>394</v>
      </c>
      <c r="G105" s="364"/>
      <c r="I105" s="363" t="s">
        <v>407</v>
      </c>
      <c r="J105" s="363" t="s">
        <v>381</v>
      </c>
      <c r="K105" s="367">
        <v>45141</v>
      </c>
      <c r="L105" s="366">
        <v>607.53099999999995</v>
      </c>
      <c r="M105" s="365">
        <v>1.04</v>
      </c>
      <c r="N105" s="366">
        <v>116.003</v>
      </c>
      <c r="O105" s="365">
        <v>1.1100000000000001</v>
      </c>
      <c r="P105" s="364"/>
      <c r="R105" s="363" t="s">
        <v>407</v>
      </c>
      <c r="S105" s="363" t="s">
        <v>407</v>
      </c>
    </row>
    <row r="106" spans="1:19" ht="14.1" customHeight="1" x14ac:dyDescent="0.2">
      <c r="A106" s="363" t="s">
        <v>407</v>
      </c>
      <c r="B106" s="369">
        <v>11032</v>
      </c>
      <c r="C106" s="368" t="s">
        <v>381</v>
      </c>
      <c r="D106" s="367" t="s">
        <v>381</v>
      </c>
      <c r="E106" s="363" t="s">
        <v>395</v>
      </c>
      <c r="F106" s="363" t="s">
        <v>394</v>
      </c>
      <c r="G106" s="364"/>
      <c r="I106" s="363" t="s">
        <v>407</v>
      </c>
      <c r="J106" s="363" t="s">
        <v>407</v>
      </c>
      <c r="K106" s="367">
        <v>44998</v>
      </c>
      <c r="L106" s="366">
        <v>453</v>
      </c>
      <c r="M106" s="365">
        <v>0.17299999999999999</v>
      </c>
      <c r="N106" s="366">
        <v>102</v>
      </c>
      <c r="O106" s="365">
        <v>0.17899999999999999</v>
      </c>
      <c r="P106" s="364" t="s">
        <v>437</v>
      </c>
      <c r="R106" s="363" t="s">
        <v>407</v>
      </c>
      <c r="S106" s="363" t="s">
        <v>407</v>
      </c>
    </row>
    <row r="107" spans="1:19" ht="14.1" customHeight="1" x14ac:dyDescent="0.2">
      <c r="A107" s="363" t="s">
        <v>407</v>
      </c>
      <c r="B107" s="369">
        <v>11035</v>
      </c>
      <c r="C107" s="368">
        <v>9649967273</v>
      </c>
      <c r="D107" s="367" t="s">
        <v>381</v>
      </c>
      <c r="E107" s="363" t="s">
        <v>395</v>
      </c>
      <c r="F107" s="363" t="s">
        <v>394</v>
      </c>
      <c r="G107" s="364"/>
      <c r="I107" s="363" t="s">
        <v>407</v>
      </c>
      <c r="J107" s="363" t="s">
        <v>407</v>
      </c>
      <c r="K107" s="367">
        <v>44965</v>
      </c>
      <c r="L107" s="366">
        <v>352</v>
      </c>
      <c r="M107" s="365">
        <v>1.0620000000000001</v>
      </c>
      <c r="N107" s="366">
        <v>39</v>
      </c>
      <c r="O107" s="365">
        <v>1.2809999999999999</v>
      </c>
      <c r="P107" s="364"/>
      <c r="R107" s="363" t="s">
        <v>407</v>
      </c>
      <c r="S107" s="363" t="s">
        <v>407</v>
      </c>
    </row>
    <row r="108" spans="1:19" ht="14.1" customHeight="1" x14ac:dyDescent="0.2">
      <c r="A108" s="363" t="s">
        <v>407</v>
      </c>
      <c r="B108" s="369">
        <v>11039</v>
      </c>
      <c r="C108" s="368">
        <v>9172189732</v>
      </c>
      <c r="D108" s="367">
        <v>44990</v>
      </c>
      <c r="E108" s="363" t="s">
        <v>395</v>
      </c>
      <c r="F108" s="363" t="s">
        <v>394</v>
      </c>
      <c r="G108" s="364"/>
      <c r="I108" s="363" t="s">
        <v>407</v>
      </c>
      <c r="J108" s="363" t="s">
        <v>381</v>
      </c>
      <c r="K108" s="367">
        <v>44990</v>
      </c>
      <c r="L108" s="366">
        <v>1141</v>
      </c>
      <c r="M108" s="365">
        <v>1.1160000000000001</v>
      </c>
      <c r="N108" s="366">
        <v>80</v>
      </c>
      <c r="O108" s="365">
        <v>1.1240000000000001</v>
      </c>
      <c r="P108" s="364"/>
      <c r="R108" s="363" t="s">
        <v>407</v>
      </c>
      <c r="S108" s="363" t="s">
        <v>407</v>
      </c>
    </row>
    <row r="109" spans="1:19" ht="14.1" customHeight="1" x14ac:dyDescent="0.2">
      <c r="A109" s="363" t="s">
        <v>407</v>
      </c>
      <c r="B109" s="369">
        <v>11041</v>
      </c>
      <c r="C109" s="368" t="s">
        <v>381</v>
      </c>
      <c r="D109" s="367" t="s">
        <v>381</v>
      </c>
      <c r="E109" s="363" t="s">
        <v>395</v>
      </c>
      <c r="F109" s="363" t="s">
        <v>394</v>
      </c>
      <c r="G109" s="364"/>
      <c r="I109" s="363" t="s">
        <v>407</v>
      </c>
      <c r="J109" s="363" t="s">
        <v>407</v>
      </c>
      <c r="K109" s="367">
        <v>45128</v>
      </c>
      <c r="L109" s="366">
        <v>1121</v>
      </c>
      <c r="M109" s="365">
        <v>1.22</v>
      </c>
      <c r="N109" s="366">
        <v>502</v>
      </c>
      <c r="O109" s="365">
        <v>1.081</v>
      </c>
      <c r="P109" s="364" t="s">
        <v>493</v>
      </c>
      <c r="R109" s="363" t="s">
        <v>407</v>
      </c>
      <c r="S109" s="363" t="s">
        <v>407</v>
      </c>
    </row>
    <row r="110" spans="1:19" ht="14.1" customHeight="1" x14ac:dyDescent="0.2">
      <c r="A110" s="363" t="s">
        <v>407</v>
      </c>
      <c r="B110" s="369">
        <v>11044</v>
      </c>
      <c r="C110" s="368" t="s">
        <v>381</v>
      </c>
      <c r="D110" s="367" t="s">
        <v>381</v>
      </c>
      <c r="E110" s="363" t="s">
        <v>395</v>
      </c>
      <c r="F110" s="363" t="s">
        <v>408</v>
      </c>
      <c r="G110" s="364"/>
      <c r="I110" s="363" t="s">
        <v>407</v>
      </c>
      <c r="J110" s="363" t="s">
        <v>407</v>
      </c>
      <c r="K110" s="367">
        <v>45000</v>
      </c>
      <c r="L110" s="366">
        <v>773</v>
      </c>
      <c r="M110" s="365">
        <v>1.111</v>
      </c>
      <c r="N110" s="366" t="s">
        <v>381</v>
      </c>
      <c r="O110" s="365" t="s">
        <v>381</v>
      </c>
      <c r="P110" s="364" t="s">
        <v>438</v>
      </c>
      <c r="R110" s="363" t="s">
        <v>407</v>
      </c>
      <c r="S110" s="373"/>
    </row>
    <row r="111" spans="1:19" ht="14.1" customHeight="1" x14ac:dyDescent="0.2">
      <c r="A111" s="363" t="s">
        <v>407</v>
      </c>
      <c r="B111" s="369">
        <v>11048</v>
      </c>
      <c r="C111" s="368">
        <v>9320197723</v>
      </c>
      <c r="D111" s="367">
        <v>45063</v>
      </c>
      <c r="E111" s="363" t="s">
        <v>395</v>
      </c>
      <c r="F111" s="363" t="s">
        <v>394</v>
      </c>
      <c r="G111" s="364"/>
      <c r="I111" s="363" t="s">
        <v>407</v>
      </c>
      <c r="J111" s="363" t="s">
        <v>407</v>
      </c>
      <c r="K111" s="367">
        <v>45063</v>
      </c>
      <c r="L111" s="366">
        <v>333</v>
      </c>
      <c r="M111" s="365">
        <v>1.3069999999999999</v>
      </c>
      <c r="N111" s="366">
        <v>58</v>
      </c>
      <c r="O111" s="365">
        <v>1.157</v>
      </c>
      <c r="P111" s="364"/>
      <c r="R111" s="363" t="s">
        <v>407</v>
      </c>
      <c r="S111" s="372" t="s">
        <v>407</v>
      </c>
    </row>
    <row r="112" spans="1:19" ht="14.1" customHeight="1" x14ac:dyDescent="0.2">
      <c r="A112" s="363" t="s">
        <v>407</v>
      </c>
      <c r="B112" s="369">
        <v>11060</v>
      </c>
      <c r="C112" s="368" t="s">
        <v>381</v>
      </c>
      <c r="D112" s="367" t="s">
        <v>381</v>
      </c>
      <c r="E112" s="363" t="s">
        <v>395</v>
      </c>
      <c r="F112" s="363" t="s">
        <v>394</v>
      </c>
      <c r="G112" s="364"/>
      <c r="I112" s="363" t="s">
        <v>407</v>
      </c>
      <c r="J112" s="363" t="s">
        <v>407</v>
      </c>
      <c r="K112" s="367">
        <v>45113</v>
      </c>
      <c r="L112" s="366">
        <v>909</v>
      </c>
      <c r="M112" s="365">
        <v>1.0660000000000001</v>
      </c>
      <c r="N112" s="366">
        <v>75</v>
      </c>
      <c r="O112" s="365">
        <v>1.081</v>
      </c>
      <c r="P112" s="364" t="s">
        <v>491</v>
      </c>
      <c r="R112" s="363" t="s">
        <v>407</v>
      </c>
      <c r="S112" s="372" t="s">
        <v>407</v>
      </c>
    </row>
    <row r="113" spans="1:19" ht="14.1" customHeight="1" x14ac:dyDescent="0.2">
      <c r="A113" s="363" t="s">
        <v>407</v>
      </c>
      <c r="B113" s="369">
        <v>11069</v>
      </c>
      <c r="C113" s="368">
        <v>9085544106</v>
      </c>
      <c r="D113" s="367">
        <v>44991</v>
      </c>
      <c r="E113" s="363" t="s">
        <v>395</v>
      </c>
      <c r="F113" s="363" t="s">
        <v>394</v>
      </c>
      <c r="G113" s="364"/>
      <c r="I113" s="363" t="s">
        <v>407</v>
      </c>
      <c r="J113" s="363" t="s">
        <v>381</v>
      </c>
      <c r="K113" s="367">
        <v>44991</v>
      </c>
      <c r="L113" s="366">
        <v>1170</v>
      </c>
      <c r="M113" s="365">
        <v>1.1060000000000001</v>
      </c>
      <c r="N113" s="366">
        <v>201</v>
      </c>
      <c r="O113" s="365">
        <v>1.119</v>
      </c>
      <c r="P113" s="364"/>
      <c r="R113" s="363" t="s">
        <v>407</v>
      </c>
      <c r="S113" s="363" t="s">
        <v>407</v>
      </c>
    </row>
    <row r="114" spans="1:19" ht="14.1" customHeight="1" x14ac:dyDescent="0.2">
      <c r="A114" s="363" t="s">
        <v>407</v>
      </c>
      <c r="B114" s="369">
        <v>11073</v>
      </c>
      <c r="C114" s="368">
        <v>9371401109</v>
      </c>
      <c r="D114" s="367">
        <v>44991</v>
      </c>
      <c r="E114" s="363" t="s">
        <v>395</v>
      </c>
      <c r="F114" s="363" t="s">
        <v>394</v>
      </c>
      <c r="G114" s="364"/>
      <c r="I114" s="363" t="s">
        <v>407</v>
      </c>
      <c r="J114" s="363" t="s">
        <v>407</v>
      </c>
      <c r="K114" s="367">
        <v>44992</v>
      </c>
      <c r="L114" s="366">
        <v>738</v>
      </c>
      <c r="M114" s="365">
        <v>1.1459999999999999</v>
      </c>
      <c r="N114" s="366">
        <v>1</v>
      </c>
      <c r="O114" s="365">
        <v>1.1279999999999999</v>
      </c>
      <c r="P114" s="364"/>
      <c r="R114" s="363" t="s">
        <v>407</v>
      </c>
      <c r="S114" s="363" t="s">
        <v>407</v>
      </c>
    </row>
    <row r="115" spans="1:19" ht="14.1" customHeight="1" x14ac:dyDescent="0.2">
      <c r="A115" s="363" t="s">
        <v>407</v>
      </c>
      <c r="B115" s="369">
        <v>11075</v>
      </c>
      <c r="C115" s="368">
        <v>9873239243</v>
      </c>
      <c r="D115" s="367">
        <v>44977</v>
      </c>
      <c r="E115" s="363" t="s">
        <v>395</v>
      </c>
      <c r="F115" s="363" t="s">
        <v>408</v>
      </c>
      <c r="G115" s="364"/>
      <c r="I115" s="363" t="s">
        <v>407</v>
      </c>
      <c r="J115" s="363" t="s">
        <v>407</v>
      </c>
      <c r="K115" s="367">
        <v>44977</v>
      </c>
      <c r="L115" s="366">
        <v>870</v>
      </c>
      <c r="M115" s="365">
        <v>1.0640000000000001</v>
      </c>
      <c r="N115" s="366" t="s">
        <v>381</v>
      </c>
      <c r="O115" s="365" t="s">
        <v>381</v>
      </c>
      <c r="P115" s="364"/>
      <c r="R115" s="363" t="s">
        <v>407</v>
      </c>
      <c r="S115" s="373"/>
    </row>
    <row r="116" spans="1:19" ht="14.1" customHeight="1" x14ac:dyDescent="0.2">
      <c r="A116" s="363" t="s">
        <v>407</v>
      </c>
      <c r="B116" s="369">
        <v>11075</v>
      </c>
      <c r="C116" s="368">
        <v>9873239243</v>
      </c>
      <c r="D116" s="367">
        <v>44977</v>
      </c>
      <c r="E116" s="363" t="s">
        <v>408</v>
      </c>
      <c r="F116" s="363" t="s">
        <v>394</v>
      </c>
      <c r="G116" s="364"/>
      <c r="I116" s="363" t="s">
        <v>407</v>
      </c>
      <c r="J116" s="363" t="s">
        <v>407</v>
      </c>
      <c r="K116" s="367">
        <v>44978</v>
      </c>
      <c r="L116" s="366" t="s">
        <v>381</v>
      </c>
      <c r="M116" s="365" t="s">
        <v>381</v>
      </c>
      <c r="N116" s="366">
        <v>3</v>
      </c>
      <c r="O116" s="365">
        <v>1.018</v>
      </c>
      <c r="P116" s="364"/>
      <c r="R116" s="373"/>
      <c r="S116" s="363" t="s">
        <v>407</v>
      </c>
    </row>
    <row r="117" spans="1:19" ht="14.1" customHeight="1" x14ac:dyDescent="0.2">
      <c r="A117" s="363" t="s">
        <v>407</v>
      </c>
      <c r="B117" s="369">
        <v>11076</v>
      </c>
      <c r="C117" s="368">
        <v>9085564271</v>
      </c>
      <c r="D117" s="367">
        <v>44971</v>
      </c>
      <c r="E117" s="363" t="s">
        <v>395</v>
      </c>
      <c r="F117" s="363" t="s">
        <v>408</v>
      </c>
      <c r="G117" s="364"/>
      <c r="I117" s="363" t="s">
        <v>407</v>
      </c>
      <c r="J117" s="363" t="s">
        <v>407</v>
      </c>
      <c r="K117" s="367">
        <v>44972</v>
      </c>
      <c r="L117" s="366">
        <v>125</v>
      </c>
      <c r="M117" s="365">
        <v>1.085</v>
      </c>
      <c r="N117" s="366" t="s">
        <v>381</v>
      </c>
      <c r="O117" s="365" t="s">
        <v>381</v>
      </c>
      <c r="P117" s="364"/>
      <c r="R117" s="363" t="s">
        <v>407</v>
      </c>
      <c r="S117" s="373"/>
    </row>
    <row r="118" spans="1:19" ht="14.1" customHeight="1" x14ac:dyDescent="0.2">
      <c r="A118" s="363" t="s">
        <v>407</v>
      </c>
      <c r="B118" s="369">
        <v>11076</v>
      </c>
      <c r="C118" s="368">
        <v>9085564271</v>
      </c>
      <c r="D118" s="367">
        <v>44971</v>
      </c>
      <c r="E118" s="363" t="s">
        <v>408</v>
      </c>
      <c r="F118" s="363" t="s">
        <v>394</v>
      </c>
      <c r="G118" s="364"/>
      <c r="I118" s="363" t="s">
        <v>407</v>
      </c>
      <c r="J118" s="363" t="s">
        <v>407</v>
      </c>
      <c r="K118" s="367">
        <v>44987</v>
      </c>
      <c r="L118" s="366" t="s">
        <v>381</v>
      </c>
      <c r="M118" s="365" t="s">
        <v>381</v>
      </c>
      <c r="N118" s="366">
        <v>32</v>
      </c>
      <c r="O118" s="365">
        <v>1.0920000000000001</v>
      </c>
      <c r="P118" s="364"/>
      <c r="R118" s="373"/>
      <c r="S118" s="363" t="s">
        <v>407</v>
      </c>
    </row>
    <row r="119" spans="1:19" ht="14.1" customHeight="1" x14ac:dyDescent="0.2">
      <c r="A119" s="363" t="s">
        <v>407</v>
      </c>
      <c r="B119" s="369">
        <v>11077</v>
      </c>
      <c r="C119" s="368">
        <v>9878035251</v>
      </c>
      <c r="D119" s="367" t="s">
        <v>381</v>
      </c>
      <c r="E119" s="363" t="s">
        <v>395</v>
      </c>
      <c r="F119" s="363" t="s">
        <v>394</v>
      </c>
      <c r="G119" s="364"/>
      <c r="I119" s="363" t="s">
        <v>407</v>
      </c>
      <c r="J119" s="363" t="s">
        <v>407</v>
      </c>
      <c r="K119" s="367">
        <v>44991</v>
      </c>
      <c r="L119" s="366">
        <v>531</v>
      </c>
      <c r="M119" s="365">
        <v>1.133</v>
      </c>
      <c r="N119" s="366">
        <v>86</v>
      </c>
      <c r="O119" s="365">
        <v>1.1259999999999999</v>
      </c>
      <c r="P119" s="364"/>
      <c r="R119" s="372" t="s">
        <v>407</v>
      </c>
      <c r="S119" s="372" t="s">
        <v>407</v>
      </c>
    </row>
    <row r="120" spans="1:19" ht="14.1" customHeight="1" x14ac:dyDescent="0.2">
      <c r="A120" s="363" t="s">
        <v>407</v>
      </c>
      <c r="B120" s="369">
        <v>11078</v>
      </c>
      <c r="C120" s="368">
        <v>9272783182</v>
      </c>
      <c r="D120" s="367">
        <v>44984</v>
      </c>
      <c r="E120" s="363" t="s">
        <v>395</v>
      </c>
      <c r="F120" s="363" t="s">
        <v>394</v>
      </c>
      <c r="G120" s="364"/>
      <c r="I120" s="363" t="s">
        <v>407</v>
      </c>
      <c r="J120" s="363" t="s">
        <v>381</v>
      </c>
      <c r="K120" s="367">
        <v>44984</v>
      </c>
      <c r="L120" s="366" t="s">
        <v>381</v>
      </c>
      <c r="M120" s="365" t="s">
        <v>381</v>
      </c>
      <c r="N120" s="366" t="s">
        <v>381</v>
      </c>
      <c r="O120" s="365" t="s">
        <v>381</v>
      </c>
      <c r="P120" s="364"/>
      <c r="R120" s="363" t="s">
        <v>407</v>
      </c>
      <c r="S120" s="363" t="s">
        <v>407</v>
      </c>
    </row>
    <row r="121" spans="1:19" ht="14.1" customHeight="1" x14ac:dyDescent="0.2">
      <c r="A121" s="363" t="s">
        <v>407</v>
      </c>
      <c r="B121" s="369">
        <v>11080</v>
      </c>
      <c r="C121" s="368">
        <v>9372631805</v>
      </c>
      <c r="D121" s="367">
        <v>45050</v>
      </c>
      <c r="E121" s="363" t="s">
        <v>395</v>
      </c>
      <c r="F121" s="363" t="s">
        <v>394</v>
      </c>
      <c r="G121" s="364"/>
      <c r="I121" s="363" t="s">
        <v>407</v>
      </c>
      <c r="J121" s="363" t="s">
        <v>381</v>
      </c>
      <c r="K121" s="367">
        <v>45064</v>
      </c>
      <c r="L121" s="366">
        <v>688.31799999999998</v>
      </c>
      <c r="M121" s="365">
        <v>2.1659999999999999</v>
      </c>
      <c r="N121" s="366">
        <v>97.727000000000004</v>
      </c>
      <c r="O121" s="365">
        <v>1.175</v>
      </c>
      <c r="P121" s="364" t="s">
        <v>500</v>
      </c>
      <c r="R121" s="363" t="s">
        <v>407</v>
      </c>
      <c r="S121" s="363" t="s">
        <v>407</v>
      </c>
    </row>
    <row r="122" spans="1:19" ht="14.1" customHeight="1" x14ac:dyDescent="0.2">
      <c r="A122" s="363" t="s">
        <v>407</v>
      </c>
      <c r="B122" s="369">
        <v>11084</v>
      </c>
      <c r="C122" s="368" t="s">
        <v>381</v>
      </c>
      <c r="D122" s="367" t="s">
        <v>381</v>
      </c>
      <c r="E122" s="363" t="s">
        <v>395</v>
      </c>
      <c r="F122" s="363" t="s">
        <v>408</v>
      </c>
      <c r="G122" s="364"/>
      <c r="I122" s="363" t="s">
        <v>407</v>
      </c>
      <c r="J122" s="363" t="s">
        <v>381</v>
      </c>
      <c r="K122" s="367">
        <v>45486</v>
      </c>
      <c r="L122" s="366">
        <v>299.48399999999998</v>
      </c>
      <c r="M122" s="365">
        <v>1.2150000000000001</v>
      </c>
      <c r="N122" s="366" t="s">
        <v>381</v>
      </c>
      <c r="O122" s="365" t="s">
        <v>381</v>
      </c>
      <c r="P122" s="364" t="s">
        <v>539</v>
      </c>
      <c r="R122" s="363" t="s">
        <v>407</v>
      </c>
      <c r="S122" s="373"/>
    </row>
    <row r="123" spans="1:19" ht="14.1" customHeight="1" x14ac:dyDescent="0.2">
      <c r="A123" s="363" t="s">
        <v>407</v>
      </c>
      <c r="B123" s="369">
        <v>11086</v>
      </c>
      <c r="C123" s="368" t="s">
        <v>381</v>
      </c>
      <c r="D123" s="367" t="s">
        <v>381</v>
      </c>
      <c r="E123" s="363" t="s">
        <v>395</v>
      </c>
      <c r="F123" s="363" t="s">
        <v>394</v>
      </c>
      <c r="G123" s="364"/>
      <c r="I123" s="363" t="s">
        <v>407</v>
      </c>
      <c r="J123" s="363" t="s">
        <v>407</v>
      </c>
      <c r="K123" s="367">
        <v>45016</v>
      </c>
      <c r="L123" s="366">
        <v>252</v>
      </c>
      <c r="M123" s="365">
        <v>1.5609999999999999</v>
      </c>
      <c r="N123" s="366">
        <v>82</v>
      </c>
      <c r="O123" s="365">
        <v>1.0649999999999999</v>
      </c>
      <c r="P123" s="364"/>
      <c r="R123" s="363" t="s">
        <v>407</v>
      </c>
      <c r="S123" s="363" t="s">
        <v>407</v>
      </c>
    </row>
    <row r="124" spans="1:19" ht="14.1" customHeight="1" x14ac:dyDescent="0.2">
      <c r="A124" s="363" t="s">
        <v>407</v>
      </c>
      <c r="B124" s="369">
        <v>11087</v>
      </c>
      <c r="C124" s="368">
        <v>9518878184</v>
      </c>
      <c r="D124" s="367">
        <v>44972</v>
      </c>
      <c r="E124" s="363" t="s">
        <v>395</v>
      </c>
      <c r="F124" s="363" t="s">
        <v>394</v>
      </c>
      <c r="G124" s="364"/>
      <c r="I124" s="363" t="s">
        <v>407</v>
      </c>
      <c r="J124" s="363" t="s">
        <v>407</v>
      </c>
      <c r="K124" s="367">
        <v>44972</v>
      </c>
      <c r="L124" s="366">
        <v>1468</v>
      </c>
      <c r="M124" s="365">
        <v>1.4019999999999999</v>
      </c>
      <c r="N124" s="366">
        <v>639</v>
      </c>
      <c r="O124" s="365">
        <v>1.2969999999999999</v>
      </c>
      <c r="P124" s="364"/>
      <c r="R124" s="363" t="s">
        <v>407</v>
      </c>
      <c r="S124" s="363" t="s">
        <v>407</v>
      </c>
    </row>
    <row r="125" spans="1:19" ht="14.1" customHeight="1" x14ac:dyDescent="0.2">
      <c r="A125" s="363" t="s">
        <v>407</v>
      </c>
      <c r="B125" s="369">
        <v>11091</v>
      </c>
      <c r="C125" s="368" t="s">
        <v>381</v>
      </c>
      <c r="D125" s="367" t="s">
        <v>381</v>
      </c>
      <c r="E125" s="363" t="s">
        <v>395</v>
      </c>
      <c r="F125" s="363" t="s">
        <v>408</v>
      </c>
      <c r="G125" s="364"/>
      <c r="I125" s="363" t="s">
        <v>407</v>
      </c>
      <c r="J125" s="363" t="s">
        <v>407</v>
      </c>
      <c r="K125" s="367">
        <v>45001</v>
      </c>
      <c r="L125" s="366">
        <v>963</v>
      </c>
      <c r="M125" s="365">
        <v>1.1559999999999999</v>
      </c>
      <c r="N125" s="366" t="s">
        <v>381</v>
      </c>
      <c r="O125" s="365" t="s">
        <v>381</v>
      </c>
      <c r="P125" s="364" t="s">
        <v>439</v>
      </c>
      <c r="R125" s="363" t="s">
        <v>407</v>
      </c>
      <c r="S125" s="373"/>
    </row>
    <row r="126" spans="1:19" ht="14.1" customHeight="1" x14ac:dyDescent="0.2">
      <c r="A126" s="363" t="s">
        <v>407</v>
      </c>
      <c r="B126" s="369">
        <v>11092</v>
      </c>
      <c r="C126" s="368" t="s">
        <v>381</v>
      </c>
      <c r="D126" s="367" t="s">
        <v>381</v>
      </c>
      <c r="E126" s="363" t="s">
        <v>408</v>
      </c>
      <c r="F126" s="363" t="s">
        <v>394</v>
      </c>
      <c r="G126" s="364"/>
      <c r="I126" s="363" t="s">
        <v>407</v>
      </c>
      <c r="J126" s="363" t="s">
        <v>407</v>
      </c>
      <c r="K126" s="367">
        <v>45278</v>
      </c>
      <c r="L126" s="366" t="s">
        <v>381</v>
      </c>
      <c r="M126" s="365" t="s">
        <v>381</v>
      </c>
      <c r="N126" s="366">
        <v>287</v>
      </c>
      <c r="O126" s="365">
        <v>1.1160000000000001</v>
      </c>
      <c r="P126" s="364" t="s">
        <v>517</v>
      </c>
      <c r="R126" s="373"/>
      <c r="S126" s="372" t="s">
        <v>407</v>
      </c>
    </row>
    <row r="127" spans="1:19" ht="14.1" customHeight="1" x14ac:dyDescent="0.2">
      <c r="A127" s="363" t="s">
        <v>407</v>
      </c>
      <c r="B127" s="369">
        <v>11093</v>
      </c>
      <c r="C127" s="368" t="s">
        <v>381</v>
      </c>
      <c r="D127" s="367" t="s">
        <v>381</v>
      </c>
      <c r="E127" s="363" t="s">
        <v>395</v>
      </c>
      <c r="F127" s="363" t="s">
        <v>394</v>
      </c>
      <c r="G127" s="364"/>
      <c r="I127" s="363" t="s">
        <v>407</v>
      </c>
      <c r="J127" s="363" t="s">
        <v>407</v>
      </c>
      <c r="K127" s="367">
        <v>45460</v>
      </c>
      <c r="L127" s="366">
        <v>487.84899999999999</v>
      </c>
      <c r="M127" s="365">
        <v>1.667</v>
      </c>
      <c r="N127" s="366">
        <v>275.49700000000001</v>
      </c>
      <c r="O127" s="365">
        <v>1.4570000000000001</v>
      </c>
      <c r="P127" s="364" t="s">
        <v>536</v>
      </c>
      <c r="R127" s="372" t="s">
        <v>407</v>
      </c>
      <c r="S127" s="372" t="s">
        <v>407</v>
      </c>
    </row>
    <row r="128" spans="1:19" ht="14.1" customHeight="1" x14ac:dyDescent="0.2">
      <c r="A128" s="363" t="s">
        <v>407</v>
      </c>
      <c r="B128" s="369">
        <v>11095</v>
      </c>
      <c r="C128" s="368" t="s">
        <v>381</v>
      </c>
      <c r="D128" s="367" t="s">
        <v>381</v>
      </c>
      <c r="E128" s="363" t="s">
        <v>395</v>
      </c>
      <c r="F128" s="363" t="s">
        <v>394</v>
      </c>
      <c r="G128" s="364"/>
      <c r="I128" s="363" t="s">
        <v>407</v>
      </c>
      <c r="J128" s="363" t="s">
        <v>407</v>
      </c>
      <c r="K128" s="367">
        <v>45026</v>
      </c>
      <c r="L128" s="366">
        <v>637</v>
      </c>
      <c r="M128" s="365">
        <v>1.7000000000000001E-2</v>
      </c>
      <c r="N128" s="366">
        <v>212</v>
      </c>
      <c r="O128" s="365">
        <v>1.4E-2</v>
      </c>
      <c r="P128" s="364" t="s">
        <v>456</v>
      </c>
      <c r="R128" s="363" t="s">
        <v>407</v>
      </c>
      <c r="S128" s="363" t="s">
        <v>407</v>
      </c>
    </row>
    <row r="129" spans="1:19" ht="14.1" customHeight="1" x14ac:dyDescent="0.2">
      <c r="A129" s="363" t="s">
        <v>407</v>
      </c>
      <c r="B129" s="369">
        <v>11097</v>
      </c>
      <c r="C129" s="368" t="s">
        <v>381</v>
      </c>
      <c r="D129" s="367" t="s">
        <v>381</v>
      </c>
      <c r="E129" s="363" t="s">
        <v>395</v>
      </c>
      <c r="F129" s="363" t="s">
        <v>408</v>
      </c>
      <c r="G129" s="364"/>
      <c r="I129" s="363" t="s">
        <v>407</v>
      </c>
      <c r="J129" s="363" t="s">
        <v>381</v>
      </c>
      <c r="K129" s="367">
        <v>45126</v>
      </c>
      <c r="L129" s="366">
        <v>224.18100000000001</v>
      </c>
      <c r="M129" s="365">
        <v>1.139</v>
      </c>
      <c r="N129" s="366" t="s">
        <v>381</v>
      </c>
      <c r="O129" s="365" t="s">
        <v>381</v>
      </c>
      <c r="P129" s="364"/>
      <c r="R129" s="363" t="s">
        <v>407</v>
      </c>
      <c r="S129" s="373"/>
    </row>
    <row r="130" spans="1:19" ht="14.1" customHeight="1" x14ac:dyDescent="0.2">
      <c r="A130" s="363"/>
      <c r="B130" s="369"/>
      <c r="C130" s="368"/>
      <c r="D130" s="367"/>
      <c r="E130" s="363"/>
      <c r="F130" s="363"/>
      <c r="G130" s="364"/>
      <c r="I130" s="363"/>
      <c r="J130" s="363"/>
      <c r="K130" s="367"/>
      <c r="L130" s="366"/>
      <c r="M130" s="365"/>
      <c r="N130" s="366"/>
      <c r="O130" s="365"/>
      <c r="P130" s="364"/>
      <c r="R130" s="363"/>
      <c r="S130" s="363"/>
    </row>
    <row r="131" spans="1:19" ht="14.1" customHeight="1" x14ac:dyDescent="0.2">
      <c r="A131" s="363"/>
      <c r="B131" s="369"/>
      <c r="C131" s="368"/>
      <c r="D131" s="367"/>
      <c r="E131" s="363"/>
      <c r="F131" s="363"/>
      <c r="G131" s="364"/>
      <c r="I131" s="363"/>
      <c r="J131" s="363"/>
      <c r="K131" s="367"/>
      <c r="L131" s="366"/>
      <c r="M131" s="365"/>
      <c r="N131" s="366"/>
      <c r="O131" s="365"/>
      <c r="P131" s="364"/>
      <c r="R131" s="363"/>
      <c r="S131" s="363"/>
    </row>
    <row r="132" spans="1:19" ht="14.1" customHeight="1" x14ac:dyDescent="0.2">
      <c r="A132" s="363"/>
      <c r="B132" s="369"/>
      <c r="C132" s="368"/>
      <c r="D132" s="367"/>
      <c r="E132" s="363"/>
      <c r="F132" s="363"/>
      <c r="G132" s="364"/>
      <c r="I132" s="363"/>
      <c r="J132" s="363"/>
      <c r="K132" s="367"/>
      <c r="L132" s="366"/>
      <c r="M132" s="365"/>
      <c r="N132" s="366"/>
      <c r="O132" s="365"/>
      <c r="P132" s="364"/>
      <c r="R132" s="363"/>
      <c r="S132" s="363"/>
    </row>
    <row r="133" spans="1:19" ht="14.1" customHeight="1" x14ac:dyDescent="0.2">
      <c r="A133" s="363"/>
      <c r="B133" s="369"/>
      <c r="C133" s="368"/>
      <c r="D133" s="367"/>
      <c r="E133" s="363"/>
      <c r="F133" s="363"/>
      <c r="G133" s="364"/>
      <c r="I133" s="363"/>
      <c r="J133" s="363"/>
      <c r="K133" s="367"/>
      <c r="L133" s="366"/>
      <c r="M133" s="365"/>
      <c r="N133" s="366"/>
      <c r="O133" s="365"/>
      <c r="P133" s="364"/>
      <c r="R133" s="363"/>
      <c r="S133" s="363"/>
    </row>
    <row r="134" spans="1:19" ht="14.1" customHeight="1" x14ac:dyDescent="0.2">
      <c r="A134" s="363"/>
      <c r="B134" s="369"/>
      <c r="C134" s="368"/>
      <c r="D134" s="367"/>
      <c r="E134" s="363"/>
      <c r="F134" s="363"/>
      <c r="G134" s="364"/>
      <c r="I134" s="363"/>
      <c r="J134" s="363"/>
      <c r="K134" s="367"/>
      <c r="L134" s="366"/>
      <c r="M134" s="365"/>
      <c r="N134" s="366"/>
      <c r="O134" s="365"/>
      <c r="P134" s="364"/>
      <c r="R134" s="363"/>
      <c r="S134" s="363"/>
    </row>
    <row r="135" spans="1:19" ht="14.1" customHeight="1" x14ac:dyDescent="0.2">
      <c r="A135" s="363"/>
      <c r="B135" s="369"/>
      <c r="C135" s="368"/>
      <c r="D135" s="367"/>
      <c r="E135" s="363"/>
      <c r="F135" s="363"/>
      <c r="G135" s="364"/>
      <c r="I135" s="363"/>
      <c r="J135" s="363"/>
      <c r="K135" s="367"/>
      <c r="L135" s="366"/>
      <c r="M135" s="365"/>
      <c r="N135" s="366"/>
      <c r="O135" s="365"/>
      <c r="P135" s="364"/>
      <c r="R135" s="363"/>
      <c r="S135" s="363"/>
    </row>
    <row r="136" spans="1:19" ht="14.1" customHeight="1" x14ac:dyDescent="0.2">
      <c r="A136" s="363"/>
      <c r="B136" s="369"/>
      <c r="C136" s="368"/>
      <c r="D136" s="367"/>
      <c r="E136" s="363"/>
      <c r="F136" s="363"/>
      <c r="G136" s="364"/>
      <c r="I136" s="363"/>
      <c r="J136" s="363"/>
      <c r="K136" s="367"/>
      <c r="L136" s="366"/>
      <c r="M136" s="365"/>
      <c r="N136" s="366"/>
      <c r="O136" s="365"/>
      <c r="P136" s="364"/>
      <c r="R136" s="363"/>
      <c r="S136" s="363"/>
    </row>
    <row r="137" spans="1:19" ht="14.1" customHeight="1" x14ac:dyDescent="0.2">
      <c r="A137" s="363"/>
      <c r="B137" s="369"/>
      <c r="C137" s="368"/>
      <c r="D137" s="367"/>
      <c r="E137" s="363"/>
      <c r="F137" s="363"/>
      <c r="G137" s="364"/>
      <c r="I137" s="363"/>
      <c r="J137" s="363"/>
      <c r="K137" s="367"/>
      <c r="L137" s="366"/>
      <c r="M137" s="365"/>
      <c r="N137" s="366"/>
      <c r="O137" s="365"/>
      <c r="P137" s="364"/>
      <c r="R137" s="363"/>
      <c r="S137" s="363"/>
    </row>
    <row r="138" spans="1:19" ht="14.1" customHeight="1" x14ac:dyDescent="0.2">
      <c r="A138" s="363"/>
      <c r="B138" s="369"/>
      <c r="C138" s="368"/>
      <c r="D138" s="367"/>
      <c r="E138" s="363"/>
      <c r="F138" s="363"/>
      <c r="G138" s="364"/>
      <c r="I138" s="363"/>
      <c r="J138" s="363"/>
      <c r="K138" s="367"/>
      <c r="L138" s="366"/>
      <c r="M138" s="365"/>
      <c r="N138" s="366"/>
      <c r="O138" s="365"/>
      <c r="P138" s="364"/>
      <c r="R138" s="363"/>
      <c r="S138" s="363"/>
    </row>
    <row r="139" spans="1:19" ht="14.1" customHeight="1" x14ac:dyDescent="0.2">
      <c r="A139" s="363"/>
      <c r="B139" s="369"/>
      <c r="C139" s="368"/>
      <c r="D139" s="367"/>
      <c r="E139" s="363"/>
      <c r="F139" s="363"/>
      <c r="G139" s="364"/>
      <c r="I139" s="363"/>
      <c r="J139" s="363"/>
      <c r="K139" s="367"/>
      <c r="L139" s="366"/>
      <c r="M139" s="365"/>
      <c r="N139" s="366"/>
      <c r="O139" s="365"/>
      <c r="P139" s="364"/>
      <c r="R139" s="363"/>
      <c r="S139" s="363"/>
    </row>
    <row r="140" spans="1:19" ht="14.1" customHeight="1" x14ac:dyDescent="0.2">
      <c r="A140" s="363"/>
      <c r="B140" s="369"/>
      <c r="C140" s="368"/>
      <c r="D140" s="367"/>
      <c r="E140" s="363"/>
      <c r="F140" s="363"/>
      <c r="G140" s="364"/>
      <c r="I140" s="363"/>
      <c r="J140" s="363"/>
      <c r="K140" s="367"/>
      <c r="L140" s="366"/>
      <c r="M140" s="365"/>
      <c r="N140" s="366"/>
      <c r="O140" s="365"/>
      <c r="P140" s="364"/>
      <c r="R140" s="363"/>
      <c r="S140" s="363"/>
    </row>
    <row r="141" spans="1:19" ht="14.1" customHeight="1" x14ac:dyDescent="0.2">
      <c r="A141" s="363"/>
      <c r="B141" s="369"/>
      <c r="C141" s="368"/>
      <c r="D141" s="367"/>
      <c r="E141" s="363"/>
      <c r="F141" s="363"/>
      <c r="G141" s="364"/>
      <c r="I141" s="363"/>
      <c r="J141" s="363"/>
      <c r="K141" s="367"/>
      <c r="L141" s="366"/>
      <c r="M141" s="365"/>
      <c r="N141" s="366"/>
      <c r="O141" s="365"/>
      <c r="P141" s="364"/>
      <c r="R141" s="363"/>
      <c r="S141" s="363"/>
    </row>
    <row r="142" spans="1:19" ht="14.1" customHeight="1" x14ac:dyDescent="0.2">
      <c r="A142" s="363"/>
      <c r="B142" s="369"/>
      <c r="C142" s="368"/>
      <c r="D142" s="367"/>
      <c r="E142" s="363"/>
      <c r="F142" s="363"/>
      <c r="G142" s="364"/>
      <c r="I142" s="363"/>
      <c r="J142" s="363"/>
      <c r="K142" s="367"/>
      <c r="L142" s="366"/>
      <c r="M142" s="365"/>
      <c r="N142" s="366"/>
      <c r="O142" s="365"/>
      <c r="P142" s="364"/>
      <c r="R142" s="363"/>
      <c r="S142" s="363"/>
    </row>
    <row r="143" spans="1:19" ht="14.1" customHeight="1" x14ac:dyDescent="0.2">
      <c r="A143" s="363"/>
      <c r="B143" s="369"/>
      <c r="C143" s="368"/>
      <c r="D143" s="367"/>
      <c r="E143" s="363"/>
      <c r="F143" s="363"/>
      <c r="G143" s="364"/>
      <c r="I143" s="363"/>
      <c r="J143" s="363"/>
      <c r="K143" s="367"/>
      <c r="L143" s="366"/>
      <c r="M143" s="365"/>
      <c r="N143" s="366"/>
      <c r="O143" s="365"/>
      <c r="P143" s="364"/>
      <c r="R143" s="363"/>
      <c r="S143" s="363"/>
    </row>
    <row r="144" spans="1:19" ht="14.1" customHeight="1" x14ac:dyDescent="0.2">
      <c r="A144" s="363"/>
      <c r="B144" s="369"/>
      <c r="C144" s="368"/>
      <c r="D144" s="367"/>
      <c r="E144" s="363"/>
      <c r="F144" s="363"/>
      <c r="G144" s="364"/>
      <c r="I144" s="363"/>
      <c r="J144" s="363"/>
      <c r="K144" s="367"/>
      <c r="L144" s="366"/>
      <c r="M144" s="365"/>
      <c r="N144" s="366"/>
      <c r="O144" s="365"/>
      <c r="P144" s="364"/>
      <c r="R144" s="363"/>
      <c r="S144" s="363"/>
    </row>
    <row r="145" spans="1:19" ht="14.1" customHeight="1" x14ac:dyDescent="0.2">
      <c r="A145" s="363"/>
      <c r="B145" s="369"/>
      <c r="C145" s="368"/>
      <c r="D145" s="367"/>
      <c r="E145" s="363"/>
      <c r="F145" s="363"/>
      <c r="G145" s="364"/>
      <c r="I145" s="363"/>
      <c r="J145" s="363"/>
      <c r="K145" s="367"/>
      <c r="L145" s="366"/>
      <c r="M145" s="365"/>
      <c r="N145" s="366"/>
      <c r="O145" s="365"/>
      <c r="P145" s="364"/>
      <c r="R145" s="363"/>
      <c r="S145" s="363"/>
    </row>
    <row r="146" spans="1:19" ht="14.1" customHeight="1" x14ac:dyDescent="0.2">
      <c r="A146" s="363"/>
      <c r="B146" s="369"/>
      <c r="C146" s="368"/>
      <c r="D146" s="367"/>
      <c r="E146" s="363"/>
      <c r="F146" s="363"/>
      <c r="G146" s="364"/>
      <c r="I146" s="363"/>
      <c r="J146" s="363"/>
      <c r="K146" s="367"/>
      <c r="L146" s="366"/>
      <c r="M146" s="365"/>
      <c r="N146" s="366"/>
      <c r="O146" s="365"/>
      <c r="P146" s="364"/>
      <c r="R146" s="363"/>
      <c r="S146" s="363"/>
    </row>
    <row r="147" spans="1:19" ht="14.1" customHeight="1" x14ac:dyDescent="0.2">
      <c r="A147" s="363"/>
      <c r="B147" s="369"/>
      <c r="C147" s="368"/>
      <c r="D147" s="367"/>
      <c r="E147" s="363"/>
      <c r="F147" s="363"/>
      <c r="G147" s="364"/>
      <c r="I147" s="363"/>
      <c r="J147" s="363"/>
      <c r="K147" s="367"/>
      <c r="L147" s="366"/>
      <c r="M147" s="365"/>
      <c r="N147" s="366"/>
      <c r="O147" s="365"/>
      <c r="P147" s="364"/>
      <c r="R147" s="363"/>
      <c r="S147" s="363"/>
    </row>
    <row r="148" spans="1:19" ht="14.1" customHeight="1" x14ac:dyDescent="0.2">
      <c r="A148" s="363"/>
      <c r="B148" s="369"/>
      <c r="C148" s="368"/>
      <c r="D148" s="367"/>
      <c r="E148" s="363"/>
      <c r="F148" s="363"/>
      <c r="G148" s="364"/>
      <c r="I148" s="363"/>
      <c r="J148" s="363"/>
      <c r="K148" s="367"/>
      <c r="L148" s="366"/>
      <c r="M148" s="365"/>
      <c r="N148" s="366"/>
      <c r="O148" s="365"/>
      <c r="P148" s="364"/>
      <c r="R148" s="363"/>
      <c r="S148" s="363"/>
    </row>
    <row r="149" spans="1:19" ht="14.1" customHeight="1" x14ac:dyDescent="0.2">
      <c r="A149" s="363"/>
      <c r="B149" s="369"/>
      <c r="C149" s="368"/>
      <c r="D149" s="367"/>
      <c r="E149" s="363"/>
      <c r="F149" s="363"/>
      <c r="G149" s="364"/>
      <c r="I149" s="363"/>
      <c r="J149" s="363"/>
      <c r="K149" s="367"/>
      <c r="L149" s="366"/>
      <c r="M149" s="365"/>
      <c r="N149" s="366"/>
      <c r="O149" s="365"/>
      <c r="P149" s="364"/>
      <c r="R149" s="363"/>
      <c r="S149" s="363"/>
    </row>
    <row r="150" spans="1:19" ht="14.1" customHeight="1" x14ac:dyDescent="0.2">
      <c r="A150" s="363"/>
      <c r="B150" s="369"/>
      <c r="C150" s="368"/>
      <c r="D150" s="367"/>
      <c r="E150" s="363"/>
      <c r="F150" s="363"/>
      <c r="G150" s="364"/>
      <c r="I150" s="363"/>
      <c r="J150" s="363"/>
      <c r="K150" s="367"/>
      <c r="L150" s="366"/>
      <c r="M150" s="365"/>
      <c r="N150" s="366"/>
      <c r="O150" s="365"/>
      <c r="P150" s="364"/>
      <c r="R150" s="363"/>
      <c r="S150" s="363"/>
    </row>
    <row r="151" spans="1:19" ht="14.1" customHeight="1" x14ac:dyDescent="0.2">
      <c r="A151" s="363"/>
      <c r="B151" s="369"/>
      <c r="C151" s="368"/>
      <c r="D151" s="367"/>
      <c r="E151" s="363"/>
      <c r="F151" s="363"/>
      <c r="G151" s="364"/>
      <c r="I151" s="363"/>
      <c r="J151" s="363"/>
      <c r="K151" s="367"/>
      <c r="L151" s="366"/>
      <c r="M151" s="365"/>
      <c r="N151" s="366"/>
      <c r="O151" s="365"/>
      <c r="P151" s="364"/>
      <c r="R151" s="363"/>
      <c r="S151" s="363"/>
    </row>
    <row r="152" spans="1:19" ht="14.1" customHeight="1" x14ac:dyDescent="0.2">
      <c r="A152" s="363"/>
      <c r="B152" s="369"/>
      <c r="C152" s="368"/>
      <c r="D152" s="367"/>
      <c r="E152" s="363"/>
      <c r="F152" s="363"/>
      <c r="G152" s="364"/>
      <c r="I152" s="363"/>
      <c r="J152" s="363"/>
      <c r="K152" s="367"/>
      <c r="L152" s="366"/>
      <c r="M152" s="365"/>
      <c r="N152" s="366"/>
      <c r="O152" s="365"/>
      <c r="P152" s="364"/>
      <c r="R152" s="363"/>
      <c r="S152" s="363"/>
    </row>
    <row r="153" spans="1:19" ht="14.1" customHeight="1" x14ac:dyDescent="0.2">
      <c r="A153" s="363"/>
      <c r="B153" s="369"/>
      <c r="C153" s="368"/>
      <c r="D153" s="367"/>
      <c r="E153" s="363"/>
      <c r="F153" s="363"/>
      <c r="G153" s="364"/>
      <c r="I153" s="363"/>
      <c r="J153" s="363"/>
      <c r="K153" s="367"/>
      <c r="L153" s="366"/>
      <c r="M153" s="365"/>
      <c r="N153" s="366"/>
      <c r="O153" s="365"/>
      <c r="P153" s="364"/>
      <c r="R153" s="363"/>
      <c r="S153" s="363"/>
    </row>
    <row r="154" spans="1:19" ht="14.1" customHeight="1" x14ac:dyDescent="0.2">
      <c r="A154" s="363"/>
      <c r="B154" s="369"/>
      <c r="C154" s="368"/>
      <c r="D154" s="367"/>
      <c r="E154" s="363"/>
      <c r="F154" s="363"/>
      <c r="G154" s="364"/>
      <c r="I154" s="363"/>
      <c r="J154" s="363"/>
      <c r="K154" s="367"/>
      <c r="L154" s="366"/>
      <c r="M154" s="365"/>
      <c r="N154" s="366"/>
      <c r="O154" s="365"/>
      <c r="P154" s="364"/>
      <c r="R154" s="363"/>
      <c r="S154" s="363"/>
    </row>
    <row r="155" spans="1:19" ht="14.1" customHeight="1" x14ac:dyDescent="0.2">
      <c r="A155" s="363"/>
      <c r="B155" s="369"/>
      <c r="C155" s="368"/>
      <c r="D155" s="367"/>
      <c r="E155" s="363"/>
      <c r="F155" s="363"/>
      <c r="G155" s="364"/>
      <c r="I155" s="363"/>
      <c r="J155" s="363"/>
      <c r="K155" s="367"/>
      <c r="L155" s="366"/>
      <c r="M155" s="365"/>
      <c r="N155" s="366"/>
      <c r="O155" s="365"/>
      <c r="P155" s="364"/>
      <c r="R155" s="363"/>
      <c r="S155" s="363"/>
    </row>
  </sheetData>
  <mergeCells count="5">
    <mergeCell ref="E2:F2"/>
    <mergeCell ref="I1:P1"/>
    <mergeCell ref="A1:G1"/>
    <mergeCell ref="R1:R2"/>
    <mergeCell ref="S1:S2"/>
  </mergeCells>
  <conditionalFormatting sqref="A4:G155">
    <cfRule type="expression" dxfId="40" priority="1">
      <formula>$A4="V"</formula>
    </cfRule>
    <cfRule type="expression" dxfId="39" priority="5">
      <formula>$A4="-"</formula>
    </cfRule>
  </conditionalFormatting>
  <conditionalFormatting sqref="I4:P155">
    <cfRule type="expression" dxfId="38" priority="2">
      <formula>$I4="V"</formula>
    </cfRule>
    <cfRule type="expression" dxfId="37" priority="6">
      <formula>$I4="-"</formula>
    </cfRule>
  </conditionalFormatting>
  <conditionalFormatting sqref="R4:R155">
    <cfRule type="expression" dxfId="36" priority="3">
      <formula>$R4="V"</formula>
    </cfRule>
    <cfRule type="expression" dxfId="35" priority="7">
      <formula>$R4="-"</formula>
    </cfRule>
  </conditionalFormatting>
  <conditionalFormatting sqref="S4:S155">
    <cfRule type="expression" dxfId="34" priority="4">
      <formula>$S4="V"</formula>
    </cfRule>
    <cfRule type="expression" dxfId="33" priority="8">
      <formula>$S4="-"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9"/>
  <sheetViews>
    <sheetView workbookViewId="0"/>
  </sheetViews>
  <sheetFormatPr defaultColWidth="8.7109375" defaultRowHeight="14.1" customHeight="1" x14ac:dyDescent="0.2"/>
  <cols>
    <col min="1" max="1" width="6.7109375" style="190" customWidth="1"/>
    <col min="2" max="2" width="8.7109375" style="190"/>
    <col min="3" max="3" width="8.7109375" style="190" customWidth="1"/>
    <col min="4" max="10" width="6.7109375" style="190" customWidth="1"/>
    <col min="11" max="11" width="2.7109375" style="190" customWidth="1"/>
    <col min="12" max="16384" width="8.7109375" style="190"/>
  </cols>
  <sheetData>
    <row r="1" spans="1:15" ht="14.1" customHeight="1" x14ac:dyDescent="0.2">
      <c r="A1" s="350" t="s">
        <v>1</v>
      </c>
      <c r="B1" s="350" t="s">
        <v>405</v>
      </c>
      <c r="C1" s="350" t="s">
        <v>404</v>
      </c>
      <c r="D1" s="350" t="s">
        <v>4</v>
      </c>
      <c r="E1" s="351" t="s">
        <v>403</v>
      </c>
      <c r="F1" s="351" t="s">
        <v>402</v>
      </c>
      <c r="G1" s="351" t="s">
        <v>401</v>
      </c>
      <c r="H1" s="350" t="s">
        <v>400</v>
      </c>
      <c r="I1" s="350" t="s">
        <v>399</v>
      </c>
      <c r="J1" s="350" t="s">
        <v>398</v>
      </c>
      <c r="L1" s="544" t="s">
        <v>429</v>
      </c>
      <c r="M1" s="544"/>
      <c r="N1" s="544"/>
      <c r="O1" s="544"/>
    </row>
    <row r="2" spans="1:15" ht="14.1" customHeight="1" x14ac:dyDescent="0.2">
      <c r="A2" s="353">
        <v>7001</v>
      </c>
      <c r="B2" s="352">
        <v>46546</v>
      </c>
      <c r="C2" s="352">
        <v>46546</v>
      </c>
      <c r="D2" s="350">
        <f>'ЗВД-7'!E2</f>
        <v>1</v>
      </c>
      <c r="E2" s="351">
        <f>'ЗВД-7'!CU2</f>
        <v>2</v>
      </c>
      <c r="F2" s="351">
        <f>'ЗВД-7'!GK2</f>
        <v>1</v>
      </c>
      <c r="G2" s="351">
        <f>IFERROR(ROUND(E2+F2,3),"Н/Д")</f>
        <v>3</v>
      </c>
      <c r="H2" s="350">
        <f>IFERROR(IF(B2=0,ROUND(D2*4.37/30*30,3),ROUND(E2,3)),"Н/Д")</f>
        <v>2</v>
      </c>
      <c r="I2" s="350">
        <f>IFERROR(IF(C2=0,ROUND(D2*3.18/30*30,3),ROUND(F2,3)),"Н/Д")</f>
        <v>1</v>
      </c>
      <c r="J2" s="350">
        <f>IFERROR(ROUND(H2+I2,3),"Н/Д")</f>
        <v>3</v>
      </c>
      <c r="L2" s="204" t="s">
        <v>397</v>
      </c>
      <c r="M2" s="204" t="s">
        <v>395</v>
      </c>
      <c r="N2" s="204" t="s">
        <v>394</v>
      </c>
      <c r="O2" s="204" t="s">
        <v>396</v>
      </c>
    </row>
    <row r="3" spans="1:15" ht="14.1" customHeight="1" x14ac:dyDescent="0.2">
      <c r="A3" s="353">
        <v>7002</v>
      </c>
      <c r="B3" s="352">
        <v>46567</v>
      </c>
      <c r="C3" s="352">
        <v>45937</v>
      </c>
      <c r="D3" s="350">
        <f>'ЗВД-7'!E3</f>
        <v>1</v>
      </c>
      <c r="E3" s="351">
        <f>'ЗВД-7'!CU3</f>
        <v>2</v>
      </c>
      <c r="F3" s="351">
        <f>'ЗВД-7'!GK3</f>
        <v>1</v>
      </c>
      <c r="G3" s="351">
        <f t="shared" ref="G3:G66" si="0">IFERROR(ROUND(E3+F3,3),"Н/Д")</f>
        <v>3</v>
      </c>
      <c r="H3" s="350">
        <f t="shared" ref="H3:H66" si="1">IFERROR(IF(B3=0,ROUND(D3*4.37/30*30,3),ROUND(E3,3)),"Н/Д")</f>
        <v>2</v>
      </c>
      <c r="I3" s="350">
        <f t="shared" ref="I3:I66" si="2">IFERROR(IF(C3=0,ROUND(D3*3.18/30*30,3),ROUND(F3,3)),"Н/Д")</f>
        <v>1</v>
      </c>
      <c r="J3" s="350">
        <f t="shared" ref="J3:J66" si="3">IFERROR(ROUND(H3+I3,3),"Н/Д")</f>
        <v>3</v>
      </c>
      <c r="L3" s="204">
        <v>7</v>
      </c>
      <c r="M3" s="374">
        <f>ROUND(SUM(E2:E145),3)</f>
        <v>690.81</v>
      </c>
      <c r="N3" s="374">
        <f>ROUND(SUM(F2:F145),3)</f>
        <v>260.13799999999998</v>
      </c>
      <c r="O3" s="374">
        <f>ROUND(SUM(G2:G145),3)</f>
        <v>950.94799999999998</v>
      </c>
    </row>
    <row r="4" spans="1:15" ht="14.1" customHeight="1" x14ac:dyDescent="0.2">
      <c r="A4" s="353">
        <v>7003</v>
      </c>
      <c r="B4" s="352">
        <v>47281</v>
      </c>
      <c r="C4" s="352">
        <v>47281</v>
      </c>
      <c r="D4" s="350">
        <f>'ЗВД-7'!E4</f>
        <v>2</v>
      </c>
      <c r="E4" s="351">
        <f>'ЗВД-7'!CU4</f>
        <v>10</v>
      </c>
      <c r="F4" s="351">
        <f>'ЗВД-7'!GK4</f>
        <v>3</v>
      </c>
      <c r="G4" s="351">
        <f t="shared" si="0"/>
        <v>13</v>
      </c>
      <c r="H4" s="350">
        <f t="shared" si="1"/>
        <v>10</v>
      </c>
      <c r="I4" s="350">
        <f t="shared" si="2"/>
        <v>3</v>
      </c>
      <c r="J4" s="350">
        <f t="shared" si="3"/>
        <v>13</v>
      </c>
      <c r="L4" s="204">
        <v>9</v>
      </c>
      <c r="M4" s="374">
        <f>ROUND(SUM(E146:E289),3)</f>
        <v>795.68799999999999</v>
      </c>
      <c r="N4" s="374">
        <f>ROUND(SUM(F146:F289),3)</f>
        <v>369.02300000000002</v>
      </c>
      <c r="O4" s="374">
        <f>ROUND(SUM(G146:G289),3)</f>
        <v>1164.711</v>
      </c>
    </row>
    <row r="5" spans="1:15" ht="14.1" customHeight="1" x14ac:dyDescent="0.2">
      <c r="A5" s="353">
        <v>7004</v>
      </c>
      <c r="B5" s="352">
        <v>47368</v>
      </c>
      <c r="C5" s="352">
        <v>47693</v>
      </c>
      <c r="D5" s="350">
        <f>'ЗВД-7'!E5</f>
        <v>0</v>
      </c>
      <c r="E5" s="351">
        <f>'ЗВД-7'!CU5</f>
        <v>0</v>
      </c>
      <c r="F5" s="351">
        <f>'ЗВД-7'!GK5</f>
        <v>0</v>
      </c>
      <c r="G5" s="351">
        <f t="shared" si="0"/>
        <v>0</v>
      </c>
      <c r="H5" s="350">
        <f t="shared" si="1"/>
        <v>0</v>
      </c>
      <c r="I5" s="350">
        <f t="shared" si="2"/>
        <v>0</v>
      </c>
      <c r="J5" s="350">
        <f t="shared" si="3"/>
        <v>0</v>
      </c>
      <c r="L5" s="204">
        <v>11</v>
      </c>
      <c r="M5" s="374">
        <f>ROUND(SUM(E290:E389),3)</f>
        <v>499.74</v>
      </c>
      <c r="N5" s="374">
        <f>ROUND(SUM(F290:F389),3)</f>
        <v>173.21600000000001</v>
      </c>
      <c r="O5" s="374">
        <f>ROUND(SUM(G290:G389),3)</f>
        <v>672.95600000000002</v>
      </c>
    </row>
    <row r="6" spans="1:15" ht="14.1" customHeight="1" x14ac:dyDescent="0.2">
      <c r="A6" s="353">
        <v>7005</v>
      </c>
      <c r="B6" s="352">
        <v>47784</v>
      </c>
      <c r="C6" s="352">
        <v>47703</v>
      </c>
      <c r="D6" s="350">
        <f>'ЗВД-7'!E6</f>
        <v>2</v>
      </c>
      <c r="E6" s="351">
        <f>'ЗВД-7'!CU6</f>
        <v>7</v>
      </c>
      <c r="F6" s="351">
        <f>'ЗВД-7'!GK6</f>
        <v>7</v>
      </c>
      <c r="G6" s="351">
        <f t="shared" si="0"/>
        <v>14</v>
      </c>
      <c r="H6" s="350">
        <f t="shared" si="1"/>
        <v>7</v>
      </c>
      <c r="I6" s="350">
        <f t="shared" si="2"/>
        <v>7</v>
      </c>
      <c r="J6" s="350">
        <f t="shared" si="3"/>
        <v>14</v>
      </c>
    </row>
    <row r="7" spans="1:15" ht="14.1" customHeight="1" x14ac:dyDescent="0.2">
      <c r="A7" s="353">
        <v>7006</v>
      </c>
      <c r="B7" s="352">
        <v>47417</v>
      </c>
      <c r="C7" s="352">
        <v>47727</v>
      </c>
      <c r="D7" s="350">
        <f>'ЗВД-7'!E7</f>
        <v>4</v>
      </c>
      <c r="E7" s="351">
        <f>'ЗВД-7'!CU7</f>
        <v>10</v>
      </c>
      <c r="F7" s="351">
        <f>'ЗВД-7'!GK7</f>
        <v>4</v>
      </c>
      <c r="G7" s="351">
        <f t="shared" si="0"/>
        <v>14</v>
      </c>
      <c r="H7" s="350">
        <f t="shared" si="1"/>
        <v>10</v>
      </c>
      <c r="I7" s="350">
        <f t="shared" si="2"/>
        <v>4</v>
      </c>
      <c r="J7" s="350">
        <f t="shared" si="3"/>
        <v>14</v>
      </c>
      <c r="L7" s="544" t="s">
        <v>430</v>
      </c>
      <c r="M7" s="544"/>
      <c r="N7" s="544"/>
      <c r="O7" s="544"/>
    </row>
    <row r="8" spans="1:15" ht="14.1" customHeight="1" x14ac:dyDescent="0.2">
      <c r="A8" s="353">
        <v>7007</v>
      </c>
      <c r="B8" s="352">
        <v>47248</v>
      </c>
      <c r="C8" s="352">
        <v>47248</v>
      </c>
      <c r="D8" s="350">
        <f>'ЗВД-7'!E8</f>
        <v>1</v>
      </c>
      <c r="E8" s="351">
        <f>'ЗВД-7'!CU8</f>
        <v>1</v>
      </c>
      <c r="F8" s="351">
        <f>'ЗВД-7'!GK8</f>
        <v>0</v>
      </c>
      <c r="G8" s="351">
        <f t="shared" si="0"/>
        <v>1</v>
      </c>
      <c r="H8" s="350">
        <f t="shared" si="1"/>
        <v>1</v>
      </c>
      <c r="I8" s="350">
        <f t="shared" si="2"/>
        <v>0</v>
      </c>
      <c r="J8" s="350">
        <f t="shared" si="3"/>
        <v>1</v>
      </c>
      <c r="L8" s="204" t="s">
        <v>397</v>
      </c>
      <c r="M8" s="204" t="s">
        <v>395</v>
      </c>
      <c r="N8" s="204" t="s">
        <v>394</v>
      </c>
      <c r="O8" s="204" t="s">
        <v>396</v>
      </c>
    </row>
    <row r="9" spans="1:15" ht="14.1" customHeight="1" x14ac:dyDescent="0.2">
      <c r="A9" s="353">
        <v>7008</v>
      </c>
      <c r="B9" s="352">
        <v>47193</v>
      </c>
      <c r="C9" s="352">
        <v>47179</v>
      </c>
      <c r="D9" s="350">
        <f>'ЗВД-7'!E9</f>
        <v>3</v>
      </c>
      <c r="E9" s="351">
        <f>'ЗВД-7'!CU9</f>
        <v>5</v>
      </c>
      <c r="F9" s="351">
        <f>'ЗВД-7'!GK9</f>
        <v>5</v>
      </c>
      <c r="G9" s="351">
        <f t="shared" si="0"/>
        <v>10</v>
      </c>
      <c r="H9" s="350">
        <f t="shared" si="1"/>
        <v>5</v>
      </c>
      <c r="I9" s="350">
        <f t="shared" si="2"/>
        <v>5</v>
      </c>
      <c r="J9" s="350">
        <f t="shared" si="3"/>
        <v>10</v>
      </c>
      <c r="L9" s="204">
        <v>7</v>
      </c>
      <c r="M9" s="374">
        <f>ROUND(SUM(H2:H145),3)+SUM(Кор.1!F17)</f>
        <v>711.25</v>
      </c>
      <c r="N9" s="374">
        <f>ROUND(SUM(I2:I145),3)+SUM(Кор.1!G17)</f>
        <v>298.01799999999997</v>
      </c>
      <c r="O9" s="374">
        <f>ROUND(SUM(J2:J145),3)+SUM(Кор.1!H17)</f>
        <v>1009.268</v>
      </c>
    </row>
    <row r="10" spans="1:15" ht="14.1" customHeight="1" x14ac:dyDescent="0.2">
      <c r="A10" s="353">
        <v>7009</v>
      </c>
      <c r="B10" s="352">
        <v>47298</v>
      </c>
      <c r="C10" s="352">
        <v>45717</v>
      </c>
      <c r="D10" s="350">
        <f>'ЗВД-7'!E10</f>
        <v>4</v>
      </c>
      <c r="E10" s="351">
        <f>'ЗВД-7'!CU10</f>
        <v>7</v>
      </c>
      <c r="F10" s="351">
        <f>'ЗВД-7'!GK10</f>
        <v>1</v>
      </c>
      <c r="G10" s="351">
        <f t="shared" si="0"/>
        <v>8</v>
      </c>
      <c r="H10" s="350">
        <f t="shared" si="1"/>
        <v>7</v>
      </c>
      <c r="I10" s="350">
        <f t="shared" si="2"/>
        <v>1</v>
      </c>
      <c r="J10" s="350">
        <f t="shared" si="3"/>
        <v>8</v>
      </c>
      <c r="L10" s="204">
        <v>9</v>
      </c>
      <c r="M10" s="374">
        <f>ROUND(SUM(H146:H289),3)+SUM(Кор.1!F18:F20)+SUM(Кор.1!F13)</f>
        <v>767.20299999999997</v>
      </c>
      <c r="N10" s="374">
        <f>ROUND(SUM(I146:I289),3)+SUM(Кор.1!G18:G20)+SUM(Кор.1!G13)</f>
        <v>295.75299999999999</v>
      </c>
      <c r="O10" s="374">
        <f>ROUND(SUM(J146:J289),3)+SUM(Кор.1!H18:H20)+SUM(Кор.1!H13)</f>
        <v>1062.9559999999999</v>
      </c>
    </row>
    <row r="11" spans="1:15" ht="14.1" customHeight="1" x14ac:dyDescent="0.2">
      <c r="A11" s="353">
        <v>7010</v>
      </c>
      <c r="B11" s="352">
        <v>47289</v>
      </c>
      <c r="C11" s="352">
        <v>46025</v>
      </c>
      <c r="D11" s="350">
        <f>'ЗВД-7'!E11</f>
        <v>1</v>
      </c>
      <c r="E11" s="351">
        <f>'ЗВД-7'!CU11</f>
        <v>8</v>
      </c>
      <c r="F11" s="351">
        <f>'ЗВД-7'!GK11</f>
        <v>2</v>
      </c>
      <c r="G11" s="351">
        <f t="shared" si="0"/>
        <v>10</v>
      </c>
      <c r="H11" s="350">
        <f t="shared" si="1"/>
        <v>8</v>
      </c>
      <c r="I11" s="350">
        <f t="shared" si="2"/>
        <v>2</v>
      </c>
      <c r="J11" s="350">
        <f t="shared" si="3"/>
        <v>10</v>
      </c>
      <c r="L11" s="204">
        <v>11</v>
      </c>
      <c r="M11" s="374">
        <f>ROUND(SUM(H290:H389),3)+SUM(Кор.1!F21)</f>
        <v>520.17999999999995</v>
      </c>
      <c r="N11" s="374">
        <f>ROUND(SUM(I290:I389),3)+SUM(Кор.1!G21)</f>
        <v>204.73599999999999</v>
      </c>
      <c r="O11" s="374">
        <f>ROUND(SUM(J290:J389),3)+SUM(Кор.1!H21)</f>
        <v>724.91600000000005</v>
      </c>
    </row>
    <row r="12" spans="1:15" ht="14.1" customHeight="1" x14ac:dyDescent="0.2">
      <c r="A12" s="353">
        <v>7011</v>
      </c>
      <c r="B12" s="352">
        <v>47064</v>
      </c>
      <c r="C12" s="352">
        <v>47064</v>
      </c>
      <c r="D12" s="350">
        <f>'ЗВД-7'!E12</f>
        <v>1</v>
      </c>
      <c r="E12" s="351">
        <f>'ЗВД-7'!CU12</f>
        <v>7</v>
      </c>
      <c r="F12" s="351">
        <f>'ЗВД-7'!GK12</f>
        <v>4</v>
      </c>
      <c r="G12" s="351">
        <f t="shared" si="0"/>
        <v>11</v>
      </c>
      <c r="H12" s="350">
        <f t="shared" si="1"/>
        <v>7</v>
      </c>
      <c r="I12" s="350">
        <f t="shared" si="2"/>
        <v>4</v>
      </c>
      <c r="J12" s="350">
        <f t="shared" si="3"/>
        <v>11</v>
      </c>
    </row>
    <row r="13" spans="1:15" ht="14.1" customHeight="1" x14ac:dyDescent="0.2">
      <c r="A13" s="353">
        <v>7012</v>
      </c>
      <c r="B13" s="352">
        <v>47458</v>
      </c>
      <c r="C13" s="352">
        <v>46600</v>
      </c>
      <c r="D13" s="350">
        <f>'ЗВД-7'!E13</f>
        <v>2</v>
      </c>
      <c r="E13" s="351">
        <f>'ЗВД-7'!CU13</f>
        <v>0</v>
      </c>
      <c r="F13" s="351">
        <f>'ЗВД-7'!GK13</f>
        <v>0</v>
      </c>
      <c r="G13" s="351">
        <f t="shared" si="0"/>
        <v>0</v>
      </c>
      <c r="H13" s="350">
        <f t="shared" si="1"/>
        <v>0</v>
      </c>
      <c r="I13" s="350">
        <f t="shared" si="2"/>
        <v>0</v>
      </c>
      <c r="J13" s="350">
        <f t="shared" si="3"/>
        <v>0</v>
      </c>
      <c r="L13" s="542" t="s">
        <v>431</v>
      </c>
      <c r="M13" s="542"/>
      <c r="N13" s="543">
        <v>45473</v>
      </c>
      <c r="O13" s="543"/>
    </row>
    <row r="14" spans="1:15" ht="14.1" customHeight="1" x14ac:dyDescent="0.2">
      <c r="A14" s="353">
        <v>7013</v>
      </c>
      <c r="B14" s="352">
        <v>47122</v>
      </c>
      <c r="C14" s="352">
        <v>47119</v>
      </c>
      <c r="D14" s="350">
        <f>'ЗВД-7'!E14</f>
        <v>3</v>
      </c>
      <c r="E14" s="351">
        <f>'ЗВД-7'!CU14</f>
        <v>9</v>
      </c>
      <c r="F14" s="351">
        <f>'ЗВД-7'!GK14</f>
        <v>4</v>
      </c>
      <c r="G14" s="351">
        <f t="shared" si="0"/>
        <v>13</v>
      </c>
      <c r="H14" s="350">
        <f t="shared" si="1"/>
        <v>9</v>
      </c>
      <c r="I14" s="350">
        <f t="shared" si="2"/>
        <v>4</v>
      </c>
      <c r="J14" s="350">
        <f t="shared" si="3"/>
        <v>13</v>
      </c>
      <c r="L14" s="542" t="s">
        <v>432</v>
      </c>
      <c r="M14" s="542"/>
      <c r="N14" s="543">
        <v>45596</v>
      </c>
      <c r="O14" s="543"/>
    </row>
    <row r="15" spans="1:15" ht="14.1" customHeight="1" x14ac:dyDescent="0.2">
      <c r="A15" s="353">
        <v>7014</v>
      </c>
      <c r="B15" s="352">
        <v>47180</v>
      </c>
      <c r="C15" s="352">
        <v>47180</v>
      </c>
      <c r="D15" s="350">
        <f>'ЗВД-7'!E15</f>
        <v>1</v>
      </c>
      <c r="E15" s="351">
        <f>'ЗВД-7'!CU15</f>
        <v>1</v>
      </c>
      <c r="F15" s="351">
        <f>'ЗВД-7'!GK15</f>
        <v>1</v>
      </c>
      <c r="G15" s="351">
        <f t="shared" si="0"/>
        <v>2</v>
      </c>
      <c r="H15" s="350">
        <f t="shared" si="1"/>
        <v>1</v>
      </c>
      <c r="I15" s="350">
        <f t="shared" si="2"/>
        <v>1</v>
      </c>
      <c r="J15" s="350">
        <f t="shared" si="3"/>
        <v>2</v>
      </c>
      <c r="L15" s="542" t="s">
        <v>433</v>
      </c>
      <c r="M15" s="542"/>
      <c r="N15" s="543">
        <v>47788</v>
      </c>
      <c r="O15" s="543"/>
    </row>
    <row r="16" spans="1:15" ht="14.1" customHeight="1" x14ac:dyDescent="0.2">
      <c r="A16" s="353">
        <v>7015</v>
      </c>
      <c r="B16" s="352">
        <v>47270</v>
      </c>
      <c r="C16" s="352">
        <v>47270</v>
      </c>
      <c r="D16" s="350">
        <f>'ЗВД-7'!E16</f>
        <v>1</v>
      </c>
      <c r="E16" s="351">
        <f>'ЗВД-7'!CU16</f>
        <v>0</v>
      </c>
      <c r="F16" s="351">
        <f>'ЗВД-7'!GK16</f>
        <v>0</v>
      </c>
      <c r="G16" s="351">
        <f t="shared" si="0"/>
        <v>0</v>
      </c>
      <c r="H16" s="350">
        <f t="shared" si="1"/>
        <v>0</v>
      </c>
      <c r="I16" s="350">
        <f t="shared" si="2"/>
        <v>0</v>
      </c>
      <c r="J16" s="350">
        <f t="shared" si="3"/>
        <v>0</v>
      </c>
    </row>
    <row r="17" spans="1:16" ht="14.1" customHeight="1" x14ac:dyDescent="0.2">
      <c r="A17" s="353">
        <v>7016</v>
      </c>
      <c r="B17" s="352">
        <v>47178</v>
      </c>
      <c r="C17" s="352">
        <v>47178</v>
      </c>
      <c r="D17" s="350">
        <f>'ЗВД-7'!E17</f>
        <v>3</v>
      </c>
      <c r="E17" s="351">
        <f>'ЗВД-7'!CU17</f>
        <v>6</v>
      </c>
      <c r="F17" s="351">
        <f>'ЗВД-7'!GK17</f>
        <v>0</v>
      </c>
      <c r="G17" s="351">
        <f t="shared" si="0"/>
        <v>6</v>
      </c>
      <c r="H17" s="350">
        <f t="shared" si="1"/>
        <v>6</v>
      </c>
      <c r="I17" s="350">
        <f t="shared" si="2"/>
        <v>0</v>
      </c>
      <c r="J17" s="350">
        <f t="shared" si="3"/>
        <v>6</v>
      </c>
      <c r="L17" s="542" t="s">
        <v>462</v>
      </c>
      <c r="M17" s="542"/>
      <c r="N17" s="542"/>
      <c r="O17" s="542"/>
    </row>
    <row r="18" spans="1:16" ht="14.1" customHeight="1" x14ac:dyDescent="0.2">
      <c r="A18" s="353">
        <v>7017</v>
      </c>
      <c r="B18" s="352">
        <v>46297</v>
      </c>
      <c r="C18" s="352">
        <v>46298</v>
      </c>
      <c r="D18" s="350">
        <f>'ЗВД-7'!E18</f>
        <v>3</v>
      </c>
      <c r="E18" s="351">
        <f>'ЗВД-7'!CU18</f>
        <v>7</v>
      </c>
      <c r="F18" s="351">
        <f>'ЗВД-7'!GK18</f>
        <v>3</v>
      </c>
      <c r="G18" s="351">
        <f t="shared" si="0"/>
        <v>10</v>
      </c>
      <c r="H18" s="350">
        <f t="shared" si="1"/>
        <v>7</v>
      </c>
      <c r="I18" s="350">
        <f t="shared" si="2"/>
        <v>3</v>
      </c>
      <c r="J18" s="350">
        <f t="shared" si="3"/>
        <v>10</v>
      </c>
      <c r="L18" s="196" t="s">
        <v>395</v>
      </c>
      <c r="M18" s="196" t="s">
        <v>394</v>
      </c>
    </row>
    <row r="19" spans="1:16" ht="14.1" customHeight="1" x14ac:dyDescent="0.2">
      <c r="A19" s="353">
        <v>7018</v>
      </c>
      <c r="B19" s="352">
        <v>47198</v>
      </c>
      <c r="C19" s="352">
        <v>47179</v>
      </c>
      <c r="D19" s="350">
        <f>'ЗВД-7'!E19</f>
        <v>1</v>
      </c>
      <c r="E19" s="351">
        <f>'ЗВД-7'!CU19</f>
        <v>1</v>
      </c>
      <c r="F19" s="351">
        <f>'ЗВД-7'!GK19</f>
        <v>1</v>
      </c>
      <c r="G19" s="351">
        <f t="shared" si="0"/>
        <v>2</v>
      </c>
      <c r="H19" s="350">
        <f t="shared" si="1"/>
        <v>1</v>
      </c>
      <c r="I19" s="350">
        <f t="shared" si="2"/>
        <v>1</v>
      </c>
      <c r="J19" s="350">
        <f t="shared" si="3"/>
        <v>2</v>
      </c>
      <c r="L19" s="194">
        <v>7042</v>
      </c>
      <c r="M19" s="194"/>
      <c r="N19" s="535" t="s">
        <v>544</v>
      </c>
      <c r="O19" s="392"/>
    </row>
    <row r="20" spans="1:16" ht="14.1" customHeight="1" x14ac:dyDescent="0.2">
      <c r="A20" s="353">
        <v>7019</v>
      </c>
      <c r="B20" s="352">
        <v>46489</v>
      </c>
      <c r="C20" s="352">
        <v>46489</v>
      </c>
      <c r="D20" s="350">
        <f>'ЗВД-7'!E20</f>
        <v>3</v>
      </c>
      <c r="E20" s="351">
        <f>'ЗВД-7'!CU20</f>
        <v>6</v>
      </c>
      <c r="F20" s="351">
        <f>'ЗВД-7'!GK20</f>
        <v>0</v>
      </c>
      <c r="G20" s="351">
        <f t="shared" si="0"/>
        <v>6</v>
      </c>
      <c r="H20" s="350">
        <f t="shared" si="1"/>
        <v>6</v>
      </c>
      <c r="I20" s="350">
        <f t="shared" si="2"/>
        <v>0</v>
      </c>
      <c r="J20" s="350">
        <f t="shared" si="3"/>
        <v>6</v>
      </c>
      <c r="L20" s="194">
        <v>9046</v>
      </c>
      <c r="M20" s="194"/>
      <c r="N20" s="535" t="s">
        <v>451</v>
      </c>
      <c r="O20" s="392"/>
    </row>
    <row r="21" spans="1:16" ht="14.1" customHeight="1" x14ac:dyDescent="0.2">
      <c r="A21" s="353">
        <v>7020</v>
      </c>
      <c r="B21" s="352">
        <v>46813</v>
      </c>
      <c r="C21" s="352">
        <v>46754</v>
      </c>
      <c r="D21" s="350">
        <f>'ЗВД-7'!E21</f>
        <v>3</v>
      </c>
      <c r="E21" s="351">
        <f>'ЗВД-7'!CU21</f>
        <v>0</v>
      </c>
      <c r="F21" s="351">
        <f>'ЗВД-7'!GK21</f>
        <v>0</v>
      </c>
      <c r="G21" s="351">
        <f t="shared" si="0"/>
        <v>0</v>
      </c>
      <c r="H21" s="350">
        <f t="shared" si="1"/>
        <v>0</v>
      </c>
      <c r="I21" s="350">
        <f t="shared" si="2"/>
        <v>0</v>
      </c>
      <c r="J21" s="350">
        <f t="shared" si="3"/>
        <v>0</v>
      </c>
      <c r="L21" s="194">
        <v>9102</v>
      </c>
      <c r="M21" s="194"/>
      <c r="N21" s="535" t="s">
        <v>545</v>
      </c>
      <c r="O21" s="392"/>
    </row>
    <row r="22" spans="1:16" ht="14.1" customHeight="1" x14ac:dyDescent="0.2">
      <c r="A22" s="353">
        <v>7021</v>
      </c>
      <c r="B22" s="352">
        <v>47394</v>
      </c>
      <c r="C22" s="352">
        <v>47394</v>
      </c>
      <c r="D22" s="350">
        <f>'ЗВД-7'!E22</f>
        <v>1</v>
      </c>
      <c r="E22" s="351">
        <f>'ЗВД-7'!CU22</f>
        <v>6</v>
      </c>
      <c r="F22" s="351">
        <f>'ЗВД-7'!GK22</f>
        <v>7</v>
      </c>
      <c r="G22" s="351">
        <f t="shared" si="0"/>
        <v>13</v>
      </c>
      <c r="H22" s="350">
        <f t="shared" si="1"/>
        <v>6</v>
      </c>
      <c r="I22" s="350">
        <f t="shared" si="2"/>
        <v>7</v>
      </c>
      <c r="J22" s="350">
        <f t="shared" si="3"/>
        <v>13</v>
      </c>
      <c r="L22" s="194">
        <v>9144</v>
      </c>
      <c r="M22" s="194"/>
      <c r="N22" s="535" t="s">
        <v>544</v>
      </c>
      <c r="O22" s="392"/>
    </row>
    <row r="23" spans="1:16" ht="14.1" customHeight="1" x14ac:dyDescent="0.2">
      <c r="A23" s="353">
        <v>7022</v>
      </c>
      <c r="B23" s="352">
        <v>47271</v>
      </c>
      <c r="C23" s="352">
        <v>45870</v>
      </c>
      <c r="D23" s="350">
        <f>'ЗВД-7'!E23</f>
        <v>2</v>
      </c>
      <c r="E23" s="351">
        <f>'ЗВД-7'!CU23</f>
        <v>2</v>
      </c>
      <c r="F23" s="351">
        <f>'ЗВД-7'!GK23</f>
        <v>2</v>
      </c>
      <c r="G23" s="351">
        <f t="shared" si="0"/>
        <v>4</v>
      </c>
      <c r="H23" s="350">
        <f t="shared" si="1"/>
        <v>2</v>
      </c>
      <c r="I23" s="350">
        <f t="shared" si="2"/>
        <v>2</v>
      </c>
      <c r="J23" s="350">
        <f t="shared" si="3"/>
        <v>4</v>
      </c>
      <c r="L23" s="194">
        <v>11004</v>
      </c>
      <c r="M23" s="194"/>
      <c r="N23" s="535" t="s">
        <v>544</v>
      </c>
      <c r="O23" s="392"/>
    </row>
    <row r="24" spans="1:16" ht="14.1" customHeight="1" x14ac:dyDescent="0.2">
      <c r="A24" s="353">
        <v>7023</v>
      </c>
      <c r="B24" s="352">
        <v>47344</v>
      </c>
      <c r="C24" s="352">
        <v>47344</v>
      </c>
      <c r="D24" s="350">
        <f>'ЗВД-7'!E24</f>
        <v>1</v>
      </c>
      <c r="E24" s="351">
        <f>'ЗВД-7'!CU24</f>
        <v>0</v>
      </c>
      <c r="F24" s="351">
        <f>'ЗВД-7'!GK24</f>
        <v>0</v>
      </c>
      <c r="G24" s="351">
        <f t="shared" si="0"/>
        <v>0</v>
      </c>
      <c r="H24" s="350">
        <f t="shared" si="1"/>
        <v>0</v>
      </c>
      <c r="I24" s="350">
        <f t="shared" si="2"/>
        <v>0</v>
      </c>
      <c r="J24" s="350">
        <f t="shared" si="3"/>
        <v>0</v>
      </c>
      <c r="L24" s="194"/>
      <c r="M24" s="194"/>
      <c r="N24" s="526"/>
      <c r="O24" s="392"/>
      <c r="P24" s="391"/>
    </row>
    <row r="25" spans="1:16" ht="14.1" customHeight="1" x14ac:dyDescent="0.2">
      <c r="A25" s="353">
        <v>7024</v>
      </c>
      <c r="B25" s="352">
        <v>47183</v>
      </c>
      <c r="C25" s="352">
        <v>47183</v>
      </c>
      <c r="D25" s="350">
        <f>'ЗВД-7'!E25</f>
        <v>2</v>
      </c>
      <c r="E25" s="351">
        <f>'ЗВД-7'!CU25</f>
        <v>6</v>
      </c>
      <c r="F25" s="351">
        <f>'ЗВД-7'!GK25</f>
        <v>4</v>
      </c>
      <c r="G25" s="351">
        <f t="shared" si="0"/>
        <v>10</v>
      </c>
      <c r="H25" s="350">
        <f t="shared" si="1"/>
        <v>6</v>
      </c>
      <c r="I25" s="350">
        <f t="shared" si="2"/>
        <v>4</v>
      </c>
      <c r="J25" s="350">
        <f t="shared" si="3"/>
        <v>10</v>
      </c>
      <c r="L25" s="194"/>
      <c r="M25" s="194"/>
      <c r="N25" s="535"/>
      <c r="O25" s="392"/>
      <c r="P25" s="391"/>
    </row>
    <row r="26" spans="1:16" ht="14.1" customHeight="1" x14ac:dyDescent="0.2">
      <c r="A26" s="353">
        <v>7025</v>
      </c>
      <c r="B26" s="352">
        <v>47155</v>
      </c>
      <c r="C26" s="352">
        <v>47155</v>
      </c>
      <c r="D26" s="350">
        <f>'ЗВД-7'!E26</f>
        <v>3</v>
      </c>
      <c r="E26" s="351">
        <f>'ЗВД-7'!CU26</f>
        <v>7</v>
      </c>
      <c r="F26" s="351">
        <f>'ЗВД-7'!GK26</f>
        <v>0</v>
      </c>
      <c r="G26" s="351">
        <f t="shared" si="0"/>
        <v>7</v>
      </c>
      <c r="H26" s="350">
        <f t="shared" si="1"/>
        <v>7</v>
      </c>
      <c r="I26" s="350">
        <f t="shared" si="2"/>
        <v>0</v>
      </c>
      <c r="J26" s="350">
        <f t="shared" si="3"/>
        <v>7</v>
      </c>
      <c r="L26" s="194"/>
      <c r="M26" s="194"/>
      <c r="N26" s="526"/>
      <c r="O26" s="391"/>
      <c r="P26" s="391"/>
    </row>
    <row r="27" spans="1:16" ht="14.1" customHeight="1" x14ac:dyDescent="0.2">
      <c r="A27" s="353">
        <v>7026</v>
      </c>
      <c r="B27" s="352">
        <v>46756</v>
      </c>
      <c r="C27" s="352">
        <v>46310</v>
      </c>
      <c r="D27" s="350">
        <f>'ЗВД-7'!E27</f>
        <v>1</v>
      </c>
      <c r="E27" s="351">
        <f>'ЗВД-7'!CU27</f>
        <v>1</v>
      </c>
      <c r="F27" s="351">
        <f>'ЗВД-7'!GK27</f>
        <v>2</v>
      </c>
      <c r="G27" s="351">
        <f t="shared" si="0"/>
        <v>3</v>
      </c>
      <c r="H27" s="350">
        <f t="shared" si="1"/>
        <v>1</v>
      </c>
      <c r="I27" s="350">
        <f t="shared" si="2"/>
        <v>2</v>
      </c>
      <c r="J27" s="350">
        <f t="shared" si="3"/>
        <v>3</v>
      </c>
      <c r="L27" s="194"/>
      <c r="M27" s="194"/>
      <c r="N27" s="535"/>
      <c r="O27" s="391"/>
      <c r="P27" s="391"/>
    </row>
    <row r="28" spans="1:16" ht="14.1" customHeight="1" x14ac:dyDescent="0.2">
      <c r="A28" s="353">
        <v>7027</v>
      </c>
      <c r="B28" s="352">
        <v>47178</v>
      </c>
      <c r="C28" s="352">
        <v>47178</v>
      </c>
      <c r="D28" s="350">
        <f>'ЗВД-7'!E28</f>
        <v>1</v>
      </c>
      <c r="E28" s="351">
        <f>'ЗВД-7'!CU28</f>
        <v>0</v>
      </c>
      <c r="F28" s="351">
        <f>'ЗВД-7'!GK28</f>
        <v>0</v>
      </c>
      <c r="G28" s="351">
        <f t="shared" si="0"/>
        <v>0</v>
      </c>
      <c r="H28" s="350">
        <f t="shared" si="1"/>
        <v>0</v>
      </c>
      <c r="I28" s="350">
        <f t="shared" si="2"/>
        <v>0</v>
      </c>
      <c r="J28" s="350">
        <f t="shared" si="3"/>
        <v>0</v>
      </c>
      <c r="L28" s="194"/>
      <c r="M28" s="194"/>
      <c r="N28" s="535"/>
      <c r="O28" s="391"/>
      <c r="P28" s="391"/>
    </row>
    <row r="29" spans="1:16" ht="14.1" customHeight="1" x14ac:dyDescent="0.2">
      <c r="A29" s="353">
        <v>7028</v>
      </c>
      <c r="B29" s="352">
        <v>47180</v>
      </c>
      <c r="C29" s="352">
        <v>47180</v>
      </c>
      <c r="D29" s="350">
        <f>'ЗВД-7'!E29</f>
        <v>3</v>
      </c>
      <c r="E29" s="351">
        <f>'ЗВД-7'!CU29</f>
        <v>7</v>
      </c>
      <c r="F29" s="351">
        <f>'ЗВД-7'!GK29</f>
        <v>4</v>
      </c>
      <c r="G29" s="351">
        <f t="shared" si="0"/>
        <v>11</v>
      </c>
      <c r="H29" s="350">
        <f t="shared" si="1"/>
        <v>7</v>
      </c>
      <c r="I29" s="350">
        <f t="shared" si="2"/>
        <v>4</v>
      </c>
      <c r="J29" s="350">
        <f t="shared" si="3"/>
        <v>11</v>
      </c>
      <c r="L29" s="194"/>
      <c r="M29" s="194"/>
      <c r="N29" s="535"/>
      <c r="O29" s="391"/>
      <c r="P29" s="391"/>
    </row>
    <row r="30" spans="1:16" ht="14.1" customHeight="1" x14ac:dyDescent="0.2">
      <c r="A30" s="353">
        <v>7029</v>
      </c>
      <c r="B30" s="352">
        <v>47333</v>
      </c>
      <c r="C30" s="352">
        <v>46858</v>
      </c>
      <c r="D30" s="350">
        <f>'ЗВД-7'!E30</f>
        <v>1</v>
      </c>
      <c r="E30" s="351">
        <f>'ЗВД-7'!CU30</f>
        <v>4.3699999999998909</v>
      </c>
      <c r="F30" s="351">
        <f>'ЗВД-7'!GK30</f>
        <v>0</v>
      </c>
      <c r="G30" s="351">
        <f t="shared" si="0"/>
        <v>4.37</v>
      </c>
      <c r="H30" s="350">
        <f t="shared" si="1"/>
        <v>4.37</v>
      </c>
      <c r="I30" s="350">
        <f t="shared" si="2"/>
        <v>0</v>
      </c>
      <c r="J30" s="350">
        <f t="shared" si="3"/>
        <v>4.37</v>
      </c>
      <c r="L30" s="194"/>
      <c r="M30" s="194"/>
      <c r="N30" s="526"/>
      <c r="O30" s="391"/>
      <c r="P30" s="391"/>
    </row>
    <row r="31" spans="1:16" ht="14.1" customHeight="1" x14ac:dyDescent="0.2">
      <c r="A31" s="353">
        <v>7030</v>
      </c>
      <c r="B31" s="352">
        <v>47214</v>
      </c>
      <c r="C31" s="352">
        <v>47214</v>
      </c>
      <c r="D31" s="350">
        <f>'ЗВД-7'!E31</f>
        <v>2</v>
      </c>
      <c r="E31" s="351">
        <f>'ЗВД-7'!CU31</f>
        <v>1</v>
      </c>
      <c r="F31" s="351">
        <f>'ЗВД-7'!GK31</f>
        <v>0</v>
      </c>
      <c r="G31" s="351">
        <f t="shared" si="0"/>
        <v>1</v>
      </c>
      <c r="H31" s="350">
        <f t="shared" si="1"/>
        <v>1</v>
      </c>
      <c r="I31" s="350">
        <f t="shared" si="2"/>
        <v>0</v>
      </c>
      <c r="J31" s="350">
        <f t="shared" si="3"/>
        <v>1</v>
      </c>
      <c r="L31" s="194"/>
      <c r="M31" s="194"/>
      <c r="N31" s="535"/>
      <c r="O31" s="391"/>
      <c r="P31" s="391"/>
    </row>
    <row r="32" spans="1:16" ht="14.1" customHeight="1" x14ac:dyDescent="0.2">
      <c r="A32" s="353">
        <v>7031</v>
      </c>
      <c r="B32" s="352">
        <v>47359</v>
      </c>
      <c r="C32" s="352">
        <v>47359</v>
      </c>
      <c r="D32" s="350">
        <f>'ЗВД-7'!E32</f>
        <v>2</v>
      </c>
      <c r="E32" s="351">
        <f>'ЗВД-7'!CU32</f>
        <v>6</v>
      </c>
      <c r="F32" s="351">
        <f>'ЗВД-7'!GK32</f>
        <v>9</v>
      </c>
      <c r="G32" s="351">
        <f t="shared" si="0"/>
        <v>15</v>
      </c>
      <c r="H32" s="350">
        <f t="shared" si="1"/>
        <v>6</v>
      </c>
      <c r="I32" s="350">
        <f t="shared" si="2"/>
        <v>9</v>
      </c>
      <c r="J32" s="350">
        <f t="shared" si="3"/>
        <v>15</v>
      </c>
      <c r="L32" s="194"/>
      <c r="M32" s="194"/>
      <c r="N32" s="535"/>
      <c r="O32" s="391"/>
      <c r="P32" s="391"/>
    </row>
    <row r="33" spans="1:14" ht="14.1" customHeight="1" x14ac:dyDescent="0.2">
      <c r="A33" s="353">
        <v>7032</v>
      </c>
      <c r="B33" s="352"/>
      <c r="C33" s="352">
        <v>45748</v>
      </c>
      <c r="D33" s="350">
        <f>'ЗВД-7'!E33</f>
        <v>4</v>
      </c>
      <c r="E33" s="351">
        <f>'ЗВД-7'!CU33</f>
        <v>7</v>
      </c>
      <c r="F33" s="351">
        <f>'ЗВД-7'!GK33</f>
        <v>1</v>
      </c>
      <c r="G33" s="351">
        <f t="shared" si="0"/>
        <v>8</v>
      </c>
      <c r="H33" s="350">
        <f t="shared" si="1"/>
        <v>17.48</v>
      </c>
      <c r="I33" s="350">
        <f t="shared" si="2"/>
        <v>1</v>
      </c>
      <c r="J33" s="350">
        <f t="shared" si="3"/>
        <v>18.48</v>
      </c>
      <c r="L33" s="194"/>
      <c r="M33" s="194"/>
      <c r="N33" s="504"/>
    </row>
    <row r="34" spans="1:14" ht="14.1" customHeight="1" x14ac:dyDescent="0.2">
      <c r="A34" s="353">
        <v>7033</v>
      </c>
      <c r="B34" s="352"/>
      <c r="C34" s="352"/>
      <c r="D34" s="350">
        <f>'ЗВД-7'!E34</f>
        <v>1</v>
      </c>
      <c r="E34" s="351">
        <f>'ЗВД-7'!CU34</f>
        <v>4.37</v>
      </c>
      <c r="F34" s="351">
        <f>'ЗВД-7'!GK34</f>
        <v>3.18</v>
      </c>
      <c r="G34" s="351">
        <f t="shared" si="0"/>
        <v>7.55</v>
      </c>
      <c r="H34" s="350">
        <f t="shared" si="1"/>
        <v>4.37</v>
      </c>
      <c r="I34" s="350">
        <f t="shared" si="2"/>
        <v>3.18</v>
      </c>
      <c r="J34" s="350">
        <f t="shared" si="3"/>
        <v>7.55</v>
      </c>
      <c r="L34" s="194"/>
      <c r="M34" s="194"/>
      <c r="N34" s="504"/>
    </row>
    <row r="35" spans="1:14" ht="14.1" customHeight="1" x14ac:dyDescent="0.2">
      <c r="A35" s="353">
        <v>7034</v>
      </c>
      <c r="B35" s="352">
        <v>47150</v>
      </c>
      <c r="C35" s="352">
        <v>47150</v>
      </c>
      <c r="D35" s="350">
        <f>'ЗВД-7'!E35</f>
        <v>1</v>
      </c>
      <c r="E35" s="351">
        <f>'ЗВД-7'!CU35</f>
        <v>2</v>
      </c>
      <c r="F35" s="351">
        <f>'ЗВД-7'!GK35</f>
        <v>1</v>
      </c>
      <c r="G35" s="351">
        <f t="shared" si="0"/>
        <v>3</v>
      </c>
      <c r="H35" s="350">
        <f t="shared" si="1"/>
        <v>2</v>
      </c>
      <c r="I35" s="350">
        <f t="shared" si="2"/>
        <v>1</v>
      </c>
      <c r="J35" s="350">
        <f t="shared" si="3"/>
        <v>3</v>
      </c>
      <c r="L35" s="194"/>
      <c r="M35" s="194"/>
      <c r="N35" s="504"/>
    </row>
    <row r="36" spans="1:14" ht="14.1" customHeight="1" x14ac:dyDescent="0.2">
      <c r="A36" s="353">
        <v>7035</v>
      </c>
      <c r="B36" s="352">
        <v>47270</v>
      </c>
      <c r="C36" s="352">
        <v>47270</v>
      </c>
      <c r="D36" s="350">
        <f>'ЗВД-7'!E36</f>
        <v>1</v>
      </c>
      <c r="E36" s="351">
        <f>'ЗВД-7'!CU36</f>
        <v>4</v>
      </c>
      <c r="F36" s="351">
        <f>'ЗВД-7'!GK36</f>
        <v>2</v>
      </c>
      <c r="G36" s="351">
        <f t="shared" si="0"/>
        <v>6</v>
      </c>
      <c r="H36" s="350">
        <f t="shared" si="1"/>
        <v>4</v>
      </c>
      <c r="I36" s="350">
        <f t="shared" si="2"/>
        <v>2</v>
      </c>
      <c r="J36" s="350">
        <f t="shared" si="3"/>
        <v>6</v>
      </c>
      <c r="L36" s="194"/>
      <c r="M36" s="194"/>
      <c r="N36" s="397"/>
    </row>
    <row r="37" spans="1:14" ht="14.1" customHeight="1" x14ac:dyDescent="0.2">
      <c r="A37" s="353">
        <v>7036</v>
      </c>
      <c r="B37" s="352">
        <v>46999</v>
      </c>
      <c r="C37" s="352">
        <v>45660</v>
      </c>
      <c r="D37" s="350">
        <f>'ЗВД-7'!E37</f>
        <v>2</v>
      </c>
      <c r="E37" s="351">
        <f>'ЗВД-7'!CU37</f>
        <v>5</v>
      </c>
      <c r="F37" s="351">
        <f>'ЗВД-7'!GK37</f>
        <v>3</v>
      </c>
      <c r="G37" s="351">
        <f t="shared" si="0"/>
        <v>8</v>
      </c>
      <c r="H37" s="350">
        <f t="shared" si="1"/>
        <v>5</v>
      </c>
      <c r="I37" s="350">
        <f t="shared" si="2"/>
        <v>3</v>
      </c>
      <c r="J37" s="350">
        <f t="shared" si="3"/>
        <v>8</v>
      </c>
      <c r="L37" s="194"/>
      <c r="M37" s="194"/>
      <c r="N37" s="500"/>
    </row>
    <row r="38" spans="1:14" ht="14.1" customHeight="1" x14ac:dyDescent="0.2">
      <c r="A38" s="353">
        <v>7037</v>
      </c>
      <c r="B38" s="352">
        <v>45924</v>
      </c>
      <c r="C38" s="352">
        <v>46973</v>
      </c>
      <c r="D38" s="350">
        <f>'ЗВД-7'!E38</f>
        <v>2</v>
      </c>
      <c r="E38" s="351">
        <f>'ЗВД-7'!CU38</f>
        <v>6</v>
      </c>
      <c r="F38" s="351">
        <f>'ЗВД-7'!GK38</f>
        <v>1</v>
      </c>
      <c r="G38" s="351">
        <f t="shared" si="0"/>
        <v>7</v>
      </c>
      <c r="H38" s="350">
        <f t="shared" si="1"/>
        <v>6</v>
      </c>
      <c r="I38" s="350">
        <f t="shared" si="2"/>
        <v>1</v>
      </c>
      <c r="J38" s="350">
        <f t="shared" si="3"/>
        <v>7</v>
      </c>
      <c r="L38" s="194"/>
      <c r="M38" s="194"/>
      <c r="N38" s="500"/>
    </row>
    <row r="39" spans="1:14" ht="14.1" customHeight="1" x14ac:dyDescent="0.2">
      <c r="A39" s="353">
        <v>7038</v>
      </c>
      <c r="B39" s="352">
        <v>47179</v>
      </c>
      <c r="C39" s="352">
        <v>47365</v>
      </c>
      <c r="D39" s="350">
        <f>'ЗВД-7'!E39</f>
        <v>2</v>
      </c>
      <c r="E39" s="351">
        <f>'ЗВД-7'!CU39</f>
        <v>12</v>
      </c>
      <c r="F39" s="351">
        <f>'ЗВД-7'!GK39</f>
        <v>0</v>
      </c>
      <c r="G39" s="351">
        <f t="shared" si="0"/>
        <v>12</v>
      </c>
      <c r="H39" s="350">
        <f t="shared" si="1"/>
        <v>12</v>
      </c>
      <c r="I39" s="350">
        <f t="shared" si="2"/>
        <v>0</v>
      </c>
      <c r="J39" s="350">
        <f t="shared" si="3"/>
        <v>12</v>
      </c>
      <c r="L39" s="194"/>
      <c r="M39" s="194"/>
    </row>
    <row r="40" spans="1:14" ht="14.1" customHeight="1" x14ac:dyDescent="0.2">
      <c r="A40" s="353">
        <v>7039</v>
      </c>
      <c r="B40" s="352">
        <v>47716</v>
      </c>
      <c r="C40" s="352">
        <v>47219</v>
      </c>
      <c r="D40" s="350">
        <f>'ЗВД-7'!E40</f>
        <v>2</v>
      </c>
      <c r="E40" s="351">
        <f>'ЗВД-7'!CU40</f>
        <v>4</v>
      </c>
      <c r="F40" s="351">
        <f>'ЗВД-7'!GK40</f>
        <v>4</v>
      </c>
      <c r="G40" s="351">
        <f t="shared" si="0"/>
        <v>8</v>
      </c>
      <c r="H40" s="350">
        <f t="shared" si="1"/>
        <v>4</v>
      </c>
      <c r="I40" s="350">
        <f t="shared" si="2"/>
        <v>4</v>
      </c>
      <c r="J40" s="350">
        <f t="shared" si="3"/>
        <v>8</v>
      </c>
      <c r="L40" s="194"/>
      <c r="M40" s="194"/>
    </row>
    <row r="41" spans="1:14" ht="14.1" customHeight="1" x14ac:dyDescent="0.2">
      <c r="A41" s="353">
        <v>7040</v>
      </c>
      <c r="B41" s="352">
        <v>47302</v>
      </c>
      <c r="C41" s="352">
        <v>47302</v>
      </c>
      <c r="D41" s="350">
        <f>'ЗВД-7'!E41</f>
        <v>3</v>
      </c>
      <c r="E41" s="351">
        <f>'ЗВД-7'!CU41</f>
        <v>10</v>
      </c>
      <c r="F41" s="351">
        <f>'ЗВД-7'!GK41</f>
        <v>24</v>
      </c>
      <c r="G41" s="351">
        <f t="shared" si="0"/>
        <v>34</v>
      </c>
      <c r="H41" s="350">
        <f t="shared" si="1"/>
        <v>10</v>
      </c>
      <c r="I41" s="350">
        <f t="shared" si="2"/>
        <v>24</v>
      </c>
      <c r="J41" s="350">
        <f t="shared" si="3"/>
        <v>34</v>
      </c>
      <c r="L41" s="194"/>
      <c r="M41" s="194"/>
    </row>
    <row r="42" spans="1:14" ht="14.1" customHeight="1" x14ac:dyDescent="0.2">
      <c r="A42" s="353">
        <v>7041</v>
      </c>
      <c r="B42" s="352">
        <v>47262</v>
      </c>
      <c r="C42" s="352">
        <v>47262</v>
      </c>
      <c r="D42" s="350">
        <f>'ЗВД-7'!E42</f>
        <v>4</v>
      </c>
      <c r="E42" s="351">
        <f>'ЗВД-7'!CU42</f>
        <v>8</v>
      </c>
      <c r="F42" s="351">
        <f>'ЗВД-7'!GK42</f>
        <v>0</v>
      </c>
      <c r="G42" s="351">
        <f t="shared" si="0"/>
        <v>8</v>
      </c>
      <c r="H42" s="350">
        <f t="shared" si="1"/>
        <v>8</v>
      </c>
      <c r="I42" s="350">
        <f t="shared" si="2"/>
        <v>0</v>
      </c>
      <c r="J42" s="350">
        <f t="shared" si="3"/>
        <v>8</v>
      </c>
      <c r="L42" s="194"/>
      <c r="M42" s="194"/>
    </row>
    <row r="43" spans="1:14" ht="14.1" customHeight="1" x14ac:dyDescent="0.2">
      <c r="A43" s="353">
        <v>7042</v>
      </c>
      <c r="B43" s="352">
        <v>46204</v>
      </c>
      <c r="C43" s="352">
        <v>46204</v>
      </c>
      <c r="D43" s="350">
        <f>'ЗВД-7'!E43</f>
        <v>1</v>
      </c>
      <c r="E43" s="351">
        <f>'ЗВД-7'!CU43</f>
        <v>0</v>
      </c>
      <c r="F43" s="351">
        <f>'ЗВД-7'!GK43</f>
        <v>2</v>
      </c>
      <c r="G43" s="351">
        <f t="shared" si="0"/>
        <v>2</v>
      </c>
      <c r="H43" s="350">
        <f t="shared" si="1"/>
        <v>0</v>
      </c>
      <c r="I43" s="350">
        <f t="shared" si="2"/>
        <v>2</v>
      </c>
      <c r="J43" s="350">
        <f t="shared" si="3"/>
        <v>2</v>
      </c>
      <c r="L43" s="194"/>
      <c r="M43" s="194"/>
    </row>
    <row r="44" spans="1:14" ht="14.1" customHeight="1" x14ac:dyDescent="0.2">
      <c r="A44" s="353">
        <v>7043</v>
      </c>
      <c r="B44" s="352">
        <v>46906</v>
      </c>
      <c r="C44" s="352">
        <v>46692</v>
      </c>
      <c r="D44" s="350">
        <f>'ЗВД-7'!E44</f>
        <v>2</v>
      </c>
      <c r="E44" s="351">
        <f>'ЗВД-7'!CU44</f>
        <v>7</v>
      </c>
      <c r="F44" s="351">
        <f>'ЗВД-7'!GK44</f>
        <v>7</v>
      </c>
      <c r="G44" s="351">
        <f t="shared" si="0"/>
        <v>14</v>
      </c>
      <c r="H44" s="350">
        <f t="shared" si="1"/>
        <v>7</v>
      </c>
      <c r="I44" s="350">
        <f t="shared" si="2"/>
        <v>7</v>
      </c>
      <c r="J44" s="350">
        <f t="shared" si="3"/>
        <v>14</v>
      </c>
      <c r="L44" s="194"/>
      <c r="M44" s="194"/>
    </row>
    <row r="45" spans="1:14" ht="14.1" customHeight="1" x14ac:dyDescent="0.2">
      <c r="A45" s="353">
        <v>7044</v>
      </c>
      <c r="B45" s="352">
        <v>47231</v>
      </c>
      <c r="C45" s="352">
        <v>47178</v>
      </c>
      <c r="D45" s="350">
        <f>'ЗВД-7'!E45</f>
        <v>2</v>
      </c>
      <c r="E45" s="351">
        <f>'ЗВД-7'!CU45</f>
        <v>12</v>
      </c>
      <c r="F45" s="351">
        <f>'ЗВД-7'!GK45</f>
        <v>6</v>
      </c>
      <c r="G45" s="351">
        <f t="shared" si="0"/>
        <v>18</v>
      </c>
      <c r="H45" s="350">
        <f t="shared" si="1"/>
        <v>12</v>
      </c>
      <c r="I45" s="350">
        <f t="shared" si="2"/>
        <v>6</v>
      </c>
      <c r="J45" s="350">
        <f t="shared" si="3"/>
        <v>18</v>
      </c>
      <c r="L45" s="411"/>
      <c r="M45" s="411"/>
      <c r="N45" s="417"/>
    </row>
    <row r="46" spans="1:14" ht="14.1" customHeight="1" x14ac:dyDescent="0.2">
      <c r="A46" s="353">
        <v>7045</v>
      </c>
      <c r="B46" s="352">
        <v>47262</v>
      </c>
      <c r="C46" s="352">
        <v>47150</v>
      </c>
      <c r="D46" s="350">
        <f>'ЗВД-7'!E46</f>
        <v>1</v>
      </c>
      <c r="E46" s="351">
        <f>'ЗВД-7'!CU46</f>
        <v>5</v>
      </c>
      <c r="F46" s="351">
        <f>'ЗВД-7'!GK46</f>
        <v>0</v>
      </c>
      <c r="G46" s="351">
        <f t="shared" si="0"/>
        <v>5</v>
      </c>
      <c r="H46" s="350">
        <f t="shared" si="1"/>
        <v>5</v>
      </c>
      <c r="I46" s="350">
        <f t="shared" si="2"/>
        <v>0</v>
      </c>
      <c r="J46" s="350">
        <f t="shared" si="3"/>
        <v>5</v>
      </c>
      <c r="L46" s="411"/>
      <c r="M46" s="411"/>
      <c r="N46" s="417"/>
    </row>
    <row r="47" spans="1:14" ht="14.1" customHeight="1" x14ac:dyDescent="0.2">
      <c r="A47" s="353">
        <v>7046</v>
      </c>
      <c r="B47" s="352"/>
      <c r="C47" s="352"/>
      <c r="D47" s="350">
        <f>'ЗВД-7'!E47</f>
        <v>1</v>
      </c>
      <c r="E47" s="351">
        <f>'ЗВД-7'!CU47</f>
        <v>4.3699999999999974</v>
      </c>
      <c r="F47" s="351">
        <f>'ЗВД-7'!GK47</f>
        <v>3.1799999999999997</v>
      </c>
      <c r="G47" s="351">
        <f t="shared" si="0"/>
        <v>7.55</v>
      </c>
      <c r="H47" s="350">
        <f t="shared" si="1"/>
        <v>4.37</v>
      </c>
      <c r="I47" s="350">
        <f t="shared" si="2"/>
        <v>3.18</v>
      </c>
      <c r="J47" s="350">
        <f t="shared" si="3"/>
        <v>7.55</v>
      </c>
      <c r="L47" s="411"/>
      <c r="M47" s="411"/>
      <c r="N47" s="417"/>
    </row>
    <row r="48" spans="1:14" ht="14.1" customHeight="1" x14ac:dyDescent="0.2">
      <c r="A48" s="353">
        <v>7047</v>
      </c>
      <c r="B48" s="352">
        <v>46025</v>
      </c>
      <c r="C48" s="352">
        <v>46025</v>
      </c>
      <c r="D48" s="412">
        <f>'ЗВД-7'!E48</f>
        <v>1</v>
      </c>
      <c r="E48" s="351">
        <f>'ЗВД-7'!CU48</f>
        <v>2</v>
      </c>
      <c r="F48" s="351">
        <f>'ЗВД-7'!GK48</f>
        <v>1</v>
      </c>
      <c r="G48" s="351">
        <f t="shared" si="0"/>
        <v>3</v>
      </c>
      <c r="H48" s="350">
        <f t="shared" si="1"/>
        <v>2</v>
      </c>
      <c r="I48" s="350">
        <f t="shared" si="2"/>
        <v>1</v>
      </c>
      <c r="J48" s="350">
        <f t="shared" si="3"/>
        <v>3</v>
      </c>
      <c r="L48" s="411"/>
      <c r="M48" s="411"/>
      <c r="N48" s="417"/>
    </row>
    <row r="49" spans="1:14" ht="14.1" customHeight="1" x14ac:dyDescent="0.2">
      <c r="A49" s="413">
        <v>7048</v>
      </c>
      <c r="B49" s="352">
        <v>47351</v>
      </c>
      <c r="C49" s="352">
        <v>47351</v>
      </c>
      <c r="D49" s="350">
        <f>'ЗВД-7'!E49</f>
        <v>1</v>
      </c>
      <c r="E49" s="351">
        <f>'ЗВД-7'!CU49</f>
        <v>10</v>
      </c>
      <c r="F49" s="351">
        <f>'ЗВД-7'!GK49</f>
        <v>6</v>
      </c>
      <c r="G49" s="351">
        <f t="shared" si="0"/>
        <v>16</v>
      </c>
      <c r="H49" s="350">
        <f t="shared" si="1"/>
        <v>10</v>
      </c>
      <c r="I49" s="350">
        <f t="shared" si="2"/>
        <v>6</v>
      </c>
      <c r="J49" s="350">
        <f t="shared" si="3"/>
        <v>16</v>
      </c>
      <c r="L49" s="411"/>
      <c r="M49" s="411"/>
      <c r="N49" s="417"/>
    </row>
    <row r="50" spans="1:14" ht="14.1" customHeight="1" x14ac:dyDescent="0.2">
      <c r="A50" s="353">
        <v>7049</v>
      </c>
      <c r="B50" s="352"/>
      <c r="C50" s="352">
        <v>45717</v>
      </c>
      <c r="D50" s="350">
        <f>'ЗВД-7'!E50</f>
        <v>4</v>
      </c>
      <c r="E50" s="351">
        <f>'ЗВД-7'!CU50</f>
        <v>16</v>
      </c>
      <c r="F50" s="351">
        <f>'ЗВД-7'!GK50</f>
        <v>1</v>
      </c>
      <c r="G50" s="351">
        <f t="shared" si="0"/>
        <v>17</v>
      </c>
      <c r="H50" s="350">
        <f t="shared" si="1"/>
        <v>17.48</v>
      </c>
      <c r="I50" s="350">
        <f t="shared" si="2"/>
        <v>1</v>
      </c>
      <c r="J50" s="350">
        <f t="shared" si="3"/>
        <v>18.48</v>
      </c>
      <c r="L50" s="411"/>
      <c r="M50" s="411"/>
      <c r="N50" s="417"/>
    </row>
    <row r="51" spans="1:14" ht="14.1" customHeight="1" x14ac:dyDescent="0.2">
      <c r="A51" s="353">
        <v>7050</v>
      </c>
      <c r="B51" s="352">
        <v>47191</v>
      </c>
      <c r="C51" s="352">
        <v>47191</v>
      </c>
      <c r="D51" s="350">
        <f>'ЗВД-7'!E51</f>
        <v>2</v>
      </c>
      <c r="E51" s="351">
        <f>'ЗВД-7'!CU51</f>
        <v>5</v>
      </c>
      <c r="F51" s="351">
        <f>'ЗВД-7'!GK51</f>
        <v>4</v>
      </c>
      <c r="G51" s="351">
        <f t="shared" si="0"/>
        <v>9</v>
      </c>
      <c r="H51" s="350">
        <f t="shared" si="1"/>
        <v>5</v>
      </c>
      <c r="I51" s="350">
        <f t="shared" si="2"/>
        <v>4</v>
      </c>
      <c r="J51" s="350">
        <f t="shared" si="3"/>
        <v>9</v>
      </c>
      <c r="L51" s="411"/>
      <c r="M51" s="411"/>
      <c r="N51" s="417"/>
    </row>
    <row r="52" spans="1:14" ht="14.1" customHeight="1" x14ac:dyDescent="0.2">
      <c r="A52" s="353">
        <v>7051</v>
      </c>
      <c r="B52" s="352">
        <v>47254</v>
      </c>
      <c r="C52" s="352">
        <v>47254</v>
      </c>
      <c r="D52" s="350">
        <f>'ЗВД-7'!E52</f>
        <v>3</v>
      </c>
      <c r="E52" s="351">
        <f>'ЗВД-7'!CU52</f>
        <v>11</v>
      </c>
      <c r="F52" s="351">
        <f>'ЗВД-7'!GK52</f>
        <v>4</v>
      </c>
      <c r="G52" s="351">
        <f t="shared" si="0"/>
        <v>15</v>
      </c>
      <c r="H52" s="350">
        <f t="shared" si="1"/>
        <v>11</v>
      </c>
      <c r="I52" s="350">
        <f t="shared" si="2"/>
        <v>4</v>
      </c>
      <c r="J52" s="350">
        <f t="shared" si="3"/>
        <v>15</v>
      </c>
      <c r="L52" s="411"/>
      <c r="M52" s="411"/>
      <c r="N52" s="417"/>
    </row>
    <row r="53" spans="1:14" ht="14.1" customHeight="1" x14ac:dyDescent="0.2">
      <c r="A53" s="353">
        <v>7052</v>
      </c>
      <c r="B53" s="352">
        <v>47270</v>
      </c>
      <c r="C53" s="352">
        <v>45597</v>
      </c>
      <c r="D53" s="350">
        <f>'ЗВД-7'!E53</f>
        <v>2</v>
      </c>
      <c r="E53" s="351">
        <f>'ЗВД-7'!CU53</f>
        <v>32</v>
      </c>
      <c r="F53" s="351">
        <f>'ЗВД-7'!GK53</f>
        <v>0</v>
      </c>
      <c r="G53" s="351">
        <f t="shared" si="0"/>
        <v>32</v>
      </c>
      <c r="H53" s="350">
        <f t="shared" si="1"/>
        <v>32</v>
      </c>
      <c r="I53" s="350">
        <f t="shared" si="2"/>
        <v>0</v>
      </c>
      <c r="J53" s="350">
        <f t="shared" si="3"/>
        <v>32</v>
      </c>
      <c r="L53" s="411"/>
      <c r="M53" s="411"/>
      <c r="N53" s="417"/>
    </row>
    <row r="54" spans="1:14" ht="14.1" customHeight="1" x14ac:dyDescent="0.2">
      <c r="A54" s="353">
        <v>7053</v>
      </c>
      <c r="B54" s="352">
        <v>47248</v>
      </c>
      <c r="C54" s="352">
        <v>47248</v>
      </c>
      <c r="D54" s="350">
        <f>'ЗВД-7'!E54</f>
        <v>2</v>
      </c>
      <c r="E54" s="351">
        <f>'ЗВД-7'!CU54</f>
        <v>0</v>
      </c>
      <c r="F54" s="351">
        <f>'ЗВД-7'!GK54</f>
        <v>0</v>
      </c>
      <c r="G54" s="351">
        <f t="shared" si="0"/>
        <v>0</v>
      </c>
      <c r="H54" s="350">
        <f t="shared" si="1"/>
        <v>0</v>
      </c>
      <c r="I54" s="350">
        <f t="shared" si="2"/>
        <v>0</v>
      </c>
      <c r="J54" s="350">
        <f t="shared" si="3"/>
        <v>0</v>
      </c>
      <c r="L54" s="411"/>
      <c r="M54" s="411"/>
      <c r="N54" s="417"/>
    </row>
    <row r="55" spans="1:14" ht="14.1" customHeight="1" x14ac:dyDescent="0.2">
      <c r="A55" s="353">
        <v>7054</v>
      </c>
      <c r="B55" s="352">
        <v>47064</v>
      </c>
      <c r="C55" s="352">
        <v>47064</v>
      </c>
      <c r="D55" s="350">
        <f>'ЗВД-7'!E55</f>
        <v>3</v>
      </c>
      <c r="E55" s="351">
        <f>'ЗВД-7'!CU55</f>
        <v>0</v>
      </c>
      <c r="F55" s="351">
        <f>'ЗВД-7'!GK55</f>
        <v>0</v>
      </c>
      <c r="G55" s="351">
        <f t="shared" si="0"/>
        <v>0</v>
      </c>
      <c r="H55" s="350">
        <f t="shared" si="1"/>
        <v>0</v>
      </c>
      <c r="I55" s="350">
        <f t="shared" si="2"/>
        <v>0</v>
      </c>
      <c r="J55" s="350">
        <f t="shared" si="3"/>
        <v>0</v>
      </c>
      <c r="L55" s="411"/>
      <c r="M55" s="411"/>
      <c r="N55" s="417"/>
    </row>
    <row r="56" spans="1:14" ht="14.1" customHeight="1" x14ac:dyDescent="0.2">
      <c r="A56" s="353">
        <v>7055</v>
      </c>
      <c r="B56" s="352">
        <v>46301</v>
      </c>
      <c r="C56" s="352">
        <v>46301</v>
      </c>
      <c r="D56" s="350">
        <f>'ЗВД-7'!E56</f>
        <v>2</v>
      </c>
      <c r="E56" s="351">
        <f>'ЗВД-7'!CU56</f>
        <v>8</v>
      </c>
      <c r="F56" s="351">
        <f>'ЗВД-7'!GK56</f>
        <v>0</v>
      </c>
      <c r="G56" s="351">
        <f t="shared" si="0"/>
        <v>8</v>
      </c>
      <c r="H56" s="350">
        <f t="shared" si="1"/>
        <v>8</v>
      </c>
      <c r="I56" s="350">
        <f t="shared" si="2"/>
        <v>0</v>
      </c>
      <c r="J56" s="350">
        <f t="shared" si="3"/>
        <v>8</v>
      </c>
      <c r="L56" s="411"/>
      <c r="M56" s="411"/>
      <c r="N56" s="417"/>
    </row>
    <row r="57" spans="1:14" ht="14.1" customHeight="1" x14ac:dyDescent="0.2">
      <c r="A57" s="353">
        <v>7056</v>
      </c>
      <c r="B57" s="352"/>
      <c r="C57" s="352"/>
      <c r="D57" s="350">
        <f>'ЗВД-7'!E57</f>
        <v>3</v>
      </c>
      <c r="E57" s="351">
        <f>'ЗВД-7'!CU57</f>
        <v>6</v>
      </c>
      <c r="F57" s="351">
        <f>'ЗВД-7'!GK57</f>
        <v>2</v>
      </c>
      <c r="G57" s="351">
        <f t="shared" si="0"/>
        <v>8</v>
      </c>
      <c r="H57" s="350">
        <f t="shared" si="1"/>
        <v>13.11</v>
      </c>
      <c r="I57" s="350">
        <f t="shared" si="2"/>
        <v>9.5399999999999991</v>
      </c>
      <c r="J57" s="350">
        <f t="shared" si="3"/>
        <v>22.65</v>
      </c>
      <c r="L57" s="411"/>
      <c r="M57" s="411"/>
      <c r="N57" s="417"/>
    </row>
    <row r="58" spans="1:14" ht="14.1" customHeight="1" x14ac:dyDescent="0.2">
      <c r="A58" s="353">
        <v>7057</v>
      </c>
      <c r="B58" s="352">
        <v>46605</v>
      </c>
      <c r="C58" s="352">
        <v>46605</v>
      </c>
      <c r="D58" s="350">
        <f>'ЗВД-7'!E58</f>
        <v>1</v>
      </c>
      <c r="E58" s="351">
        <f>'ЗВД-7'!CU58</f>
        <v>1</v>
      </c>
      <c r="F58" s="351">
        <f>'ЗВД-7'!GK58</f>
        <v>1</v>
      </c>
      <c r="G58" s="351">
        <f t="shared" si="0"/>
        <v>2</v>
      </c>
      <c r="H58" s="350">
        <f t="shared" si="1"/>
        <v>1</v>
      </c>
      <c r="I58" s="350">
        <f t="shared" si="2"/>
        <v>1</v>
      </c>
      <c r="J58" s="350">
        <f t="shared" si="3"/>
        <v>2</v>
      </c>
      <c r="L58" s="411"/>
      <c r="M58" s="411"/>
      <c r="N58" s="417"/>
    </row>
    <row r="59" spans="1:14" ht="14.1" customHeight="1" x14ac:dyDescent="0.2">
      <c r="A59" s="353">
        <v>7058</v>
      </c>
      <c r="B59" s="352">
        <v>47212</v>
      </c>
      <c r="C59" s="352">
        <v>46423</v>
      </c>
      <c r="D59" s="350">
        <f>'ЗВД-7'!E59</f>
        <v>1</v>
      </c>
      <c r="E59" s="351">
        <f>'ЗВД-7'!CU59</f>
        <v>1</v>
      </c>
      <c r="F59" s="351">
        <f>'ЗВД-7'!GK59</f>
        <v>0</v>
      </c>
      <c r="G59" s="351">
        <f t="shared" si="0"/>
        <v>1</v>
      </c>
      <c r="H59" s="350">
        <f t="shared" si="1"/>
        <v>1</v>
      </c>
      <c r="I59" s="350">
        <f t="shared" si="2"/>
        <v>0</v>
      </c>
      <c r="J59" s="350">
        <f t="shared" si="3"/>
        <v>1</v>
      </c>
      <c r="L59" s="411"/>
      <c r="M59" s="411"/>
      <c r="N59" s="417"/>
    </row>
    <row r="60" spans="1:14" ht="14.1" customHeight="1" x14ac:dyDescent="0.2">
      <c r="A60" s="353">
        <v>7059</v>
      </c>
      <c r="B60" s="352">
        <v>47064</v>
      </c>
      <c r="C60" s="352">
        <v>47064</v>
      </c>
      <c r="D60" s="350">
        <f>'ЗВД-7'!E60</f>
        <v>2</v>
      </c>
      <c r="E60" s="351">
        <f>'ЗВД-7'!CU60</f>
        <v>5</v>
      </c>
      <c r="F60" s="351">
        <f>'ЗВД-7'!GK60</f>
        <v>5</v>
      </c>
      <c r="G60" s="351">
        <f t="shared" si="0"/>
        <v>10</v>
      </c>
      <c r="H60" s="350">
        <f t="shared" si="1"/>
        <v>5</v>
      </c>
      <c r="I60" s="350">
        <f t="shared" si="2"/>
        <v>5</v>
      </c>
      <c r="J60" s="350">
        <f t="shared" si="3"/>
        <v>10</v>
      </c>
      <c r="L60" s="411"/>
      <c r="M60" s="411"/>
      <c r="N60" s="417"/>
    </row>
    <row r="61" spans="1:14" ht="14.1" customHeight="1" x14ac:dyDescent="0.2">
      <c r="A61" s="353">
        <v>7060</v>
      </c>
      <c r="B61" s="352">
        <v>46526</v>
      </c>
      <c r="C61" s="352">
        <v>47123</v>
      </c>
      <c r="D61" s="350">
        <f>'ЗВД-7'!E61</f>
        <v>3</v>
      </c>
      <c r="E61" s="351">
        <f>'ЗВД-7'!CU61</f>
        <v>20</v>
      </c>
      <c r="F61" s="351">
        <f>'ЗВД-7'!GK61</f>
        <v>0</v>
      </c>
      <c r="G61" s="351">
        <f t="shared" si="0"/>
        <v>20</v>
      </c>
      <c r="H61" s="350">
        <f t="shared" si="1"/>
        <v>20</v>
      </c>
      <c r="I61" s="350">
        <f t="shared" si="2"/>
        <v>0</v>
      </c>
      <c r="J61" s="350">
        <f t="shared" si="3"/>
        <v>20</v>
      </c>
      <c r="L61" s="411"/>
      <c r="M61" s="411"/>
      <c r="N61" s="417"/>
    </row>
    <row r="62" spans="1:14" ht="14.1" customHeight="1" x14ac:dyDescent="0.2">
      <c r="A62" s="353">
        <v>7061</v>
      </c>
      <c r="B62" s="352"/>
      <c r="C62" s="352"/>
      <c r="D62" s="350">
        <f>'ЗВД-7'!E62</f>
        <v>1</v>
      </c>
      <c r="E62" s="351">
        <f>'ЗВД-7'!CU62</f>
        <v>10</v>
      </c>
      <c r="F62" s="351">
        <f>'ЗВД-7'!GK62</f>
        <v>4</v>
      </c>
      <c r="G62" s="351">
        <f t="shared" si="0"/>
        <v>14</v>
      </c>
      <c r="H62" s="350">
        <f t="shared" si="1"/>
        <v>4.37</v>
      </c>
      <c r="I62" s="350">
        <f t="shared" si="2"/>
        <v>3.18</v>
      </c>
      <c r="J62" s="350">
        <f t="shared" si="3"/>
        <v>7.55</v>
      </c>
      <c r="L62" s="411"/>
      <c r="M62" s="411"/>
      <c r="N62" s="417"/>
    </row>
    <row r="63" spans="1:14" ht="14.1" customHeight="1" x14ac:dyDescent="0.2">
      <c r="A63" s="353">
        <v>7062</v>
      </c>
      <c r="B63" s="352">
        <v>46398</v>
      </c>
      <c r="C63" s="352">
        <v>46398</v>
      </c>
      <c r="D63" s="350">
        <f>'ЗВД-7'!E63</f>
        <v>2</v>
      </c>
      <c r="E63" s="351">
        <f>'ЗВД-7'!CU63</f>
        <v>0</v>
      </c>
      <c r="F63" s="351">
        <f>'ЗВД-7'!GK63</f>
        <v>0</v>
      </c>
      <c r="G63" s="351">
        <f t="shared" si="0"/>
        <v>0</v>
      </c>
      <c r="H63" s="350">
        <f t="shared" si="1"/>
        <v>0</v>
      </c>
      <c r="I63" s="350">
        <f t="shared" si="2"/>
        <v>0</v>
      </c>
      <c r="J63" s="350">
        <f t="shared" si="3"/>
        <v>0</v>
      </c>
      <c r="L63" s="194"/>
      <c r="M63" s="194"/>
    </row>
    <row r="64" spans="1:14" ht="14.1" customHeight="1" x14ac:dyDescent="0.2">
      <c r="A64" s="353">
        <v>7063</v>
      </c>
      <c r="B64" s="352">
        <v>46490</v>
      </c>
      <c r="C64" s="352">
        <v>46490</v>
      </c>
      <c r="D64" s="350">
        <f>'ЗВД-7'!E64</f>
        <v>1</v>
      </c>
      <c r="E64" s="351">
        <f>'ЗВД-7'!CU64</f>
        <v>0</v>
      </c>
      <c r="F64" s="351">
        <f>'ЗВД-7'!GK64</f>
        <v>0</v>
      </c>
      <c r="G64" s="351">
        <f t="shared" si="0"/>
        <v>0</v>
      </c>
      <c r="H64" s="350">
        <f t="shared" si="1"/>
        <v>0</v>
      </c>
      <c r="I64" s="350">
        <f t="shared" si="2"/>
        <v>0</v>
      </c>
      <c r="J64" s="350">
        <f t="shared" si="3"/>
        <v>0</v>
      </c>
      <c r="L64" s="194"/>
      <c r="M64" s="194"/>
    </row>
    <row r="65" spans="1:13" ht="14.1" customHeight="1" x14ac:dyDescent="0.2">
      <c r="A65" s="353">
        <v>7064</v>
      </c>
      <c r="B65" s="352">
        <v>47367</v>
      </c>
      <c r="C65" s="352">
        <v>47367</v>
      </c>
      <c r="D65" s="350">
        <f>'ЗВД-7'!E65</f>
        <v>1</v>
      </c>
      <c r="E65" s="351">
        <f>'ЗВД-7'!CU65</f>
        <v>0</v>
      </c>
      <c r="F65" s="351">
        <f>'ЗВД-7'!GK65</f>
        <v>0</v>
      </c>
      <c r="G65" s="351">
        <f t="shared" si="0"/>
        <v>0</v>
      </c>
      <c r="H65" s="350">
        <f t="shared" si="1"/>
        <v>0</v>
      </c>
      <c r="I65" s="350">
        <f t="shared" si="2"/>
        <v>0</v>
      </c>
      <c r="J65" s="350">
        <f t="shared" si="3"/>
        <v>0</v>
      </c>
      <c r="L65" s="194"/>
      <c r="M65" s="194"/>
    </row>
    <row r="66" spans="1:13" ht="14.1" customHeight="1" x14ac:dyDescent="0.2">
      <c r="A66" s="353">
        <v>7065</v>
      </c>
      <c r="B66" s="352">
        <v>47211</v>
      </c>
      <c r="C66" s="352"/>
      <c r="D66" s="350">
        <f>'ЗВД-7'!E66</f>
        <v>3</v>
      </c>
      <c r="E66" s="351">
        <f>'ЗВД-7'!CU66</f>
        <v>3</v>
      </c>
      <c r="F66" s="351">
        <f>'ЗВД-7'!GK66</f>
        <v>0</v>
      </c>
      <c r="G66" s="351">
        <f t="shared" si="0"/>
        <v>3</v>
      </c>
      <c r="H66" s="350">
        <f t="shared" si="1"/>
        <v>3</v>
      </c>
      <c r="I66" s="350">
        <f t="shared" si="2"/>
        <v>9.5399999999999991</v>
      </c>
      <c r="J66" s="350">
        <f t="shared" si="3"/>
        <v>12.54</v>
      </c>
      <c r="L66" s="194"/>
      <c r="M66" s="194"/>
    </row>
    <row r="67" spans="1:13" ht="14.1" customHeight="1" x14ac:dyDescent="0.2">
      <c r="A67" s="353">
        <v>7066</v>
      </c>
      <c r="B67" s="352">
        <v>47030</v>
      </c>
      <c r="C67" s="352">
        <v>47030</v>
      </c>
      <c r="D67" s="350">
        <f>'ЗВД-7'!E67</f>
        <v>0</v>
      </c>
      <c r="E67" s="351">
        <f>'ЗВД-7'!CU67</f>
        <v>0</v>
      </c>
      <c r="F67" s="351">
        <f>'ЗВД-7'!GK67</f>
        <v>0</v>
      </c>
      <c r="G67" s="351">
        <f t="shared" ref="G67:G130" si="4">IFERROR(ROUND(E67+F67,3),"Н/Д")</f>
        <v>0</v>
      </c>
      <c r="H67" s="350">
        <f t="shared" ref="H67:H130" si="5">IFERROR(IF(B67=0,ROUND(D67*4.37/30*30,3),ROUND(E67,3)),"Н/Д")</f>
        <v>0</v>
      </c>
      <c r="I67" s="350">
        <f t="shared" ref="I67:I130" si="6">IFERROR(IF(C67=0,ROUND(D67*3.18/30*30,3),ROUND(F67,3)),"Н/Д")</f>
        <v>0</v>
      </c>
      <c r="J67" s="350">
        <f t="shared" ref="J67:J130" si="7">IFERROR(ROUND(H67+I67,3),"Н/Д")</f>
        <v>0</v>
      </c>
      <c r="L67" s="194"/>
      <c r="M67" s="194"/>
    </row>
    <row r="68" spans="1:13" ht="14.1" customHeight="1" x14ac:dyDescent="0.2">
      <c r="A68" s="353">
        <v>7067</v>
      </c>
      <c r="B68" s="352">
        <v>47205</v>
      </c>
      <c r="C68" s="352">
        <v>47205</v>
      </c>
      <c r="D68" s="350">
        <f>'ЗВД-7'!E68</f>
        <v>1</v>
      </c>
      <c r="E68" s="351">
        <f>'ЗВД-7'!CU68</f>
        <v>0</v>
      </c>
      <c r="F68" s="351">
        <f>'ЗВД-7'!GK68</f>
        <v>0</v>
      </c>
      <c r="G68" s="351">
        <f t="shared" si="4"/>
        <v>0</v>
      </c>
      <c r="H68" s="350">
        <f t="shared" si="5"/>
        <v>0</v>
      </c>
      <c r="I68" s="350">
        <f t="shared" si="6"/>
        <v>0</v>
      </c>
      <c r="J68" s="350">
        <f t="shared" si="7"/>
        <v>0</v>
      </c>
      <c r="L68" s="194"/>
      <c r="M68" s="194"/>
    </row>
    <row r="69" spans="1:13" ht="14.1" customHeight="1" x14ac:dyDescent="0.2">
      <c r="A69" s="353">
        <v>7068</v>
      </c>
      <c r="B69" s="352">
        <v>47209</v>
      </c>
      <c r="C69" s="352">
        <v>45932</v>
      </c>
      <c r="D69" s="350">
        <f>'ЗВД-7'!E69</f>
        <v>3</v>
      </c>
      <c r="E69" s="351">
        <f>'ЗВД-7'!CU69</f>
        <v>7</v>
      </c>
      <c r="F69" s="351">
        <f>'ЗВД-7'!GK69</f>
        <v>0</v>
      </c>
      <c r="G69" s="351">
        <f t="shared" si="4"/>
        <v>7</v>
      </c>
      <c r="H69" s="350">
        <f t="shared" si="5"/>
        <v>7</v>
      </c>
      <c r="I69" s="350">
        <f t="shared" si="6"/>
        <v>0</v>
      </c>
      <c r="J69" s="350">
        <f t="shared" si="7"/>
        <v>7</v>
      </c>
      <c r="L69" s="194"/>
      <c r="M69" s="194"/>
    </row>
    <row r="70" spans="1:13" ht="14.1" customHeight="1" x14ac:dyDescent="0.2">
      <c r="A70" s="353">
        <v>7069</v>
      </c>
      <c r="B70" s="352">
        <v>47193</v>
      </c>
      <c r="C70" s="352">
        <v>47319</v>
      </c>
      <c r="D70" s="350">
        <f>'ЗВД-7'!E70</f>
        <v>1</v>
      </c>
      <c r="E70" s="351">
        <f>'ЗВД-7'!CU70</f>
        <v>2</v>
      </c>
      <c r="F70" s="351">
        <f>'ЗВД-7'!GK70</f>
        <v>2</v>
      </c>
      <c r="G70" s="351">
        <f t="shared" si="4"/>
        <v>4</v>
      </c>
      <c r="H70" s="350">
        <f t="shared" si="5"/>
        <v>2</v>
      </c>
      <c r="I70" s="350">
        <f t="shared" si="6"/>
        <v>2</v>
      </c>
      <c r="J70" s="350">
        <f t="shared" si="7"/>
        <v>4</v>
      </c>
      <c r="L70" s="194"/>
      <c r="M70" s="194"/>
    </row>
    <row r="71" spans="1:13" ht="14.1" customHeight="1" x14ac:dyDescent="0.2">
      <c r="A71" s="353">
        <v>7070</v>
      </c>
      <c r="B71" s="352"/>
      <c r="C71" s="352">
        <v>46303</v>
      </c>
      <c r="D71" s="350">
        <f>'ЗВД-7'!E71</f>
        <v>1</v>
      </c>
      <c r="E71" s="351">
        <f>'ЗВД-7'!CU71</f>
        <v>7</v>
      </c>
      <c r="F71" s="351">
        <f>'ЗВД-7'!GK71</f>
        <v>6</v>
      </c>
      <c r="G71" s="351">
        <f t="shared" si="4"/>
        <v>13</v>
      </c>
      <c r="H71" s="350">
        <f t="shared" si="5"/>
        <v>4.37</v>
      </c>
      <c r="I71" s="350">
        <f t="shared" si="6"/>
        <v>6</v>
      </c>
      <c r="J71" s="350">
        <f t="shared" si="7"/>
        <v>10.37</v>
      </c>
      <c r="L71" s="194"/>
      <c r="M71" s="194"/>
    </row>
    <row r="72" spans="1:13" ht="14.1" customHeight="1" x14ac:dyDescent="0.2">
      <c r="A72" s="353">
        <v>7071</v>
      </c>
      <c r="B72" s="352">
        <v>47512</v>
      </c>
      <c r="C72" s="352">
        <v>47512</v>
      </c>
      <c r="D72" s="350">
        <f>'ЗВД-7'!E72</f>
        <v>1</v>
      </c>
      <c r="E72" s="351">
        <f>'ЗВД-7'!CU72</f>
        <v>0</v>
      </c>
      <c r="F72" s="351">
        <f>'ЗВД-7'!GK72</f>
        <v>0</v>
      </c>
      <c r="G72" s="351">
        <f t="shared" si="4"/>
        <v>0</v>
      </c>
      <c r="H72" s="350">
        <f t="shared" si="5"/>
        <v>0</v>
      </c>
      <c r="I72" s="350">
        <f t="shared" si="6"/>
        <v>0</v>
      </c>
      <c r="J72" s="350">
        <f t="shared" si="7"/>
        <v>0</v>
      </c>
      <c r="L72" s="194"/>
      <c r="M72" s="194"/>
    </row>
    <row r="73" spans="1:13" ht="14.1" customHeight="1" x14ac:dyDescent="0.2">
      <c r="A73" s="353">
        <v>7072</v>
      </c>
      <c r="B73" s="352">
        <v>47191</v>
      </c>
      <c r="C73" s="352">
        <v>47191</v>
      </c>
      <c r="D73" s="350">
        <f>'ЗВД-7'!E73</f>
        <v>1</v>
      </c>
      <c r="E73" s="351">
        <f>'ЗВД-7'!CU73</f>
        <v>6</v>
      </c>
      <c r="F73" s="351">
        <f>'ЗВД-7'!GK73</f>
        <v>0</v>
      </c>
      <c r="G73" s="351">
        <f t="shared" si="4"/>
        <v>6</v>
      </c>
      <c r="H73" s="350">
        <f t="shared" si="5"/>
        <v>6</v>
      </c>
      <c r="I73" s="350">
        <f t="shared" si="6"/>
        <v>0</v>
      </c>
      <c r="J73" s="350">
        <f t="shared" si="7"/>
        <v>6</v>
      </c>
      <c r="L73" s="194"/>
      <c r="M73" s="194"/>
    </row>
    <row r="74" spans="1:13" ht="14.1" customHeight="1" x14ac:dyDescent="0.2">
      <c r="A74" s="353">
        <v>7073</v>
      </c>
      <c r="B74" s="352"/>
      <c r="C74" s="352"/>
      <c r="D74" s="350">
        <f>'ЗВД-7'!E74</f>
        <v>3</v>
      </c>
      <c r="E74" s="351">
        <f>'ЗВД-7'!CU74</f>
        <v>4</v>
      </c>
      <c r="F74" s="351">
        <f>'ЗВД-7'!GK74</f>
        <v>3</v>
      </c>
      <c r="G74" s="351">
        <f t="shared" si="4"/>
        <v>7</v>
      </c>
      <c r="H74" s="350">
        <f t="shared" si="5"/>
        <v>13.11</v>
      </c>
      <c r="I74" s="350">
        <f t="shared" si="6"/>
        <v>9.5399999999999991</v>
      </c>
      <c r="J74" s="350">
        <f t="shared" si="7"/>
        <v>22.65</v>
      </c>
      <c r="L74" s="194"/>
      <c r="M74" s="194"/>
    </row>
    <row r="75" spans="1:13" ht="14.1" customHeight="1" x14ac:dyDescent="0.2">
      <c r="A75" s="353">
        <v>7074</v>
      </c>
      <c r="B75" s="352">
        <v>47189</v>
      </c>
      <c r="C75" s="352">
        <v>47189</v>
      </c>
      <c r="D75" s="350">
        <f>'ЗВД-7'!E75</f>
        <v>1</v>
      </c>
      <c r="E75" s="351">
        <f>'ЗВД-7'!CU75</f>
        <v>2</v>
      </c>
      <c r="F75" s="351">
        <f>'ЗВД-7'!GK75</f>
        <v>0</v>
      </c>
      <c r="G75" s="351">
        <f t="shared" si="4"/>
        <v>2</v>
      </c>
      <c r="H75" s="350">
        <f t="shared" si="5"/>
        <v>2</v>
      </c>
      <c r="I75" s="350">
        <f t="shared" si="6"/>
        <v>0</v>
      </c>
      <c r="J75" s="350">
        <f t="shared" si="7"/>
        <v>2</v>
      </c>
      <c r="L75" s="194"/>
      <c r="M75" s="194"/>
    </row>
    <row r="76" spans="1:13" ht="14.1" customHeight="1" x14ac:dyDescent="0.2">
      <c r="A76" s="353">
        <v>7075</v>
      </c>
      <c r="B76" s="352">
        <v>45870</v>
      </c>
      <c r="C76" s="352">
        <v>45870</v>
      </c>
      <c r="D76" s="350">
        <f>'ЗВД-7'!E76</f>
        <v>1</v>
      </c>
      <c r="E76" s="351">
        <f>'ЗВД-7'!CU76</f>
        <v>3</v>
      </c>
      <c r="F76" s="351">
        <f>'ЗВД-7'!GK76</f>
        <v>4</v>
      </c>
      <c r="G76" s="351">
        <f t="shared" si="4"/>
        <v>7</v>
      </c>
      <c r="H76" s="350">
        <f t="shared" si="5"/>
        <v>3</v>
      </c>
      <c r="I76" s="350">
        <f t="shared" si="6"/>
        <v>4</v>
      </c>
      <c r="J76" s="350">
        <f t="shared" si="7"/>
        <v>7</v>
      </c>
      <c r="L76" s="194"/>
      <c r="M76" s="194"/>
    </row>
    <row r="77" spans="1:13" ht="14.1" customHeight="1" x14ac:dyDescent="0.2">
      <c r="A77" s="353">
        <v>7076</v>
      </c>
      <c r="B77" s="352">
        <v>46445</v>
      </c>
      <c r="C77" s="352">
        <v>47176</v>
      </c>
      <c r="D77" s="350">
        <f>'ЗВД-7'!E77</f>
        <v>9</v>
      </c>
      <c r="E77" s="351">
        <f>'ЗВД-7'!CU77</f>
        <v>10</v>
      </c>
      <c r="F77" s="351">
        <f>'ЗВД-7'!GK77</f>
        <v>4</v>
      </c>
      <c r="G77" s="351">
        <f t="shared" si="4"/>
        <v>14</v>
      </c>
      <c r="H77" s="350">
        <f t="shared" si="5"/>
        <v>10</v>
      </c>
      <c r="I77" s="350">
        <f t="shared" si="6"/>
        <v>4</v>
      </c>
      <c r="J77" s="350">
        <f t="shared" si="7"/>
        <v>14</v>
      </c>
      <c r="L77" s="194"/>
      <c r="M77" s="194"/>
    </row>
    <row r="78" spans="1:13" ht="14.1" customHeight="1" x14ac:dyDescent="0.2">
      <c r="A78" s="353">
        <v>7077</v>
      </c>
      <c r="B78" s="352">
        <v>47150</v>
      </c>
      <c r="C78" s="352">
        <v>47150</v>
      </c>
      <c r="D78" s="350">
        <f>'ЗВД-7'!E78</f>
        <v>2</v>
      </c>
      <c r="E78" s="351">
        <f>'ЗВД-7'!CU78</f>
        <v>8</v>
      </c>
      <c r="F78" s="351">
        <f>'ЗВД-7'!GK78</f>
        <v>6</v>
      </c>
      <c r="G78" s="351">
        <f t="shared" si="4"/>
        <v>14</v>
      </c>
      <c r="H78" s="350">
        <f t="shared" si="5"/>
        <v>8</v>
      </c>
      <c r="I78" s="350">
        <f t="shared" si="6"/>
        <v>6</v>
      </c>
      <c r="J78" s="350">
        <f t="shared" si="7"/>
        <v>14</v>
      </c>
      <c r="L78" s="194"/>
      <c r="M78" s="194"/>
    </row>
    <row r="79" spans="1:13" ht="14.1" customHeight="1" x14ac:dyDescent="0.2">
      <c r="A79" s="353">
        <v>7078</v>
      </c>
      <c r="B79" s="352">
        <v>46999</v>
      </c>
      <c r="C79" s="352">
        <v>47493</v>
      </c>
      <c r="D79" s="350">
        <f>'ЗВД-7'!E79</f>
        <v>1</v>
      </c>
      <c r="E79" s="351">
        <f>'ЗВД-7'!CU79</f>
        <v>2</v>
      </c>
      <c r="F79" s="351">
        <f>'ЗВД-7'!GK79</f>
        <v>2</v>
      </c>
      <c r="G79" s="351">
        <f t="shared" si="4"/>
        <v>4</v>
      </c>
      <c r="H79" s="350">
        <f t="shared" si="5"/>
        <v>2</v>
      </c>
      <c r="I79" s="350">
        <f t="shared" si="6"/>
        <v>2</v>
      </c>
      <c r="J79" s="350">
        <f t="shared" si="7"/>
        <v>4</v>
      </c>
      <c r="L79" s="194"/>
      <c r="M79" s="194"/>
    </row>
    <row r="80" spans="1:13" ht="14.1" customHeight="1" x14ac:dyDescent="0.2">
      <c r="A80" s="353">
        <v>7079</v>
      </c>
      <c r="B80" s="352">
        <v>47080</v>
      </c>
      <c r="C80" s="352">
        <v>45901</v>
      </c>
      <c r="D80" s="350">
        <f>'ЗВД-7'!E80</f>
        <v>4</v>
      </c>
      <c r="E80" s="351">
        <f>'ЗВД-7'!CU80</f>
        <v>2</v>
      </c>
      <c r="F80" s="351">
        <f>'ЗВД-7'!GK80</f>
        <v>3</v>
      </c>
      <c r="G80" s="351">
        <f t="shared" si="4"/>
        <v>5</v>
      </c>
      <c r="H80" s="350">
        <f t="shared" si="5"/>
        <v>2</v>
      </c>
      <c r="I80" s="350">
        <f t="shared" si="6"/>
        <v>3</v>
      </c>
      <c r="J80" s="350">
        <f t="shared" si="7"/>
        <v>5</v>
      </c>
      <c r="L80" s="194"/>
      <c r="M80" s="194"/>
    </row>
    <row r="81" spans="1:13" ht="14.1" customHeight="1" x14ac:dyDescent="0.2">
      <c r="A81" s="353">
        <v>7080</v>
      </c>
      <c r="B81" s="352">
        <v>47155</v>
      </c>
      <c r="C81" s="352">
        <v>47155</v>
      </c>
      <c r="D81" s="350">
        <f>'ЗВД-7'!E81</f>
        <v>2</v>
      </c>
      <c r="E81" s="351">
        <f>'ЗВД-7'!CU81</f>
        <v>3</v>
      </c>
      <c r="F81" s="351">
        <f>'ЗВД-7'!GK81</f>
        <v>1</v>
      </c>
      <c r="G81" s="351">
        <f t="shared" si="4"/>
        <v>4</v>
      </c>
      <c r="H81" s="350">
        <f t="shared" si="5"/>
        <v>3</v>
      </c>
      <c r="I81" s="350">
        <f t="shared" si="6"/>
        <v>1</v>
      </c>
      <c r="J81" s="350">
        <f t="shared" si="7"/>
        <v>4</v>
      </c>
      <c r="L81" s="194"/>
      <c r="M81" s="194"/>
    </row>
    <row r="82" spans="1:13" ht="14.1" customHeight="1" x14ac:dyDescent="0.2">
      <c r="A82" s="353">
        <v>7081</v>
      </c>
      <c r="B82" s="352">
        <v>47150</v>
      </c>
      <c r="C82" s="352">
        <v>47150</v>
      </c>
      <c r="D82" s="350">
        <f>'ЗВД-7'!E82</f>
        <v>3</v>
      </c>
      <c r="E82" s="351">
        <f>'ЗВД-7'!CU82</f>
        <v>5</v>
      </c>
      <c r="F82" s="351">
        <f>'ЗВД-7'!GK82</f>
        <v>5</v>
      </c>
      <c r="G82" s="351">
        <f t="shared" si="4"/>
        <v>10</v>
      </c>
      <c r="H82" s="350">
        <f t="shared" si="5"/>
        <v>5</v>
      </c>
      <c r="I82" s="350">
        <f t="shared" si="6"/>
        <v>5</v>
      </c>
      <c r="J82" s="350">
        <f t="shared" si="7"/>
        <v>10</v>
      </c>
      <c r="L82" s="194"/>
      <c r="M82" s="194"/>
    </row>
    <row r="83" spans="1:13" ht="14.1" customHeight="1" x14ac:dyDescent="0.2">
      <c r="A83" s="353">
        <v>7082</v>
      </c>
      <c r="B83" s="352">
        <v>47196</v>
      </c>
      <c r="C83" s="352">
        <v>46465</v>
      </c>
      <c r="D83" s="350">
        <f>'ЗВД-7'!E83</f>
        <v>1</v>
      </c>
      <c r="E83" s="351">
        <f>'ЗВД-7'!CU83</f>
        <v>4</v>
      </c>
      <c r="F83" s="351">
        <f>'ЗВД-7'!GK83</f>
        <v>1</v>
      </c>
      <c r="G83" s="351">
        <f t="shared" si="4"/>
        <v>5</v>
      </c>
      <c r="H83" s="350">
        <f t="shared" si="5"/>
        <v>4</v>
      </c>
      <c r="I83" s="350">
        <f t="shared" si="6"/>
        <v>1</v>
      </c>
      <c r="J83" s="350">
        <f t="shared" si="7"/>
        <v>5</v>
      </c>
      <c r="L83" s="194"/>
      <c r="M83" s="194"/>
    </row>
    <row r="84" spans="1:13" ht="14.1" customHeight="1" x14ac:dyDescent="0.2">
      <c r="A84" s="353">
        <v>7083</v>
      </c>
      <c r="B84" s="352">
        <v>46545</v>
      </c>
      <c r="C84" s="352">
        <v>46546</v>
      </c>
      <c r="D84" s="350">
        <f>'ЗВД-7'!E84</f>
        <v>3</v>
      </c>
      <c r="E84" s="351">
        <f>'ЗВД-7'!CU84</f>
        <v>4</v>
      </c>
      <c r="F84" s="351">
        <f>'ЗВД-7'!GK84</f>
        <v>3</v>
      </c>
      <c r="G84" s="351">
        <f t="shared" si="4"/>
        <v>7</v>
      </c>
      <c r="H84" s="350">
        <f t="shared" si="5"/>
        <v>4</v>
      </c>
      <c r="I84" s="350">
        <f t="shared" si="6"/>
        <v>3</v>
      </c>
      <c r="J84" s="350">
        <f t="shared" si="7"/>
        <v>7</v>
      </c>
      <c r="L84" s="194"/>
      <c r="M84" s="194"/>
    </row>
    <row r="85" spans="1:13" ht="14.1" customHeight="1" x14ac:dyDescent="0.2">
      <c r="A85" s="353">
        <v>7084</v>
      </c>
      <c r="B85" s="352">
        <v>47331</v>
      </c>
      <c r="C85" s="352">
        <v>47331</v>
      </c>
      <c r="D85" s="350">
        <f>'ЗВД-7'!E85</f>
        <v>4</v>
      </c>
      <c r="E85" s="351">
        <f>'ЗВД-7'!CU85</f>
        <v>4</v>
      </c>
      <c r="F85" s="351">
        <f>'ЗВД-7'!GK85</f>
        <v>4</v>
      </c>
      <c r="G85" s="351">
        <f t="shared" si="4"/>
        <v>8</v>
      </c>
      <c r="H85" s="350">
        <f t="shared" si="5"/>
        <v>4</v>
      </c>
      <c r="I85" s="350">
        <f t="shared" si="6"/>
        <v>4</v>
      </c>
      <c r="J85" s="350">
        <f t="shared" si="7"/>
        <v>8</v>
      </c>
      <c r="L85" s="194"/>
      <c r="M85" s="194"/>
    </row>
    <row r="86" spans="1:13" ht="14.1" customHeight="1" x14ac:dyDescent="0.2">
      <c r="A86" s="353">
        <v>7085</v>
      </c>
      <c r="B86" s="352">
        <v>47029</v>
      </c>
      <c r="C86" s="352">
        <v>47030</v>
      </c>
      <c r="D86" s="350">
        <f>'ЗВД-7'!E86</f>
        <v>6</v>
      </c>
      <c r="E86" s="351">
        <f>'ЗВД-7'!CU86</f>
        <v>7</v>
      </c>
      <c r="F86" s="351">
        <f>'ЗВД-7'!GK86</f>
        <v>6</v>
      </c>
      <c r="G86" s="351">
        <f t="shared" si="4"/>
        <v>13</v>
      </c>
      <c r="H86" s="350">
        <f t="shared" si="5"/>
        <v>7</v>
      </c>
      <c r="I86" s="350">
        <f t="shared" si="6"/>
        <v>6</v>
      </c>
      <c r="J86" s="350">
        <f t="shared" si="7"/>
        <v>13</v>
      </c>
      <c r="L86" s="194"/>
      <c r="M86" s="194"/>
    </row>
    <row r="87" spans="1:13" ht="14.1" customHeight="1" x14ac:dyDescent="0.2">
      <c r="A87" s="353">
        <v>7086</v>
      </c>
      <c r="B87" s="352">
        <v>46602</v>
      </c>
      <c r="C87" s="352">
        <v>46602</v>
      </c>
      <c r="D87" s="350">
        <f>'ЗВД-7'!E87</f>
        <v>1</v>
      </c>
      <c r="E87" s="351">
        <f>'ЗВД-7'!CU87</f>
        <v>3</v>
      </c>
      <c r="F87" s="351">
        <f>'ЗВД-7'!GK87</f>
        <v>0</v>
      </c>
      <c r="G87" s="351">
        <f t="shared" si="4"/>
        <v>3</v>
      </c>
      <c r="H87" s="350">
        <f t="shared" si="5"/>
        <v>3</v>
      </c>
      <c r="I87" s="350">
        <f t="shared" si="6"/>
        <v>0</v>
      </c>
      <c r="J87" s="350">
        <f t="shared" si="7"/>
        <v>3</v>
      </c>
      <c r="L87" s="194"/>
      <c r="M87" s="194"/>
    </row>
    <row r="88" spans="1:13" ht="14.1" customHeight="1" x14ac:dyDescent="0.2">
      <c r="A88" s="353">
        <v>7087</v>
      </c>
      <c r="B88" s="352">
        <v>47388</v>
      </c>
      <c r="C88" s="352">
        <v>47388</v>
      </c>
      <c r="D88" s="350">
        <f>'ЗВД-7'!E88</f>
        <v>0</v>
      </c>
      <c r="E88" s="351">
        <f>'ЗВД-7'!CU88</f>
        <v>0</v>
      </c>
      <c r="F88" s="351">
        <f>'ЗВД-7'!GK88</f>
        <v>0</v>
      </c>
      <c r="G88" s="351">
        <f t="shared" si="4"/>
        <v>0</v>
      </c>
      <c r="H88" s="350">
        <f t="shared" si="5"/>
        <v>0</v>
      </c>
      <c r="I88" s="350">
        <f t="shared" si="6"/>
        <v>0</v>
      </c>
      <c r="J88" s="350">
        <f t="shared" si="7"/>
        <v>0</v>
      </c>
      <c r="L88" s="194"/>
      <c r="M88" s="194"/>
    </row>
    <row r="89" spans="1:13" ht="14.1" customHeight="1" x14ac:dyDescent="0.2">
      <c r="A89" s="353">
        <v>7088</v>
      </c>
      <c r="B89" s="352">
        <v>47064</v>
      </c>
      <c r="C89" s="352">
        <v>47064</v>
      </c>
      <c r="D89" s="350">
        <f>'ЗВД-7'!E89</f>
        <v>1</v>
      </c>
      <c r="E89" s="351">
        <f>'ЗВД-7'!CU89</f>
        <v>7</v>
      </c>
      <c r="F89" s="351">
        <f>'ЗВД-7'!GK89</f>
        <v>0</v>
      </c>
      <c r="G89" s="351">
        <f t="shared" si="4"/>
        <v>7</v>
      </c>
      <c r="H89" s="350">
        <f t="shared" si="5"/>
        <v>7</v>
      </c>
      <c r="I89" s="350">
        <f t="shared" si="6"/>
        <v>0</v>
      </c>
      <c r="J89" s="350">
        <f t="shared" si="7"/>
        <v>7</v>
      </c>
      <c r="L89" s="194"/>
      <c r="M89" s="194"/>
    </row>
    <row r="90" spans="1:13" ht="14.1" customHeight="1" x14ac:dyDescent="0.2">
      <c r="A90" s="353">
        <v>7089</v>
      </c>
      <c r="B90" s="352">
        <v>47201</v>
      </c>
      <c r="C90" s="352">
        <v>45849</v>
      </c>
      <c r="D90" s="350">
        <f>'ЗВД-7'!E90</f>
        <v>4</v>
      </c>
      <c r="E90" s="351">
        <f>'ЗВД-7'!CU90</f>
        <v>12</v>
      </c>
      <c r="F90" s="351">
        <f>'ЗВД-7'!GK90</f>
        <v>6</v>
      </c>
      <c r="G90" s="351">
        <f t="shared" si="4"/>
        <v>18</v>
      </c>
      <c r="H90" s="350">
        <f t="shared" si="5"/>
        <v>12</v>
      </c>
      <c r="I90" s="350">
        <f t="shared" si="6"/>
        <v>6</v>
      </c>
      <c r="J90" s="350">
        <f t="shared" si="7"/>
        <v>18</v>
      </c>
      <c r="L90" s="194"/>
      <c r="M90" s="194"/>
    </row>
    <row r="91" spans="1:13" ht="14.1" customHeight="1" x14ac:dyDescent="0.2">
      <c r="A91" s="353">
        <v>7090</v>
      </c>
      <c r="B91" s="352">
        <v>47180</v>
      </c>
      <c r="C91" s="352">
        <v>47180</v>
      </c>
      <c r="D91" s="350">
        <f>'ЗВД-7'!E91</f>
        <v>0</v>
      </c>
      <c r="E91" s="351">
        <f>'ЗВД-7'!CU91</f>
        <v>0</v>
      </c>
      <c r="F91" s="351">
        <f>'ЗВД-7'!GK91</f>
        <v>0</v>
      </c>
      <c r="G91" s="351">
        <f t="shared" si="4"/>
        <v>0</v>
      </c>
      <c r="H91" s="350">
        <f t="shared" si="5"/>
        <v>0</v>
      </c>
      <c r="I91" s="350">
        <f t="shared" si="6"/>
        <v>0</v>
      </c>
      <c r="J91" s="350">
        <f t="shared" si="7"/>
        <v>0</v>
      </c>
      <c r="L91" s="194"/>
      <c r="M91" s="194"/>
    </row>
    <row r="92" spans="1:13" ht="14.1" customHeight="1" x14ac:dyDescent="0.2">
      <c r="A92" s="353">
        <v>7091</v>
      </c>
      <c r="B92" s="352">
        <v>46490</v>
      </c>
      <c r="C92" s="352">
        <v>46490</v>
      </c>
      <c r="D92" s="350">
        <f>'ЗВД-7'!E92</f>
        <v>1</v>
      </c>
      <c r="E92" s="351">
        <f>'ЗВД-7'!CU92</f>
        <v>8</v>
      </c>
      <c r="F92" s="351">
        <f>'ЗВД-7'!GK92</f>
        <v>4</v>
      </c>
      <c r="G92" s="351">
        <f t="shared" si="4"/>
        <v>12</v>
      </c>
      <c r="H92" s="350">
        <f t="shared" si="5"/>
        <v>8</v>
      </c>
      <c r="I92" s="350">
        <f t="shared" si="6"/>
        <v>4</v>
      </c>
      <c r="J92" s="350">
        <f t="shared" si="7"/>
        <v>12</v>
      </c>
      <c r="L92" s="194"/>
      <c r="M92" s="194"/>
    </row>
    <row r="93" spans="1:13" ht="14.1" customHeight="1" x14ac:dyDescent="0.2">
      <c r="A93" s="353">
        <v>7092</v>
      </c>
      <c r="B93" s="352">
        <v>47122</v>
      </c>
      <c r="C93" s="352">
        <v>47119</v>
      </c>
      <c r="D93" s="350">
        <f>'ЗВД-7'!E93</f>
        <v>2</v>
      </c>
      <c r="E93" s="351">
        <f>'ЗВД-7'!CU93</f>
        <v>7</v>
      </c>
      <c r="F93" s="351">
        <f>'ЗВД-7'!GK93</f>
        <v>3</v>
      </c>
      <c r="G93" s="351">
        <f t="shared" si="4"/>
        <v>10</v>
      </c>
      <c r="H93" s="350">
        <f t="shared" si="5"/>
        <v>7</v>
      </c>
      <c r="I93" s="350">
        <f t="shared" si="6"/>
        <v>3</v>
      </c>
      <c r="J93" s="350">
        <f t="shared" si="7"/>
        <v>10</v>
      </c>
      <c r="L93" s="194"/>
      <c r="M93" s="194"/>
    </row>
    <row r="94" spans="1:13" ht="14.1" customHeight="1" x14ac:dyDescent="0.2">
      <c r="A94" s="353">
        <v>7093</v>
      </c>
      <c r="B94" s="352">
        <v>47191</v>
      </c>
      <c r="C94" s="352">
        <v>46460</v>
      </c>
      <c r="D94" s="350">
        <f>'ЗВД-7'!E94</f>
        <v>3</v>
      </c>
      <c r="E94" s="351">
        <f>'ЗВД-7'!CU94</f>
        <v>0</v>
      </c>
      <c r="F94" s="351">
        <f>'ЗВД-7'!GK94</f>
        <v>0</v>
      </c>
      <c r="G94" s="351">
        <f t="shared" si="4"/>
        <v>0</v>
      </c>
      <c r="H94" s="350">
        <f t="shared" si="5"/>
        <v>0</v>
      </c>
      <c r="I94" s="350">
        <f t="shared" si="6"/>
        <v>0</v>
      </c>
      <c r="J94" s="350">
        <f t="shared" si="7"/>
        <v>0</v>
      </c>
      <c r="L94" s="194"/>
      <c r="M94" s="194"/>
    </row>
    <row r="95" spans="1:13" ht="14.1" customHeight="1" x14ac:dyDescent="0.2">
      <c r="A95" s="353">
        <v>7094</v>
      </c>
      <c r="B95" s="352">
        <v>47153</v>
      </c>
      <c r="C95" s="352">
        <v>47155</v>
      </c>
      <c r="D95" s="350">
        <f>'ЗВД-7'!E95</f>
        <v>1</v>
      </c>
      <c r="E95" s="351">
        <f>'ЗВД-7'!CU95</f>
        <v>3</v>
      </c>
      <c r="F95" s="351">
        <f>'ЗВД-7'!GK95</f>
        <v>1</v>
      </c>
      <c r="G95" s="351">
        <f t="shared" si="4"/>
        <v>4</v>
      </c>
      <c r="H95" s="350">
        <f t="shared" si="5"/>
        <v>3</v>
      </c>
      <c r="I95" s="350">
        <f t="shared" si="6"/>
        <v>1</v>
      </c>
      <c r="J95" s="350">
        <f t="shared" si="7"/>
        <v>4</v>
      </c>
      <c r="L95" s="194"/>
      <c r="M95" s="194"/>
    </row>
    <row r="96" spans="1:13" ht="14.1" customHeight="1" x14ac:dyDescent="0.2">
      <c r="A96" s="353">
        <v>7095</v>
      </c>
      <c r="B96" s="352">
        <v>46539</v>
      </c>
      <c r="C96" s="352">
        <v>46539</v>
      </c>
      <c r="D96" s="350">
        <f>'ЗВД-7'!E96</f>
        <v>2</v>
      </c>
      <c r="E96" s="351">
        <f>'ЗВД-7'!CU96</f>
        <v>7</v>
      </c>
      <c r="F96" s="351">
        <f>'ЗВД-7'!GK96</f>
        <v>0</v>
      </c>
      <c r="G96" s="351">
        <f t="shared" si="4"/>
        <v>7</v>
      </c>
      <c r="H96" s="350">
        <f t="shared" si="5"/>
        <v>7</v>
      </c>
      <c r="I96" s="350">
        <f t="shared" si="6"/>
        <v>0</v>
      </c>
      <c r="J96" s="350">
        <f t="shared" si="7"/>
        <v>7</v>
      </c>
      <c r="L96" s="194"/>
      <c r="M96" s="194"/>
    </row>
    <row r="97" spans="1:13" ht="14.1" customHeight="1" x14ac:dyDescent="0.2">
      <c r="A97" s="353">
        <v>7096</v>
      </c>
      <c r="B97" s="352">
        <v>46979</v>
      </c>
      <c r="C97" s="352">
        <v>46991</v>
      </c>
      <c r="D97" s="350">
        <f>'ЗВД-7'!E97</f>
        <v>2</v>
      </c>
      <c r="E97" s="351">
        <f>'ЗВД-7'!CU97</f>
        <v>2</v>
      </c>
      <c r="F97" s="351">
        <f>'ЗВД-7'!GK97</f>
        <v>0</v>
      </c>
      <c r="G97" s="351">
        <f t="shared" si="4"/>
        <v>2</v>
      </c>
      <c r="H97" s="350">
        <f t="shared" si="5"/>
        <v>2</v>
      </c>
      <c r="I97" s="350">
        <f t="shared" si="6"/>
        <v>0</v>
      </c>
      <c r="J97" s="350">
        <f t="shared" si="7"/>
        <v>2</v>
      </c>
      <c r="L97" s="194"/>
      <c r="M97" s="194"/>
    </row>
    <row r="98" spans="1:13" ht="14.1" customHeight="1" x14ac:dyDescent="0.2">
      <c r="A98" s="353">
        <v>7097</v>
      </c>
      <c r="B98" s="352">
        <v>47282</v>
      </c>
      <c r="C98" s="352">
        <v>46182</v>
      </c>
      <c r="D98" s="350">
        <f>'ЗВД-7'!E98</f>
        <v>1</v>
      </c>
      <c r="E98" s="351">
        <f>'ЗВД-7'!CU98</f>
        <v>4</v>
      </c>
      <c r="F98" s="351">
        <f>'ЗВД-7'!GK98</f>
        <v>2</v>
      </c>
      <c r="G98" s="351">
        <f t="shared" si="4"/>
        <v>6</v>
      </c>
      <c r="H98" s="350">
        <f t="shared" si="5"/>
        <v>4</v>
      </c>
      <c r="I98" s="350">
        <f t="shared" si="6"/>
        <v>2</v>
      </c>
      <c r="J98" s="350">
        <f t="shared" si="7"/>
        <v>6</v>
      </c>
      <c r="L98" s="194"/>
      <c r="M98" s="194"/>
    </row>
    <row r="99" spans="1:13" ht="14.1" customHeight="1" x14ac:dyDescent="0.2">
      <c r="A99" s="353">
        <v>7098</v>
      </c>
      <c r="B99" s="352">
        <v>47151</v>
      </c>
      <c r="C99" s="352">
        <v>47151</v>
      </c>
      <c r="D99" s="350">
        <f>'ЗВД-7'!E99</f>
        <v>1</v>
      </c>
      <c r="E99" s="351">
        <f>'ЗВД-7'!CU99</f>
        <v>8</v>
      </c>
      <c r="F99" s="351">
        <f>'ЗВД-7'!GK99</f>
        <v>0</v>
      </c>
      <c r="G99" s="351">
        <f t="shared" si="4"/>
        <v>8</v>
      </c>
      <c r="H99" s="350">
        <f t="shared" si="5"/>
        <v>8</v>
      </c>
      <c r="I99" s="350">
        <f t="shared" si="6"/>
        <v>0</v>
      </c>
      <c r="J99" s="350">
        <f t="shared" si="7"/>
        <v>8</v>
      </c>
      <c r="L99" s="194"/>
      <c r="M99" s="194"/>
    </row>
    <row r="100" spans="1:13" ht="14.1" customHeight="1" x14ac:dyDescent="0.2">
      <c r="A100" s="353">
        <v>7099</v>
      </c>
      <c r="B100" s="352">
        <v>47183</v>
      </c>
      <c r="C100" s="352">
        <v>47183</v>
      </c>
      <c r="D100" s="350">
        <f>'ЗВД-7'!E100</f>
        <v>1</v>
      </c>
      <c r="E100" s="351">
        <f>'ЗВД-7'!CU100</f>
        <v>5</v>
      </c>
      <c r="F100" s="351">
        <f>'ЗВД-7'!GK100</f>
        <v>1</v>
      </c>
      <c r="G100" s="351">
        <f t="shared" si="4"/>
        <v>6</v>
      </c>
      <c r="H100" s="350">
        <f t="shared" si="5"/>
        <v>5</v>
      </c>
      <c r="I100" s="350">
        <f t="shared" si="6"/>
        <v>1</v>
      </c>
      <c r="J100" s="350">
        <f t="shared" si="7"/>
        <v>6</v>
      </c>
      <c r="L100" s="194"/>
      <c r="M100" s="194"/>
    </row>
    <row r="101" spans="1:13" ht="14.1" customHeight="1" x14ac:dyDescent="0.2">
      <c r="A101" s="353">
        <v>7100</v>
      </c>
      <c r="B101" s="352">
        <v>47178</v>
      </c>
      <c r="C101" s="352">
        <v>47178</v>
      </c>
      <c r="D101" s="350">
        <f>'ЗВД-7'!E101</f>
        <v>3</v>
      </c>
      <c r="E101" s="351">
        <f>'ЗВД-7'!CU101</f>
        <v>4</v>
      </c>
      <c r="F101" s="351">
        <f>'ЗВД-7'!GK101</f>
        <v>0</v>
      </c>
      <c r="G101" s="351">
        <f t="shared" si="4"/>
        <v>4</v>
      </c>
      <c r="H101" s="350">
        <f t="shared" si="5"/>
        <v>4</v>
      </c>
      <c r="I101" s="350">
        <f t="shared" si="6"/>
        <v>0</v>
      </c>
      <c r="J101" s="350">
        <f t="shared" si="7"/>
        <v>4</v>
      </c>
      <c r="L101" s="194"/>
      <c r="M101" s="194"/>
    </row>
    <row r="102" spans="1:13" ht="14.1" customHeight="1" x14ac:dyDescent="0.2">
      <c r="A102" s="353">
        <v>7101</v>
      </c>
      <c r="B102" s="352">
        <v>47153</v>
      </c>
      <c r="C102" s="352">
        <v>47183</v>
      </c>
      <c r="D102" s="350">
        <f>'ЗВД-7'!E102</f>
        <v>4</v>
      </c>
      <c r="E102" s="351">
        <f>'ЗВД-7'!CU102</f>
        <v>7</v>
      </c>
      <c r="F102" s="351">
        <f>'ЗВД-7'!GK102</f>
        <v>0</v>
      </c>
      <c r="G102" s="351">
        <f t="shared" si="4"/>
        <v>7</v>
      </c>
      <c r="H102" s="350">
        <f t="shared" si="5"/>
        <v>7</v>
      </c>
      <c r="I102" s="350">
        <f t="shared" si="6"/>
        <v>0</v>
      </c>
      <c r="J102" s="350">
        <f t="shared" si="7"/>
        <v>7</v>
      </c>
      <c r="L102" s="194"/>
      <c r="M102" s="194"/>
    </row>
    <row r="103" spans="1:13" ht="14.1" customHeight="1" x14ac:dyDescent="0.2">
      <c r="A103" s="353">
        <v>7102</v>
      </c>
      <c r="B103" s="352">
        <v>45870</v>
      </c>
      <c r="C103" s="352">
        <v>46967</v>
      </c>
      <c r="D103" s="350">
        <f>'ЗВД-7'!E103</f>
        <v>1</v>
      </c>
      <c r="E103" s="351">
        <f>'ЗВД-7'!CU103</f>
        <v>1</v>
      </c>
      <c r="F103" s="351">
        <f>'ЗВД-7'!GK103</f>
        <v>1</v>
      </c>
      <c r="G103" s="351">
        <f t="shared" si="4"/>
        <v>2</v>
      </c>
      <c r="H103" s="350">
        <f t="shared" si="5"/>
        <v>1</v>
      </c>
      <c r="I103" s="350">
        <f t="shared" si="6"/>
        <v>1</v>
      </c>
      <c r="J103" s="350">
        <f t="shared" si="7"/>
        <v>2</v>
      </c>
      <c r="L103" s="194"/>
      <c r="M103" s="194"/>
    </row>
    <row r="104" spans="1:13" ht="14.1" customHeight="1" x14ac:dyDescent="0.2">
      <c r="A104" s="353">
        <v>7103</v>
      </c>
      <c r="B104" s="352">
        <v>45692</v>
      </c>
      <c r="C104" s="352">
        <v>45692</v>
      </c>
      <c r="D104" s="350">
        <f>'ЗВД-7'!E104</f>
        <v>1</v>
      </c>
      <c r="E104" s="351">
        <f>'ЗВД-7'!CU104</f>
        <v>3</v>
      </c>
      <c r="F104" s="351">
        <f>'ЗВД-7'!GK104</f>
        <v>3</v>
      </c>
      <c r="G104" s="351">
        <f t="shared" si="4"/>
        <v>6</v>
      </c>
      <c r="H104" s="350">
        <f t="shared" si="5"/>
        <v>3</v>
      </c>
      <c r="I104" s="350">
        <f t="shared" si="6"/>
        <v>3</v>
      </c>
      <c r="J104" s="350">
        <f t="shared" si="7"/>
        <v>6</v>
      </c>
      <c r="L104" s="194"/>
      <c r="M104" s="194"/>
    </row>
    <row r="105" spans="1:13" ht="14.1" customHeight="1" x14ac:dyDescent="0.2">
      <c r="A105" s="353">
        <v>7104</v>
      </c>
      <c r="B105" s="352">
        <v>47183</v>
      </c>
      <c r="C105" s="352">
        <v>47183</v>
      </c>
      <c r="D105" s="350">
        <f>'ЗВД-7'!E105</f>
        <v>3</v>
      </c>
      <c r="E105" s="351">
        <f>'ЗВД-7'!CU105</f>
        <v>7</v>
      </c>
      <c r="F105" s="351">
        <f>'ЗВД-7'!GK105</f>
        <v>0</v>
      </c>
      <c r="G105" s="351">
        <f t="shared" si="4"/>
        <v>7</v>
      </c>
      <c r="H105" s="350">
        <f t="shared" si="5"/>
        <v>7</v>
      </c>
      <c r="I105" s="350">
        <f t="shared" si="6"/>
        <v>0</v>
      </c>
      <c r="J105" s="350">
        <f t="shared" si="7"/>
        <v>7</v>
      </c>
      <c r="L105" s="194"/>
      <c r="M105" s="194"/>
    </row>
    <row r="106" spans="1:13" ht="14.1" customHeight="1" x14ac:dyDescent="0.2">
      <c r="A106" s="353">
        <v>7105</v>
      </c>
      <c r="B106" s="352">
        <v>47180</v>
      </c>
      <c r="C106" s="352">
        <v>47180</v>
      </c>
      <c r="D106" s="350">
        <f>'ЗВД-7'!E106</f>
        <v>0</v>
      </c>
      <c r="E106" s="351">
        <f>'ЗВД-7'!CU106</f>
        <v>0</v>
      </c>
      <c r="F106" s="351">
        <f>'ЗВД-7'!GK106</f>
        <v>0</v>
      </c>
      <c r="G106" s="351">
        <f t="shared" si="4"/>
        <v>0</v>
      </c>
      <c r="H106" s="350">
        <f t="shared" si="5"/>
        <v>0</v>
      </c>
      <c r="I106" s="350">
        <f t="shared" si="6"/>
        <v>0</v>
      </c>
      <c r="J106" s="350">
        <f t="shared" si="7"/>
        <v>0</v>
      </c>
      <c r="L106" s="194"/>
      <c r="M106" s="194"/>
    </row>
    <row r="107" spans="1:13" ht="14.1" customHeight="1" x14ac:dyDescent="0.2">
      <c r="A107" s="353">
        <v>7106</v>
      </c>
      <c r="B107" s="352">
        <v>47143</v>
      </c>
      <c r="C107" s="352">
        <v>46412</v>
      </c>
      <c r="D107" s="350">
        <f>'ЗВД-7'!E107</f>
        <v>1</v>
      </c>
      <c r="E107" s="351">
        <f>'ЗВД-7'!CU107</f>
        <v>10</v>
      </c>
      <c r="F107" s="351">
        <f>'ЗВД-7'!GK107</f>
        <v>0</v>
      </c>
      <c r="G107" s="351">
        <f t="shared" si="4"/>
        <v>10</v>
      </c>
      <c r="H107" s="350">
        <f t="shared" si="5"/>
        <v>10</v>
      </c>
      <c r="I107" s="350">
        <f t="shared" si="6"/>
        <v>0</v>
      </c>
      <c r="J107" s="350">
        <f t="shared" si="7"/>
        <v>10</v>
      </c>
      <c r="L107" s="194"/>
      <c r="M107" s="194"/>
    </row>
    <row r="108" spans="1:13" ht="14.1" customHeight="1" x14ac:dyDescent="0.2">
      <c r="A108" s="353">
        <v>7107</v>
      </c>
      <c r="B108" s="352">
        <v>46497</v>
      </c>
      <c r="C108" s="352">
        <v>47249</v>
      </c>
      <c r="D108" s="350">
        <f>'ЗВД-7'!E108</f>
        <v>2</v>
      </c>
      <c r="E108" s="351">
        <f>'ЗВД-7'!CU108</f>
        <v>6</v>
      </c>
      <c r="F108" s="351">
        <f>'ЗВД-7'!GK108</f>
        <v>2</v>
      </c>
      <c r="G108" s="351">
        <f t="shared" si="4"/>
        <v>8</v>
      </c>
      <c r="H108" s="350">
        <f t="shared" si="5"/>
        <v>6</v>
      </c>
      <c r="I108" s="350">
        <f t="shared" si="6"/>
        <v>2</v>
      </c>
      <c r="J108" s="350">
        <f t="shared" si="7"/>
        <v>8</v>
      </c>
      <c r="L108" s="194"/>
      <c r="M108" s="194"/>
    </row>
    <row r="109" spans="1:13" ht="14.1" customHeight="1" x14ac:dyDescent="0.2">
      <c r="A109" s="353">
        <v>7108</v>
      </c>
      <c r="B109" s="352">
        <v>47674</v>
      </c>
      <c r="C109" s="352">
        <v>47674</v>
      </c>
      <c r="D109" s="350">
        <f>'ЗВД-7'!E109</f>
        <v>1</v>
      </c>
      <c r="E109" s="351">
        <f>'ЗВД-7'!CU109</f>
        <v>10</v>
      </c>
      <c r="F109" s="351">
        <f>'ЗВД-7'!GK109</f>
        <v>0</v>
      </c>
      <c r="G109" s="351">
        <f t="shared" si="4"/>
        <v>10</v>
      </c>
      <c r="H109" s="350">
        <f t="shared" si="5"/>
        <v>10</v>
      </c>
      <c r="I109" s="350">
        <f t="shared" si="6"/>
        <v>0</v>
      </c>
      <c r="J109" s="350">
        <f t="shared" si="7"/>
        <v>10</v>
      </c>
      <c r="L109" s="194"/>
      <c r="M109" s="194"/>
    </row>
    <row r="110" spans="1:13" ht="14.1" customHeight="1" x14ac:dyDescent="0.2">
      <c r="A110" s="353">
        <v>7109</v>
      </c>
      <c r="B110" s="352"/>
      <c r="C110" s="352"/>
      <c r="D110" s="350">
        <f>'ЗВД-7'!E110</f>
        <v>4</v>
      </c>
      <c r="E110" s="351">
        <f>'ЗВД-7'!CU110</f>
        <v>8.7000000000000455</v>
      </c>
      <c r="F110" s="351">
        <f>'ЗВД-7'!GK110</f>
        <v>1</v>
      </c>
      <c r="G110" s="351">
        <f t="shared" si="4"/>
        <v>9.6999999999999993</v>
      </c>
      <c r="H110" s="350">
        <f t="shared" si="5"/>
        <v>17.48</v>
      </c>
      <c r="I110" s="350">
        <f t="shared" si="6"/>
        <v>12.72</v>
      </c>
      <c r="J110" s="350">
        <f t="shared" si="7"/>
        <v>30.2</v>
      </c>
      <c r="L110" s="194"/>
      <c r="M110" s="194"/>
    </row>
    <row r="111" spans="1:13" ht="14.1" customHeight="1" x14ac:dyDescent="0.2">
      <c r="A111" s="353">
        <v>7110</v>
      </c>
      <c r="B111" s="352">
        <v>47653</v>
      </c>
      <c r="C111" s="352">
        <v>46329</v>
      </c>
      <c r="D111" s="350">
        <f>'ЗВД-7'!E111</f>
        <v>1</v>
      </c>
      <c r="E111" s="351">
        <f>'ЗВД-7'!CU111</f>
        <v>0</v>
      </c>
      <c r="F111" s="351">
        <f>'ЗВД-7'!GK111</f>
        <v>0</v>
      </c>
      <c r="G111" s="351">
        <f t="shared" si="4"/>
        <v>0</v>
      </c>
      <c r="H111" s="350">
        <f t="shared" si="5"/>
        <v>0</v>
      </c>
      <c r="I111" s="350">
        <f t="shared" si="6"/>
        <v>0</v>
      </c>
      <c r="J111" s="350">
        <f t="shared" si="7"/>
        <v>0</v>
      </c>
      <c r="L111" s="194"/>
      <c r="M111" s="194"/>
    </row>
    <row r="112" spans="1:13" ht="14.1" customHeight="1" x14ac:dyDescent="0.2">
      <c r="A112" s="353">
        <v>7111</v>
      </c>
      <c r="B112" s="352">
        <v>47020</v>
      </c>
      <c r="C112" s="352">
        <v>47020</v>
      </c>
      <c r="D112" s="350">
        <f>'ЗВД-7'!E112</f>
        <v>1</v>
      </c>
      <c r="E112" s="351">
        <f>'ЗВД-7'!CU112</f>
        <v>2</v>
      </c>
      <c r="F112" s="351">
        <f>'ЗВД-7'!GK112</f>
        <v>0</v>
      </c>
      <c r="G112" s="351">
        <f t="shared" si="4"/>
        <v>2</v>
      </c>
      <c r="H112" s="350">
        <f t="shared" si="5"/>
        <v>2</v>
      </c>
      <c r="I112" s="350">
        <f t="shared" si="6"/>
        <v>0</v>
      </c>
      <c r="J112" s="350">
        <f t="shared" si="7"/>
        <v>2</v>
      </c>
      <c r="L112" s="194"/>
      <c r="M112" s="194"/>
    </row>
    <row r="113" spans="1:13" ht="14.1" customHeight="1" x14ac:dyDescent="0.2">
      <c r="A113" s="353">
        <v>7112</v>
      </c>
      <c r="B113" s="352">
        <v>47543</v>
      </c>
      <c r="C113" s="352">
        <v>46118</v>
      </c>
      <c r="D113" s="350">
        <f>'ЗВД-7'!E113</f>
        <v>1</v>
      </c>
      <c r="E113" s="351">
        <f>'ЗВД-7'!CU113</f>
        <v>9</v>
      </c>
      <c r="F113" s="351">
        <f>'ЗВД-7'!GK113</f>
        <v>3</v>
      </c>
      <c r="G113" s="351">
        <f t="shared" si="4"/>
        <v>12</v>
      </c>
      <c r="H113" s="350">
        <f t="shared" si="5"/>
        <v>9</v>
      </c>
      <c r="I113" s="350">
        <f t="shared" si="6"/>
        <v>3</v>
      </c>
      <c r="J113" s="350">
        <f t="shared" si="7"/>
        <v>12</v>
      </c>
      <c r="L113" s="194"/>
      <c r="M113" s="194"/>
    </row>
    <row r="114" spans="1:13" ht="14.1" customHeight="1" x14ac:dyDescent="0.2">
      <c r="A114" s="353">
        <v>7113</v>
      </c>
      <c r="B114" s="352">
        <v>47528</v>
      </c>
      <c r="C114" s="352">
        <v>47528</v>
      </c>
      <c r="D114" s="350">
        <f>'ЗВД-7'!E114</f>
        <v>1</v>
      </c>
      <c r="E114" s="351">
        <f>'ЗВД-7'!CU114</f>
        <v>3</v>
      </c>
      <c r="F114" s="351">
        <f>'ЗВД-7'!GK114</f>
        <v>4</v>
      </c>
      <c r="G114" s="351">
        <f t="shared" si="4"/>
        <v>7</v>
      </c>
      <c r="H114" s="350">
        <f t="shared" si="5"/>
        <v>3</v>
      </c>
      <c r="I114" s="350">
        <f t="shared" si="6"/>
        <v>4</v>
      </c>
      <c r="J114" s="350">
        <f t="shared" si="7"/>
        <v>7</v>
      </c>
      <c r="L114" s="194"/>
      <c r="M114" s="194"/>
    </row>
    <row r="115" spans="1:13" ht="14.1" customHeight="1" x14ac:dyDescent="0.2">
      <c r="A115" s="353">
        <v>7114</v>
      </c>
      <c r="B115" s="352"/>
      <c r="C115" s="352"/>
      <c r="D115" s="350">
        <f>'ЗВД-7'!E115</f>
        <v>1</v>
      </c>
      <c r="E115" s="351">
        <f>'ЗВД-7'!CU115</f>
        <v>10</v>
      </c>
      <c r="F115" s="351">
        <f>'ЗВД-7'!GK115</f>
        <v>1</v>
      </c>
      <c r="G115" s="351">
        <f t="shared" si="4"/>
        <v>11</v>
      </c>
      <c r="H115" s="350">
        <f t="shared" si="5"/>
        <v>4.37</v>
      </c>
      <c r="I115" s="350">
        <f t="shared" si="6"/>
        <v>3.18</v>
      </c>
      <c r="J115" s="350">
        <f t="shared" si="7"/>
        <v>7.55</v>
      </c>
      <c r="L115" s="194"/>
      <c r="M115" s="194"/>
    </row>
    <row r="116" spans="1:13" ht="14.1" customHeight="1" x14ac:dyDescent="0.2">
      <c r="A116" s="353">
        <v>7115</v>
      </c>
      <c r="B116" s="352">
        <v>47339</v>
      </c>
      <c r="C116" s="352">
        <v>46608</v>
      </c>
      <c r="D116" s="350">
        <f>'ЗВД-7'!E116</f>
        <v>1</v>
      </c>
      <c r="E116" s="351">
        <f>'ЗВД-7'!CU116</f>
        <v>0</v>
      </c>
      <c r="F116" s="351">
        <f>'ЗВД-7'!GK116</f>
        <v>0</v>
      </c>
      <c r="G116" s="351">
        <f t="shared" si="4"/>
        <v>0</v>
      </c>
      <c r="H116" s="350">
        <f t="shared" si="5"/>
        <v>0</v>
      </c>
      <c r="I116" s="350">
        <f t="shared" si="6"/>
        <v>0</v>
      </c>
      <c r="J116" s="350">
        <f t="shared" si="7"/>
        <v>0</v>
      </c>
      <c r="L116" s="194"/>
      <c r="M116" s="194"/>
    </row>
    <row r="117" spans="1:13" ht="14.1" customHeight="1" x14ac:dyDescent="0.2">
      <c r="A117" s="353">
        <v>7116</v>
      </c>
      <c r="B117" s="352">
        <v>47248</v>
      </c>
      <c r="C117" s="352">
        <v>46517</v>
      </c>
      <c r="D117" s="350">
        <f>'ЗВД-7'!E117</f>
        <v>2</v>
      </c>
      <c r="E117" s="351">
        <f>'ЗВД-7'!CU117</f>
        <v>8</v>
      </c>
      <c r="F117" s="351">
        <f>'ЗВД-7'!GK117</f>
        <v>0</v>
      </c>
      <c r="G117" s="351">
        <f t="shared" si="4"/>
        <v>8</v>
      </c>
      <c r="H117" s="350">
        <f t="shared" si="5"/>
        <v>8</v>
      </c>
      <c r="I117" s="350">
        <f t="shared" si="6"/>
        <v>0</v>
      </c>
      <c r="J117" s="350">
        <f t="shared" si="7"/>
        <v>8</v>
      </c>
      <c r="L117" s="194"/>
      <c r="M117" s="194"/>
    </row>
    <row r="118" spans="1:13" ht="14.1" customHeight="1" x14ac:dyDescent="0.2">
      <c r="A118" s="353">
        <v>7117</v>
      </c>
      <c r="B118" s="352">
        <v>47193</v>
      </c>
      <c r="C118" s="352">
        <v>47151</v>
      </c>
      <c r="D118" s="350">
        <f>'ЗВД-7'!E118</f>
        <v>1</v>
      </c>
      <c r="E118" s="351">
        <f>'ЗВД-7'!CU118</f>
        <v>2</v>
      </c>
      <c r="F118" s="351">
        <f>'ЗВД-7'!GK118</f>
        <v>2</v>
      </c>
      <c r="G118" s="351">
        <f t="shared" si="4"/>
        <v>4</v>
      </c>
      <c r="H118" s="350">
        <f t="shared" si="5"/>
        <v>2</v>
      </c>
      <c r="I118" s="350">
        <f t="shared" si="6"/>
        <v>2</v>
      </c>
      <c r="J118" s="350">
        <f t="shared" si="7"/>
        <v>4</v>
      </c>
      <c r="L118" s="194"/>
      <c r="M118" s="194"/>
    </row>
    <row r="119" spans="1:13" ht="14.1" customHeight="1" x14ac:dyDescent="0.2">
      <c r="A119" s="353">
        <v>7118</v>
      </c>
      <c r="B119" s="352">
        <v>47365</v>
      </c>
      <c r="C119" s="352">
        <v>47365</v>
      </c>
      <c r="D119" s="350">
        <f>'ЗВД-7'!E119</f>
        <v>0</v>
      </c>
      <c r="E119" s="351">
        <f>'ЗВД-7'!CU119</f>
        <v>0</v>
      </c>
      <c r="F119" s="351">
        <f>'ЗВД-7'!GK119</f>
        <v>0</v>
      </c>
      <c r="G119" s="351">
        <f t="shared" si="4"/>
        <v>0</v>
      </c>
      <c r="H119" s="350">
        <f t="shared" si="5"/>
        <v>0</v>
      </c>
      <c r="I119" s="350">
        <f t="shared" si="6"/>
        <v>0</v>
      </c>
      <c r="J119" s="350">
        <f t="shared" si="7"/>
        <v>0</v>
      </c>
      <c r="L119" s="194"/>
      <c r="M119" s="194"/>
    </row>
    <row r="120" spans="1:13" ht="14.1" customHeight="1" x14ac:dyDescent="0.2">
      <c r="A120" s="353">
        <v>7119</v>
      </c>
      <c r="B120" s="352">
        <v>47636</v>
      </c>
      <c r="C120" s="352">
        <v>47636</v>
      </c>
      <c r="D120" s="350">
        <f>'ЗВД-7'!E120</f>
        <v>1</v>
      </c>
      <c r="E120" s="351">
        <f>'ЗВД-7'!CU120</f>
        <v>4</v>
      </c>
      <c r="F120" s="351">
        <f>'ЗВД-7'!GK120</f>
        <v>2.778</v>
      </c>
      <c r="G120" s="351">
        <f t="shared" si="4"/>
        <v>6.7779999999999996</v>
      </c>
      <c r="H120" s="350">
        <f t="shared" si="5"/>
        <v>4</v>
      </c>
      <c r="I120" s="350">
        <f t="shared" si="6"/>
        <v>2.778</v>
      </c>
      <c r="J120" s="350">
        <f t="shared" si="7"/>
        <v>6.7779999999999996</v>
      </c>
      <c r="L120" s="194"/>
      <c r="M120" s="194"/>
    </row>
    <row r="121" spans="1:13" ht="14.1" customHeight="1" x14ac:dyDescent="0.2">
      <c r="A121" s="353">
        <v>7120</v>
      </c>
      <c r="B121" s="352">
        <v>47151</v>
      </c>
      <c r="C121" s="352">
        <v>47183</v>
      </c>
      <c r="D121" s="350">
        <f>'ЗВД-7'!E121</f>
        <v>1</v>
      </c>
      <c r="E121" s="351">
        <f>'ЗВД-7'!CU121</f>
        <v>5</v>
      </c>
      <c r="F121" s="351">
        <f>'ЗВД-7'!GK121</f>
        <v>4</v>
      </c>
      <c r="G121" s="351">
        <f t="shared" si="4"/>
        <v>9</v>
      </c>
      <c r="H121" s="350">
        <f t="shared" si="5"/>
        <v>5</v>
      </c>
      <c r="I121" s="350">
        <f t="shared" si="6"/>
        <v>4</v>
      </c>
      <c r="J121" s="350">
        <f t="shared" si="7"/>
        <v>9</v>
      </c>
      <c r="L121" s="194"/>
      <c r="M121" s="194"/>
    </row>
    <row r="122" spans="1:13" ht="14.1" customHeight="1" x14ac:dyDescent="0.2">
      <c r="A122" s="353">
        <v>7121</v>
      </c>
      <c r="B122" s="352">
        <v>47710</v>
      </c>
      <c r="C122" s="352">
        <v>47323</v>
      </c>
      <c r="D122" s="350">
        <f>'ЗВД-7'!E122</f>
        <v>4</v>
      </c>
      <c r="E122" s="351">
        <f>'ЗВД-7'!CU122</f>
        <v>9</v>
      </c>
      <c r="F122" s="351">
        <f>'ЗВД-7'!GK122</f>
        <v>6</v>
      </c>
      <c r="G122" s="351">
        <f t="shared" si="4"/>
        <v>15</v>
      </c>
      <c r="H122" s="350">
        <f t="shared" si="5"/>
        <v>9</v>
      </c>
      <c r="I122" s="350">
        <f t="shared" si="6"/>
        <v>6</v>
      </c>
      <c r="J122" s="350">
        <f t="shared" si="7"/>
        <v>15</v>
      </c>
      <c r="L122" s="194"/>
      <c r="M122" s="194"/>
    </row>
    <row r="123" spans="1:13" ht="14.1" customHeight="1" x14ac:dyDescent="0.2">
      <c r="A123" s="353">
        <v>7122</v>
      </c>
      <c r="B123" s="352">
        <v>46411</v>
      </c>
      <c r="C123" s="352">
        <v>45681</v>
      </c>
      <c r="D123" s="350">
        <f>'ЗВД-7'!E123</f>
        <v>3</v>
      </c>
      <c r="E123" s="351">
        <f>'ЗВД-7'!CU123</f>
        <v>7</v>
      </c>
      <c r="F123" s="351">
        <f>'ЗВД-7'!GK123</f>
        <v>0</v>
      </c>
      <c r="G123" s="351">
        <f t="shared" si="4"/>
        <v>7</v>
      </c>
      <c r="H123" s="350">
        <f t="shared" si="5"/>
        <v>7</v>
      </c>
      <c r="I123" s="350">
        <f t="shared" si="6"/>
        <v>0</v>
      </c>
      <c r="J123" s="350">
        <f t="shared" si="7"/>
        <v>7</v>
      </c>
      <c r="L123" s="194"/>
      <c r="M123" s="194"/>
    </row>
    <row r="124" spans="1:13" ht="14.1" customHeight="1" x14ac:dyDescent="0.2">
      <c r="A124" s="353">
        <v>7123</v>
      </c>
      <c r="B124" s="352">
        <v>47276</v>
      </c>
      <c r="C124" s="352">
        <v>46787</v>
      </c>
      <c r="D124" s="350">
        <f>'ЗВД-7'!E124</f>
        <v>1</v>
      </c>
      <c r="E124" s="351">
        <f>'ЗВД-7'!CU124</f>
        <v>1</v>
      </c>
      <c r="F124" s="351">
        <f>'ЗВД-7'!GK124</f>
        <v>0</v>
      </c>
      <c r="G124" s="351">
        <f t="shared" si="4"/>
        <v>1</v>
      </c>
      <c r="H124" s="350">
        <f t="shared" si="5"/>
        <v>1</v>
      </c>
      <c r="I124" s="350">
        <f t="shared" si="6"/>
        <v>0</v>
      </c>
      <c r="J124" s="350">
        <f t="shared" si="7"/>
        <v>1</v>
      </c>
      <c r="L124" s="194"/>
      <c r="M124" s="194"/>
    </row>
    <row r="125" spans="1:13" ht="14.1" customHeight="1" x14ac:dyDescent="0.2">
      <c r="A125" s="353">
        <v>7124</v>
      </c>
      <c r="B125" s="352">
        <v>47134</v>
      </c>
      <c r="C125" s="352">
        <v>45660</v>
      </c>
      <c r="D125" s="350">
        <f>'ЗВД-7'!E125</f>
        <v>1</v>
      </c>
      <c r="E125" s="351">
        <f>'ЗВД-7'!CU125</f>
        <v>3</v>
      </c>
      <c r="F125" s="351">
        <f>'ЗВД-7'!GK125</f>
        <v>1</v>
      </c>
      <c r="G125" s="351">
        <f t="shared" si="4"/>
        <v>4</v>
      </c>
      <c r="H125" s="350">
        <f t="shared" si="5"/>
        <v>3</v>
      </c>
      <c r="I125" s="350">
        <f t="shared" si="6"/>
        <v>1</v>
      </c>
      <c r="J125" s="350">
        <f t="shared" si="7"/>
        <v>4</v>
      </c>
      <c r="L125" s="194"/>
      <c r="M125" s="194"/>
    </row>
    <row r="126" spans="1:13" ht="14.1" customHeight="1" x14ac:dyDescent="0.2">
      <c r="A126" s="353">
        <v>7125</v>
      </c>
      <c r="B126" s="352">
        <v>46636</v>
      </c>
      <c r="C126" s="352">
        <v>46636</v>
      </c>
      <c r="D126" s="350">
        <f>'ЗВД-7'!E126</f>
        <v>2</v>
      </c>
      <c r="E126" s="351">
        <f>'ЗВД-7'!CU126</f>
        <v>5</v>
      </c>
      <c r="F126" s="351">
        <f>'ЗВД-7'!GK126</f>
        <v>2</v>
      </c>
      <c r="G126" s="351">
        <f t="shared" si="4"/>
        <v>7</v>
      </c>
      <c r="H126" s="350">
        <f t="shared" si="5"/>
        <v>5</v>
      </c>
      <c r="I126" s="350">
        <f t="shared" si="6"/>
        <v>2</v>
      </c>
      <c r="J126" s="350">
        <f t="shared" si="7"/>
        <v>7</v>
      </c>
      <c r="L126" s="194"/>
      <c r="M126" s="194"/>
    </row>
    <row r="127" spans="1:13" ht="14.1" customHeight="1" x14ac:dyDescent="0.2">
      <c r="A127" s="353">
        <v>7126</v>
      </c>
      <c r="B127" s="352">
        <v>47517</v>
      </c>
      <c r="C127" s="352">
        <v>47540</v>
      </c>
      <c r="D127" s="350">
        <f>'ЗВД-7'!E127</f>
        <v>1</v>
      </c>
      <c r="E127" s="351">
        <f>'ЗВД-7'!CU127</f>
        <v>2</v>
      </c>
      <c r="F127" s="351">
        <f>'ЗВД-7'!GK127</f>
        <v>1</v>
      </c>
      <c r="G127" s="351">
        <f t="shared" si="4"/>
        <v>3</v>
      </c>
      <c r="H127" s="350">
        <f t="shared" si="5"/>
        <v>2</v>
      </c>
      <c r="I127" s="350">
        <f t="shared" si="6"/>
        <v>1</v>
      </c>
      <c r="J127" s="350">
        <f t="shared" si="7"/>
        <v>3</v>
      </c>
      <c r="L127" s="194"/>
      <c r="M127" s="194"/>
    </row>
    <row r="128" spans="1:13" ht="14.1" customHeight="1" x14ac:dyDescent="0.2">
      <c r="A128" s="353">
        <v>7127</v>
      </c>
      <c r="B128" s="352">
        <v>47170</v>
      </c>
      <c r="C128" s="352">
        <v>46439</v>
      </c>
      <c r="D128" s="350">
        <f>'ЗВД-7'!E128</f>
        <v>1</v>
      </c>
      <c r="E128" s="351">
        <f>'ЗВД-7'!CU128</f>
        <v>3</v>
      </c>
      <c r="F128" s="351">
        <f>'ЗВД-7'!GK128</f>
        <v>1</v>
      </c>
      <c r="G128" s="351">
        <f t="shared" si="4"/>
        <v>4</v>
      </c>
      <c r="H128" s="350">
        <f t="shared" si="5"/>
        <v>3</v>
      </c>
      <c r="I128" s="350">
        <f t="shared" si="6"/>
        <v>1</v>
      </c>
      <c r="J128" s="350">
        <f t="shared" si="7"/>
        <v>4</v>
      </c>
      <c r="L128" s="194"/>
      <c r="M128" s="194"/>
    </row>
    <row r="129" spans="1:13" ht="14.1" customHeight="1" x14ac:dyDescent="0.2">
      <c r="A129" s="353">
        <v>7128</v>
      </c>
      <c r="B129" s="352">
        <v>47122</v>
      </c>
      <c r="C129" s="352">
        <v>47122</v>
      </c>
      <c r="D129" s="350">
        <f>'ЗВД-7'!E129</f>
        <v>2</v>
      </c>
      <c r="E129" s="351">
        <f>'ЗВД-7'!CU129</f>
        <v>5</v>
      </c>
      <c r="F129" s="351">
        <f>'ЗВД-7'!GK129</f>
        <v>2</v>
      </c>
      <c r="G129" s="351">
        <f t="shared" si="4"/>
        <v>7</v>
      </c>
      <c r="H129" s="350">
        <f t="shared" si="5"/>
        <v>5</v>
      </c>
      <c r="I129" s="350">
        <f t="shared" si="6"/>
        <v>2</v>
      </c>
      <c r="J129" s="350">
        <f t="shared" si="7"/>
        <v>7</v>
      </c>
      <c r="L129" s="194"/>
      <c r="M129" s="194"/>
    </row>
    <row r="130" spans="1:13" ht="14.1" customHeight="1" x14ac:dyDescent="0.2">
      <c r="A130" s="353">
        <v>7129</v>
      </c>
      <c r="B130" s="352">
        <v>47296</v>
      </c>
      <c r="C130" s="352">
        <v>45597</v>
      </c>
      <c r="D130" s="350">
        <f>'ЗВД-7'!E130</f>
        <v>1</v>
      </c>
      <c r="E130" s="351">
        <f>'ЗВД-7'!CU130</f>
        <v>2</v>
      </c>
      <c r="F130" s="351">
        <f>'ЗВД-7'!GK130</f>
        <v>0</v>
      </c>
      <c r="G130" s="351">
        <f t="shared" si="4"/>
        <v>2</v>
      </c>
      <c r="H130" s="350">
        <f t="shared" si="5"/>
        <v>2</v>
      </c>
      <c r="I130" s="350">
        <f t="shared" si="6"/>
        <v>0</v>
      </c>
      <c r="J130" s="350">
        <f t="shared" si="7"/>
        <v>2</v>
      </c>
      <c r="L130" s="194"/>
      <c r="M130" s="194"/>
    </row>
    <row r="131" spans="1:13" ht="14.1" customHeight="1" x14ac:dyDescent="0.2">
      <c r="A131" s="353">
        <v>7130</v>
      </c>
      <c r="B131" s="352">
        <v>47191</v>
      </c>
      <c r="C131" s="352">
        <v>47191</v>
      </c>
      <c r="D131" s="350">
        <f>'ЗВД-7'!E131</f>
        <v>1</v>
      </c>
      <c r="E131" s="351">
        <f>'ЗВД-7'!CU131</f>
        <v>1</v>
      </c>
      <c r="F131" s="351">
        <f>'ЗВД-7'!GK131</f>
        <v>1</v>
      </c>
      <c r="G131" s="351">
        <f t="shared" ref="G131:G145" si="8">IFERROR(ROUND(E131+F131,3),"Н/Д")</f>
        <v>2</v>
      </c>
      <c r="H131" s="350">
        <f t="shared" ref="H131:H194" si="9">IFERROR(IF(B131=0,ROUND(D131*4.37/30*30,3),ROUND(E131,3)),"Н/Д")</f>
        <v>1</v>
      </c>
      <c r="I131" s="350">
        <f t="shared" ref="I131:I194" si="10">IFERROR(IF(C131=0,ROUND(D131*3.18/30*30,3),ROUND(F131,3)),"Н/Д")</f>
        <v>1</v>
      </c>
      <c r="J131" s="350">
        <f t="shared" ref="J131:J194" si="11">IFERROR(ROUND(H131+I131,3),"Н/Д")</f>
        <v>2</v>
      </c>
      <c r="L131" s="194"/>
      <c r="M131" s="194"/>
    </row>
    <row r="132" spans="1:13" ht="14.1" customHeight="1" x14ac:dyDescent="0.2">
      <c r="A132" s="353">
        <v>7131</v>
      </c>
      <c r="B132" s="352">
        <v>47248</v>
      </c>
      <c r="C132" s="352">
        <v>47248</v>
      </c>
      <c r="D132" s="350">
        <f>'ЗВД-7'!E132</f>
        <v>1</v>
      </c>
      <c r="E132" s="351">
        <f>'ЗВД-7'!CU132</f>
        <v>1</v>
      </c>
      <c r="F132" s="351">
        <f>'ЗВД-7'!GK132</f>
        <v>3</v>
      </c>
      <c r="G132" s="351">
        <f t="shared" si="8"/>
        <v>4</v>
      </c>
      <c r="H132" s="350">
        <f t="shared" si="9"/>
        <v>1</v>
      </c>
      <c r="I132" s="350">
        <f t="shared" si="10"/>
        <v>3</v>
      </c>
      <c r="J132" s="350">
        <f t="shared" si="11"/>
        <v>4</v>
      </c>
      <c r="L132" s="194"/>
      <c r="M132" s="194"/>
    </row>
    <row r="133" spans="1:13" ht="14.1" customHeight="1" x14ac:dyDescent="0.2">
      <c r="A133" s="353">
        <v>7132</v>
      </c>
      <c r="B133" s="352">
        <v>47231</v>
      </c>
      <c r="C133" s="352">
        <v>47298</v>
      </c>
      <c r="D133" s="350">
        <f>'ЗВД-7'!E133</f>
        <v>3</v>
      </c>
      <c r="E133" s="351">
        <f>'ЗВД-7'!CU133</f>
        <v>10</v>
      </c>
      <c r="F133" s="351">
        <f>'ЗВД-7'!GK133</f>
        <v>0</v>
      </c>
      <c r="G133" s="351">
        <f t="shared" si="8"/>
        <v>10</v>
      </c>
      <c r="H133" s="350">
        <f t="shared" si="9"/>
        <v>10</v>
      </c>
      <c r="I133" s="350">
        <f t="shared" si="10"/>
        <v>0</v>
      </c>
      <c r="J133" s="350">
        <f t="shared" si="11"/>
        <v>10</v>
      </c>
      <c r="L133" s="194"/>
      <c r="M133" s="194"/>
    </row>
    <row r="134" spans="1:13" ht="14.1" customHeight="1" x14ac:dyDescent="0.2">
      <c r="A134" s="353">
        <v>7133</v>
      </c>
      <c r="B134" s="352">
        <v>47186</v>
      </c>
      <c r="C134" s="352">
        <v>47186</v>
      </c>
      <c r="D134" s="350">
        <f>'ЗВД-7'!E134</f>
        <v>3</v>
      </c>
      <c r="E134" s="351">
        <f>'ЗВД-7'!CU134</f>
        <v>2</v>
      </c>
      <c r="F134" s="351">
        <f>'ЗВД-7'!GK134</f>
        <v>0</v>
      </c>
      <c r="G134" s="351">
        <f t="shared" si="8"/>
        <v>2</v>
      </c>
      <c r="H134" s="350">
        <f t="shared" si="9"/>
        <v>2</v>
      </c>
      <c r="I134" s="350">
        <f t="shared" si="10"/>
        <v>0</v>
      </c>
      <c r="J134" s="350">
        <f t="shared" si="11"/>
        <v>2</v>
      </c>
      <c r="L134" s="194"/>
      <c r="M134" s="194"/>
    </row>
    <row r="135" spans="1:13" ht="14.1" customHeight="1" x14ac:dyDescent="0.2">
      <c r="A135" s="353">
        <v>7134</v>
      </c>
      <c r="B135" s="352"/>
      <c r="C135" s="352"/>
      <c r="D135" s="350">
        <f>'ЗВД-7'!E135</f>
        <v>1</v>
      </c>
      <c r="E135" s="351">
        <f>'ЗВД-7'!CU135</f>
        <v>2</v>
      </c>
      <c r="F135" s="351">
        <f>'ЗВД-7'!GK135</f>
        <v>2</v>
      </c>
      <c r="G135" s="351">
        <f t="shared" si="8"/>
        <v>4</v>
      </c>
      <c r="H135" s="350">
        <f t="shared" si="9"/>
        <v>4.37</v>
      </c>
      <c r="I135" s="350">
        <f t="shared" si="10"/>
        <v>3.18</v>
      </c>
      <c r="J135" s="350">
        <f t="shared" si="11"/>
        <v>7.55</v>
      </c>
      <c r="L135" s="194"/>
      <c r="M135" s="194"/>
    </row>
    <row r="136" spans="1:13" ht="14.1" customHeight="1" x14ac:dyDescent="0.2">
      <c r="A136" s="353">
        <v>7135</v>
      </c>
      <c r="B136" s="352">
        <v>47213</v>
      </c>
      <c r="C136" s="352">
        <v>47213</v>
      </c>
      <c r="D136" s="350">
        <f>'ЗВД-7'!E136</f>
        <v>2</v>
      </c>
      <c r="E136" s="351">
        <f>'ЗВД-7'!CU136</f>
        <v>11</v>
      </c>
      <c r="F136" s="351">
        <f>'ЗВД-7'!GK136</f>
        <v>0</v>
      </c>
      <c r="G136" s="351">
        <f t="shared" si="8"/>
        <v>11</v>
      </c>
      <c r="H136" s="350">
        <f t="shared" si="9"/>
        <v>11</v>
      </c>
      <c r="I136" s="350">
        <f t="shared" si="10"/>
        <v>0</v>
      </c>
      <c r="J136" s="350">
        <f t="shared" si="11"/>
        <v>11</v>
      </c>
      <c r="L136" s="194"/>
      <c r="M136" s="194"/>
    </row>
    <row r="137" spans="1:13" ht="14.1" customHeight="1" x14ac:dyDescent="0.2">
      <c r="A137" s="353">
        <v>7136</v>
      </c>
      <c r="B137" s="352">
        <v>47209</v>
      </c>
      <c r="C137" s="352">
        <v>47209</v>
      </c>
      <c r="D137" s="350">
        <f>'ЗВД-7'!E137</f>
        <v>2</v>
      </c>
      <c r="E137" s="351">
        <f>'ЗВД-7'!CU137</f>
        <v>5</v>
      </c>
      <c r="F137" s="351">
        <f>'ЗВД-7'!GK137</f>
        <v>0</v>
      </c>
      <c r="G137" s="351">
        <f t="shared" si="8"/>
        <v>5</v>
      </c>
      <c r="H137" s="350">
        <f t="shared" si="9"/>
        <v>5</v>
      </c>
      <c r="I137" s="350">
        <f t="shared" si="10"/>
        <v>0</v>
      </c>
      <c r="J137" s="350">
        <f t="shared" si="11"/>
        <v>5</v>
      </c>
      <c r="L137" s="194"/>
      <c r="M137" s="194"/>
    </row>
    <row r="138" spans="1:13" ht="14.1" customHeight="1" x14ac:dyDescent="0.2">
      <c r="A138" s="353">
        <v>7137</v>
      </c>
      <c r="B138" s="352">
        <v>46569</v>
      </c>
      <c r="C138" s="352">
        <v>46569</v>
      </c>
      <c r="D138" s="350">
        <f>'ЗВД-7'!E138</f>
        <v>4</v>
      </c>
      <c r="E138" s="351">
        <f>'ЗВД-7'!CU138</f>
        <v>10</v>
      </c>
      <c r="F138" s="351">
        <f>'ЗВД-7'!GK138</f>
        <v>0</v>
      </c>
      <c r="G138" s="351">
        <f t="shared" si="8"/>
        <v>10</v>
      </c>
      <c r="H138" s="350">
        <f t="shared" si="9"/>
        <v>10</v>
      </c>
      <c r="I138" s="350">
        <f t="shared" si="10"/>
        <v>0</v>
      </c>
      <c r="J138" s="350">
        <f t="shared" si="11"/>
        <v>10</v>
      </c>
      <c r="L138" s="194"/>
      <c r="M138" s="194"/>
    </row>
    <row r="139" spans="1:13" ht="14.1" customHeight="1" x14ac:dyDescent="0.2">
      <c r="A139" s="353">
        <v>7138</v>
      </c>
      <c r="B139" s="352">
        <v>47311</v>
      </c>
      <c r="C139" s="352">
        <v>47311</v>
      </c>
      <c r="D139" s="350">
        <f>'ЗВД-7'!E139</f>
        <v>1</v>
      </c>
      <c r="E139" s="351">
        <f>'ЗВД-7'!CU139</f>
        <v>0</v>
      </c>
      <c r="F139" s="351">
        <f>'ЗВД-7'!GK139</f>
        <v>0</v>
      </c>
      <c r="G139" s="351">
        <f t="shared" si="8"/>
        <v>0</v>
      </c>
      <c r="H139" s="350">
        <f t="shared" si="9"/>
        <v>0</v>
      </c>
      <c r="I139" s="350">
        <f t="shared" si="10"/>
        <v>0</v>
      </c>
      <c r="J139" s="350">
        <f t="shared" si="11"/>
        <v>0</v>
      </c>
      <c r="L139" s="194"/>
      <c r="M139" s="194"/>
    </row>
    <row r="140" spans="1:13" ht="14.1" customHeight="1" x14ac:dyDescent="0.2">
      <c r="A140" s="353">
        <v>7139</v>
      </c>
      <c r="B140" s="352">
        <v>47191</v>
      </c>
      <c r="C140" s="352">
        <v>47178</v>
      </c>
      <c r="D140" s="350">
        <f>'ЗВД-7'!E140</f>
        <v>4</v>
      </c>
      <c r="E140" s="351">
        <f>'ЗВД-7'!CU140</f>
        <v>0</v>
      </c>
      <c r="F140" s="351">
        <f>'ЗВД-7'!GK140</f>
        <v>0</v>
      </c>
      <c r="G140" s="351">
        <f t="shared" si="8"/>
        <v>0</v>
      </c>
      <c r="H140" s="350">
        <f t="shared" si="9"/>
        <v>0</v>
      </c>
      <c r="I140" s="350">
        <f t="shared" si="10"/>
        <v>0</v>
      </c>
      <c r="J140" s="350">
        <f t="shared" si="11"/>
        <v>0</v>
      </c>
      <c r="L140" s="194"/>
      <c r="M140" s="194"/>
    </row>
    <row r="141" spans="1:13" ht="14.1" customHeight="1" x14ac:dyDescent="0.2">
      <c r="A141" s="353">
        <v>7140</v>
      </c>
      <c r="B141" s="352">
        <v>47143</v>
      </c>
      <c r="C141" s="352">
        <v>47150</v>
      </c>
      <c r="D141" s="350">
        <f>'ЗВД-7'!E141</f>
        <v>4</v>
      </c>
      <c r="E141" s="351">
        <f>'ЗВД-7'!CU141</f>
        <v>6</v>
      </c>
      <c r="F141" s="351">
        <f>'ЗВД-7'!GK141</f>
        <v>0</v>
      </c>
      <c r="G141" s="351">
        <f t="shared" si="8"/>
        <v>6</v>
      </c>
      <c r="H141" s="350">
        <f t="shared" si="9"/>
        <v>6</v>
      </c>
      <c r="I141" s="350">
        <f t="shared" si="10"/>
        <v>0</v>
      </c>
      <c r="J141" s="350">
        <f t="shared" si="11"/>
        <v>6</v>
      </c>
      <c r="L141" s="194"/>
      <c r="M141" s="194"/>
    </row>
    <row r="142" spans="1:13" ht="14.1" customHeight="1" x14ac:dyDescent="0.2">
      <c r="A142" s="353">
        <v>7141</v>
      </c>
      <c r="B142" s="352">
        <v>47162</v>
      </c>
      <c r="C142" s="352">
        <v>47162</v>
      </c>
      <c r="D142" s="350">
        <f>'ЗВД-7'!E142</f>
        <v>3</v>
      </c>
      <c r="E142" s="351">
        <f>'ЗВД-7'!CU142</f>
        <v>3</v>
      </c>
      <c r="F142" s="351">
        <f>'ЗВД-7'!GK142</f>
        <v>0</v>
      </c>
      <c r="G142" s="351">
        <f t="shared" si="8"/>
        <v>3</v>
      </c>
      <c r="H142" s="350">
        <f t="shared" si="9"/>
        <v>3</v>
      </c>
      <c r="I142" s="350">
        <f t="shared" si="10"/>
        <v>0</v>
      </c>
      <c r="J142" s="350">
        <f t="shared" si="11"/>
        <v>3</v>
      </c>
      <c r="L142" s="194"/>
      <c r="M142" s="194"/>
    </row>
    <row r="143" spans="1:13" ht="14.1" customHeight="1" x14ac:dyDescent="0.2">
      <c r="A143" s="353">
        <v>7142</v>
      </c>
      <c r="B143" s="352">
        <v>47249</v>
      </c>
      <c r="C143" s="352">
        <v>47249</v>
      </c>
      <c r="D143" s="350">
        <f>'ЗВД-7'!E143</f>
        <v>1</v>
      </c>
      <c r="E143" s="351">
        <f>'ЗВД-7'!CU143</f>
        <v>0</v>
      </c>
      <c r="F143" s="351">
        <f>'ЗВД-7'!GK143</f>
        <v>0</v>
      </c>
      <c r="G143" s="351">
        <f t="shared" si="8"/>
        <v>0</v>
      </c>
      <c r="H143" s="350">
        <f t="shared" si="9"/>
        <v>0</v>
      </c>
      <c r="I143" s="350">
        <f t="shared" si="10"/>
        <v>0</v>
      </c>
      <c r="J143" s="350">
        <f t="shared" si="11"/>
        <v>0</v>
      </c>
      <c r="L143" s="194"/>
      <c r="M143" s="194"/>
    </row>
    <row r="144" spans="1:13" ht="14.1" customHeight="1" x14ac:dyDescent="0.2">
      <c r="A144" s="353">
        <v>7143</v>
      </c>
      <c r="B144" s="352">
        <v>46398</v>
      </c>
      <c r="C144" s="352">
        <v>46398</v>
      </c>
      <c r="D144" s="350">
        <f>'ЗВД-7'!E144</f>
        <v>1</v>
      </c>
      <c r="E144" s="351">
        <f>'ЗВД-7'!CU144</f>
        <v>0</v>
      </c>
      <c r="F144" s="351">
        <f>'ЗВД-7'!GK144</f>
        <v>0</v>
      </c>
      <c r="G144" s="351">
        <f t="shared" si="8"/>
        <v>0</v>
      </c>
      <c r="H144" s="350">
        <f t="shared" si="9"/>
        <v>0</v>
      </c>
      <c r="I144" s="350">
        <f t="shared" si="10"/>
        <v>0</v>
      </c>
      <c r="J144" s="350">
        <f t="shared" si="11"/>
        <v>0</v>
      </c>
      <c r="L144" s="194"/>
      <c r="M144" s="194"/>
    </row>
    <row r="145" spans="1:13" ht="14.1" customHeight="1" x14ac:dyDescent="0.2">
      <c r="A145" s="353">
        <v>7144</v>
      </c>
      <c r="B145" s="352">
        <v>47183</v>
      </c>
      <c r="C145" s="352">
        <v>46275</v>
      </c>
      <c r="D145" s="350">
        <f>'ЗВД-7'!E145</f>
        <v>3</v>
      </c>
      <c r="E145" s="351">
        <f>'ЗВД-7'!CU145</f>
        <v>7</v>
      </c>
      <c r="F145" s="351">
        <f>'ЗВД-7'!GK145</f>
        <v>0</v>
      </c>
      <c r="G145" s="351">
        <f t="shared" si="8"/>
        <v>7</v>
      </c>
      <c r="H145" s="350">
        <f t="shared" si="9"/>
        <v>7</v>
      </c>
      <c r="I145" s="350">
        <f t="shared" si="10"/>
        <v>0</v>
      </c>
      <c r="J145" s="350">
        <f t="shared" si="11"/>
        <v>7</v>
      </c>
      <c r="L145" s="194"/>
      <c r="M145" s="194"/>
    </row>
    <row r="146" spans="1:13" ht="14.1" customHeight="1" x14ac:dyDescent="0.2">
      <c r="A146" s="353">
        <v>9001</v>
      </c>
      <c r="B146" s="352">
        <v>47064</v>
      </c>
      <c r="C146" s="352">
        <v>47064</v>
      </c>
      <c r="D146" s="350">
        <f>'ЗВД-9'!E2</f>
        <v>2</v>
      </c>
      <c r="E146" s="351">
        <f>'ЗВД-9'!CU2</f>
        <v>4</v>
      </c>
      <c r="F146" s="351">
        <f>'ЗВД-9'!GK2</f>
        <v>1</v>
      </c>
      <c r="G146" s="351">
        <f>IFERROR(ROUND(E146+F146,3),"Н/Д")</f>
        <v>5</v>
      </c>
      <c r="H146" s="350">
        <f t="shared" si="9"/>
        <v>4</v>
      </c>
      <c r="I146" s="350">
        <f t="shared" si="10"/>
        <v>1</v>
      </c>
      <c r="J146" s="350">
        <f t="shared" si="11"/>
        <v>5</v>
      </c>
      <c r="L146" s="194"/>
      <c r="M146" s="194"/>
    </row>
    <row r="147" spans="1:13" ht="14.1" customHeight="1" x14ac:dyDescent="0.2">
      <c r="A147" s="353">
        <v>9002</v>
      </c>
      <c r="B147" s="352">
        <v>47190</v>
      </c>
      <c r="C147" s="352">
        <v>47347</v>
      </c>
      <c r="D147" s="350">
        <f>'ЗВД-9'!E3</f>
        <v>2</v>
      </c>
      <c r="E147" s="351">
        <f>'ЗВД-9'!CU3</f>
        <v>8</v>
      </c>
      <c r="F147" s="351">
        <f>'ЗВД-9'!GK3</f>
        <v>3</v>
      </c>
      <c r="G147" s="351">
        <f t="shared" ref="G147:G210" si="12">IFERROR(ROUND(E147+F147,3),"Н/Д")</f>
        <v>11</v>
      </c>
      <c r="H147" s="350">
        <f t="shared" si="9"/>
        <v>8</v>
      </c>
      <c r="I147" s="350">
        <f t="shared" si="10"/>
        <v>3</v>
      </c>
      <c r="J147" s="350">
        <f t="shared" si="11"/>
        <v>11</v>
      </c>
      <c r="L147" s="194"/>
      <c r="M147" s="194"/>
    </row>
    <row r="148" spans="1:13" ht="14.1" customHeight="1" x14ac:dyDescent="0.2">
      <c r="A148" s="353">
        <v>9003</v>
      </c>
      <c r="B148" s="352">
        <v>47196</v>
      </c>
      <c r="C148" s="352">
        <v>46722</v>
      </c>
      <c r="D148" s="350">
        <f>'ЗВД-9'!E4</f>
        <v>3</v>
      </c>
      <c r="E148" s="351">
        <f>'ЗВД-9'!CU4</f>
        <v>5</v>
      </c>
      <c r="F148" s="351">
        <f>'ЗВД-9'!GK4</f>
        <v>1</v>
      </c>
      <c r="G148" s="351">
        <f t="shared" si="12"/>
        <v>6</v>
      </c>
      <c r="H148" s="350">
        <f t="shared" si="9"/>
        <v>5</v>
      </c>
      <c r="I148" s="350">
        <f t="shared" si="10"/>
        <v>1</v>
      </c>
      <c r="J148" s="350">
        <f t="shared" si="11"/>
        <v>6</v>
      </c>
      <c r="L148" s="194"/>
      <c r="M148" s="194"/>
    </row>
    <row r="149" spans="1:13" ht="14.1" customHeight="1" x14ac:dyDescent="0.2">
      <c r="A149" s="353">
        <v>9004</v>
      </c>
      <c r="B149" s="352">
        <v>47659</v>
      </c>
      <c r="C149" s="352">
        <v>47402</v>
      </c>
      <c r="D149" s="350">
        <f>'ЗВД-9'!E5</f>
        <v>4</v>
      </c>
      <c r="E149" s="351">
        <f>'ЗВД-9'!CU5</f>
        <v>12</v>
      </c>
      <c r="F149" s="351">
        <f>'ЗВД-9'!GK5</f>
        <v>5</v>
      </c>
      <c r="G149" s="351">
        <f t="shared" si="12"/>
        <v>17</v>
      </c>
      <c r="H149" s="350">
        <f t="shared" si="9"/>
        <v>12</v>
      </c>
      <c r="I149" s="350">
        <f t="shared" si="10"/>
        <v>5</v>
      </c>
      <c r="J149" s="350">
        <f t="shared" si="11"/>
        <v>17</v>
      </c>
      <c r="L149" s="194"/>
      <c r="M149" s="194"/>
    </row>
    <row r="150" spans="1:13" ht="14.1" customHeight="1" x14ac:dyDescent="0.2">
      <c r="A150" s="353">
        <v>9005</v>
      </c>
      <c r="B150" s="352">
        <v>47189</v>
      </c>
      <c r="C150" s="352">
        <v>47189</v>
      </c>
      <c r="D150" s="350">
        <f>'ЗВД-9'!E6</f>
        <v>1</v>
      </c>
      <c r="E150" s="351">
        <f>'ЗВД-9'!CU6</f>
        <v>5</v>
      </c>
      <c r="F150" s="351">
        <f>'ЗВД-9'!GK6</f>
        <v>0</v>
      </c>
      <c r="G150" s="351">
        <f t="shared" si="12"/>
        <v>5</v>
      </c>
      <c r="H150" s="350">
        <f t="shared" si="9"/>
        <v>5</v>
      </c>
      <c r="I150" s="350">
        <f t="shared" si="10"/>
        <v>0</v>
      </c>
      <c r="J150" s="350">
        <f t="shared" si="11"/>
        <v>5</v>
      </c>
      <c r="L150" s="194"/>
      <c r="M150" s="194"/>
    </row>
    <row r="151" spans="1:13" ht="14.1" customHeight="1" x14ac:dyDescent="0.2">
      <c r="A151" s="353">
        <v>9006</v>
      </c>
      <c r="B151" s="352">
        <v>46756</v>
      </c>
      <c r="C151" s="352">
        <v>46756</v>
      </c>
      <c r="D151" s="350">
        <f>'ЗВД-9'!E7</f>
        <v>0</v>
      </c>
      <c r="E151" s="351">
        <f>'ЗВД-9'!CU7</f>
        <v>0</v>
      </c>
      <c r="F151" s="351">
        <f>'ЗВД-9'!GK7</f>
        <v>0</v>
      </c>
      <c r="G151" s="351">
        <f t="shared" si="12"/>
        <v>0</v>
      </c>
      <c r="H151" s="350">
        <f t="shared" si="9"/>
        <v>0</v>
      </c>
      <c r="I151" s="350">
        <f t="shared" si="10"/>
        <v>0</v>
      </c>
      <c r="J151" s="350">
        <f t="shared" si="11"/>
        <v>0</v>
      </c>
      <c r="L151" s="194"/>
      <c r="M151" s="194"/>
    </row>
    <row r="152" spans="1:13" ht="14.1" customHeight="1" x14ac:dyDescent="0.2">
      <c r="A152" s="353">
        <v>9007</v>
      </c>
      <c r="B152" s="352"/>
      <c r="C152" s="352"/>
      <c r="D152" s="350">
        <f>'ЗВД-9'!E8</f>
        <v>1</v>
      </c>
      <c r="E152" s="351">
        <f>'ЗВД-9'!CU8</f>
        <v>4.37</v>
      </c>
      <c r="F152" s="351">
        <f>'ЗВД-9'!GK8</f>
        <v>3.1799999999999997</v>
      </c>
      <c r="G152" s="351">
        <f t="shared" si="12"/>
        <v>7.55</v>
      </c>
      <c r="H152" s="350">
        <f t="shared" si="9"/>
        <v>4.37</v>
      </c>
      <c r="I152" s="350">
        <f t="shared" si="10"/>
        <v>3.18</v>
      </c>
      <c r="J152" s="350">
        <f t="shared" si="11"/>
        <v>7.55</v>
      </c>
      <c r="L152" s="194"/>
      <c r="M152" s="194"/>
    </row>
    <row r="153" spans="1:13" ht="14.1" customHeight="1" x14ac:dyDescent="0.2">
      <c r="A153" s="353">
        <v>9008</v>
      </c>
      <c r="B153" s="352">
        <v>47519</v>
      </c>
      <c r="C153" s="352">
        <v>45931</v>
      </c>
      <c r="D153" s="350">
        <f>'ЗВД-9'!E9</f>
        <v>4</v>
      </c>
      <c r="E153" s="351">
        <f>'ЗВД-9'!CU9</f>
        <v>1</v>
      </c>
      <c r="F153" s="351">
        <f>'ЗВД-9'!GK9</f>
        <v>4</v>
      </c>
      <c r="G153" s="351">
        <f t="shared" si="12"/>
        <v>5</v>
      </c>
      <c r="H153" s="350">
        <f t="shared" si="9"/>
        <v>1</v>
      </c>
      <c r="I153" s="350">
        <f t="shared" si="10"/>
        <v>4</v>
      </c>
      <c r="J153" s="350">
        <f t="shared" si="11"/>
        <v>5</v>
      </c>
      <c r="L153" s="194"/>
      <c r="M153" s="194"/>
    </row>
    <row r="154" spans="1:13" ht="14.1" customHeight="1" x14ac:dyDescent="0.2">
      <c r="A154" s="353">
        <v>9009</v>
      </c>
      <c r="B154" s="352">
        <v>47639</v>
      </c>
      <c r="C154" s="352">
        <v>47221</v>
      </c>
      <c r="D154" s="350">
        <f>'ЗВД-9'!E10</f>
        <v>5</v>
      </c>
      <c r="E154" s="351">
        <f>'ЗВД-9'!CU10</f>
        <v>11</v>
      </c>
      <c r="F154" s="351">
        <f>'ЗВД-9'!GK10</f>
        <v>0</v>
      </c>
      <c r="G154" s="351">
        <f t="shared" si="12"/>
        <v>11</v>
      </c>
      <c r="H154" s="350">
        <f t="shared" si="9"/>
        <v>11</v>
      </c>
      <c r="I154" s="350">
        <f t="shared" si="10"/>
        <v>0</v>
      </c>
      <c r="J154" s="350">
        <f t="shared" si="11"/>
        <v>11</v>
      </c>
      <c r="L154" s="194"/>
      <c r="M154" s="194"/>
    </row>
    <row r="155" spans="1:13" ht="14.1" customHeight="1" x14ac:dyDescent="0.2">
      <c r="A155" s="353">
        <v>9010</v>
      </c>
      <c r="B155" s="352">
        <v>46722</v>
      </c>
      <c r="C155" s="352">
        <v>46722</v>
      </c>
      <c r="D155" s="350">
        <f>'ЗВД-9'!E11</f>
        <v>2</v>
      </c>
      <c r="E155" s="351">
        <f>'ЗВД-9'!CU11</f>
        <v>8</v>
      </c>
      <c r="F155" s="351">
        <f>'ЗВД-9'!GK11</f>
        <v>0</v>
      </c>
      <c r="G155" s="351">
        <f t="shared" si="12"/>
        <v>8</v>
      </c>
      <c r="H155" s="350">
        <f t="shared" si="9"/>
        <v>8</v>
      </c>
      <c r="I155" s="350">
        <f t="shared" si="10"/>
        <v>0</v>
      </c>
      <c r="J155" s="350">
        <f t="shared" si="11"/>
        <v>8</v>
      </c>
      <c r="L155" s="194"/>
      <c r="M155" s="194"/>
    </row>
    <row r="156" spans="1:13" ht="14.1" customHeight="1" x14ac:dyDescent="0.2">
      <c r="A156" s="353">
        <v>9011</v>
      </c>
      <c r="B156" s="352">
        <v>47163</v>
      </c>
      <c r="C156" s="352">
        <v>47163</v>
      </c>
      <c r="D156" s="350">
        <f>'ЗВД-9'!E12</f>
        <v>1</v>
      </c>
      <c r="E156" s="351">
        <f>'ЗВД-9'!CU12</f>
        <v>1</v>
      </c>
      <c r="F156" s="351">
        <f>'ЗВД-9'!GK12</f>
        <v>1</v>
      </c>
      <c r="G156" s="351">
        <f t="shared" si="12"/>
        <v>2</v>
      </c>
      <c r="H156" s="350">
        <f t="shared" si="9"/>
        <v>1</v>
      </c>
      <c r="I156" s="350">
        <f t="shared" si="10"/>
        <v>1</v>
      </c>
      <c r="J156" s="350">
        <f t="shared" si="11"/>
        <v>2</v>
      </c>
      <c r="L156" s="194"/>
      <c r="M156" s="194"/>
    </row>
    <row r="157" spans="1:13" ht="14.1" customHeight="1" x14ac:dyDescent="0.2">
      <c r="A157" s="353">
        <v>9012</v>
      </c>
      <c r="B157" s="352">
        <v>47212</v>
      </c>
      <c r="C157" s="352">
        <v>46481</v>
      </c>
      <c r="D157" s="350">
        <f>'ЗВД-9'!E13</f>
        <v>2</v>
      </c>
      <c r="E157" s="351">
        <f>'ЗВД-9'!CU13</f>
        <v>0</v>
      </c>
      <c r="F157" s="351">
        <f>'ЗВД-9'!GK13</f>
        <v>0</v>
      </c>
      <c r="G157" s="351">
        <f t="shared" si="12"/>
        <v>0</v>
      </c>
      <c r="H157" s="350">
        <f t="shared" si="9"/>
        <v>0</v>
      </c>
      <c r="I157" s="350">
        <f t="shared" si="10"/>
        <v>0</v>
      </c>
      <c r="J157" s="350">
        <f t="shared" si="11"/>
        <v>0</v>
      </c>
      <c r="L157" s="194"/>
      <c r="M157" s="194"/>
    </row>
    <row r="158" spans="1:13" ht="14.1" customHeight="1" x14ac:dyDescent="0.2">
      <c r="A158" s="353">
        <v>9013</v>
      </c>
      <c r="B158" s="352">
        <v>46906</v>
      </c>
      <c r="C158" s="352">
        <v>46906</v>
      </c>
      <c r="D158" s="350">
        <f>'ЗВД-9'!E14</f>
        <v>4</v>
      </c>
      <c r="E158" s="351">
        <f>'ЗВД-9'!CU14</f>
        <v>10</v>
      </c>
      <c r="F158" s="351">
        <f>'ЗВД-9'!GK14</f>
        <v>9</v>
      </c>
      <c r="G158" s="351">
        <f t="shared" si="12"/>
        <v>19</v>
      </c>
      <c r="H158" s="350">
        <f t="shared" si="9"/>
        <v>10</v>
      </c>
      <c r="I158" s="350">
        <f t="shared" si="10"/>
        <v>9</v>
      </c>
      <c r="J158" s="350">
        <f t="shared" si="11"/>
        <v>19</v>
      </c>
      <c r="L158" s="194"/>
      <c r="M158" s="194"/>
    </row>
    <row r="159" spans="1:13" ht="14.1" customHeight="1" x14ac:dyDescent="0.2">
      <c r="A159" s="353">
        <v>9014</v>
      </c>
      <c r="B159" s="352">
        <v>47121</v>
      </c>
      <c r="C159" s="352">
        <v>47121</v>
      </c>
      <c r="D159" s="350">
        <f>'ЗВД-9'!E15</f>
        <v>5</v>
      </c>
      <c r="E159" s="351">
        <f>'ЗВД-9'!CU15</f>
        <v>2</v>
      </c>
      <c r="F159" s="351">
        <f>'ЗВД-9'!GK15</f>
        <v>1</v>
      </c>
      <c r="G159" s="351">
        <f t="shared" si="12"/>
        <v>3</v>
      </c>
      <c r="H159" s="350">
        <f t="shared" si="9"/>
        <v>2</v>
      </c>
      <c r="I159" s="350">
        <f t="shared" si="10"/>
        <v>1</v>
      </c>
      <c r="J159" s="350">
        <f t="shared" si="11"/>
        <v>3</v>
      </c>
      <c r="L159" s="194"/>
      <c r="M159" s="194"/>
    </row>
    <row r="160" spans="1:13" ht="14.1" customHeight="1" x14ac:dyDescent="0.2">
      <c r="A160" s="353">
        <v>9015</v>
      </c>
      <c r="B160" s="352">
        <v>46692</v>
      </c>
      <c r="C160" s="352">
        <v>46692</v>
      </c>
      <c r="D160" s="350">
        <f>'ЗВД-9'!E16</f>
        <v>1</v>
      </c>
      <c r="E160" s="351">
        <f>'ЗВД-9'!CU16</f>
        <v>8</v>
      </c>
      <c r="F160" s="351">
        <f>'ЗВД-9'!GK16</f>
        <v>6</v>
      </c>
      <c r="G160" s="351">
        <f t="shared" si="12"/>
        <v>14</v>
      </c>
      <c r="H160" s="350">
        <f t="shared" si="9"/>
        <v>8</v>
      </c>
      <c r="I160" s="350">
        <f t="shared" si="10"/>
        <v>6</v>
      </c>
      <c r="J160" s="350">
        <f t="shared" si="11"/>
        <v>14</v>
      </c>
      <c r="L160" s="194"/>
      <c r="M160" s="194"/>
    </row>
    <row r="161" spans="1:13" ht="14.1" customHeight="1" x14ac:dyDescent="0.2">
      <c r="A161" s="353">
        <v>9016</v>
      </c>
      <c r="B161" s="352">
        <v>47108</v>
      </c>
      <c r="C161" s="352">
        <v>47029</v>
      </c>
      <c r="D161" s="350">
        <f>'ЗВД-9'!E17</f>
        <v>4</v>
      </c>
      <c r="E161" s="351">
        <f>'ЗВД-9'!CU17</f>
        <v>5</v>
      </c>
      <c r="F161" s="351">
        <f>'ЗВД-9'!GK17</f>
        <v>8</v>
      </c>
      <c r="G161" s="351">
        <f t="shared" si="12"/>
        <v>13</v>
      </c>
      <c r="H161" s="350">
        <f t="shared" si="9"/>
        <v>5</v>
      </c>
      <c r="I161" s="350">
        <f t="shared" si="10"/>
        <v>8</v>
      </c>
      <c r="J161" s="350">
        <f t="shared" si="11"/>
        <v>13</v>
      </c>
      <c r="L161" s="194"/>
      <c r="M161" s="194"/>
    </row>
    <row r="162" spans="1:13" ht="14.1" customHeight="1" x14ac:dyDescent="0.2">
      <c r="A162" s="353">
        <v>9017</v>
      </c>
      <c r="B162" s="352"/>
      <c r="C162" s="352">
        <v>47150</v>
      </c>
      <c r="D162" s="350">
        <f>'ЗВД-9'!E18</f>
        <v>1</v>
      </c>
      <c r="E162" s="351">
        <f>'ЗВД-9'!CU18</f>
        <v>10</v>
      </c>
      <c r="F162" s="351">
        <f>'ЗВД-9'!GK18</f>
        <v>5</v>
      </c>
      <c r="G162" s="351">
        <f t="shared" si="12"/>
        <v>15</v>
      </c>
      <c r="H162" s="350">
        <f t="shared" si="9"/>
        <v>4.37</v>
      </c>
      <c r="I162" s="350">
        <f t="shared" si="10"/>
        <v>5</v>
      </c>
      <c r="J162" s="350">
        <f t="shared" si="11"/>
        <v>9.3699999999999992</v>
      </c>
      <c r="L162" s="194"/>
      <c r="M162" s="194"/>
    </row>
    <row r="163" spans="1:13" ht="14.1" customHeight="1" x14ac:dyDescent="0.2">
      <c r="A163" s="353">
        <v>9018</v>
      </c>
      <c r="B163" s="352">
        <v>46969</v>
      </c>
      <c r="C163" s="352">
        <v>46969</v>
      </c>
      <c r="D163" s="350">
        <f>'ЗВД-9'!E19</f>
        <v>1</v>
      </c>
      <c r="E163" s="351">
        <f>'ЗВД-9'!CU19</f>
        <v>7</v>
      </c>
      <c r="F163" s="351">
        <f>'ЗВД-9'!GK19</f>
        <v>0</v>
      </c>
      <c r="G163" s="351">
        <f t="shared" si="12"/>
        <v>7</v>
      </c>
      <c r="H163" s="350">
        <f t="shared" si="9"/>
        <v>7</v>
      </c>
      <c r="I163" s="350">
        <f t="shared" si="10"/>
        <v>0</v>
      </c>
      <c r="J163" s="350">
        <f t="shared" si="11"/>
        <v>7</v>
      </c>
      <c r="L163" s="194"/>
      <c r="M163" s="194"/>
    </row>
    <row r="164" spans="1:13" ht="14.1" customHeight="1" x14ac:dyDescent="0.2">
      <c r="A164" s="353">
        <v>9019</v>
      </c>
      <c r="B164" s="352">
        <v>47242</v>
      </c>
      <c r="C164" s="352">
        <v>47242</v>
      </c>
      <c r="D164" s="350">
        <f>'ЗВД-9'!E20</f>
        <v>1</v>
      </c>
      <c r="E164" s="351">
        <f>'ЗВД-9'!CU20</f>
        <v>4</v>
      </c>
      <c r="F164" s="351">
        <f>'ЗВД-9'!GK20</f>
        <v>0</v>
      </c>
      <c r="G164" s="351">
        <f t="shared" si="12"/>
        <v>4</v>
      </c>
      <c r="H164" s="350">
        <f t="shared" si="9"/>
        <v>4</v>
      </c>
      <c r="I164" s="350">
        <f t="shared" si="10"/>
        <v>0</v>
      </c>
      <c r="J164" s="350">
        <f t="shared" si="11"/>
        <v>4</v>
      </c>
      <c r="L164" s="194"/>
      <c r="M164" s="194"/>
    </row>
    <row r="165" spans="1:13" ht="14.1" customHeight="1" x14ac:dyDescent="0.2">
      <c r="A165" s="353">
        <v>9020</v>
      </c>
      <c r="B165" s="352">
        <v>47254</v>
      </c>
      <c r="C165" s="352">
        <v>47254</v>
      </c>
      <c r="D165" s="350">
        <f>'ЗВД-9'!E21</f>
        <v>1</v>
      </c>
      <c r="E165" s="351">
        <f>'ЗВД-9'!CU21</f>
        <v>1</v>
      </c>
      <c r="F165" s="351">
        <f>'ЗВД-9'!GK21</f>
        <v>1</v>
      </c>
      <c r="G165" s="351">
        <f t="shared" si="12"/>
        <v>2</v>
      </c>
      <c r="H165" s="350">
        <f t="shared" si="9"/>
        <v>1</v>
      </c>
      <c r="I165" s="350">
        <f t="shared" si="10"/>
        <v>1</v>
      </c>
      <c r="J165" s="350">
        <f t="shared" si="11"/>
        <v>2</v>
      </c>
      <c r="L165" s="194"/>
      <c r="M165" s="194"/>
    </row>
    <row r="166" spans="1:13" ht="14.1" customHeight="1" x14ac:dyDescent="0.2">
      <c r="A166" s="353">
        <v>9021</v>
      </c>
      <c r="B166" s="352">
        <v>47516</v>
      </c>
      <c r="C166" s="352">
        <v>47516</v>
      </c>
      <c r="D166" s="350">
        <f>'ЗВД-9'!E22</f>
        <v>2</v>
      </c>
      <c r="E166" s="351">
        <f>'ЗВД-9'!CU22</f>
        <v>4</v>
      </c>
      <c r="F166" s="351">
        <f>'ЗВД-9'!GK22</f>
        <v>3</v>
      </c>
      <c r="G166" s="351">
        <f t="shared" si="12"/>
        <v>7</v>
      </c>
      <c r="H166" s="350">
        <f t="shared" si="9"/>
        <v>4</v>
      </c>
      <c r="I166" s="350">
        <f t="shared" si="10"/>
        <v>3</v>
      </c>
      <c r="J166" s="350">
        <f t="shared" si="11"/>
        <v>7</v>
      </c>
      <c r="L166" s="194"/>
      <c r="M166" s="194"/>
    </row>
    <row r="167" spans="1:13" ht="14.1" customHeight="1" x14ac:dyDescent="0.2">
      <c r="A167" s="353">
        <v>9022</v>
      </c>
      <c r="B167" s="352">
        <v>47296</v>
      </c>
      <c r="C167" s="352">
        <v>47296</v>
      </c>
      <c r="D167" s="350">
        <f>'ЗВД-9'!E23</f>
        <v>1</v>
      </c>
      <c r="E167" s="351">
        <f>'ЗВД-9'!CU23</f>
        <v>0</v>
      </c>
      <c r="F167" s="351">
        <f>'ЗВД-9'!GK23</f>
        <v>0</v>
      </c>
      <c r="G167" s="351">
        <f t="shared" si="12"/>
        <v>0</v>
      </c>
      <c r="H167" s="350">
        <f t="shared" si="9"/>
        <v>0</v>
      </c>
      <c r="I167" s="350">
        <f t="shared" si="10"/>
        <v>0</v>
      </c>
      <c r="J167" s="350">
        <f t="shared" si="11"/>
        <v>0</v>
      </c>
      <c r="L167" s="194"/>
      <c r="M167" s="194"/>
    </row>
    <row r="168" spans="1:13" ht="14.1" customHeight="1" x14ac:dyDescent="0.2">
      <c r="A168" s="353">
        <v>9023</v>
      </c>
      <c r="B168" s="352">
        <v>47218</v>
      </c>
      <c r="C168" s="352">
        <v>47218</v>
      </c>
      <c r="D168" s="350">
        <f>'ЗВД-9'!E24</f>
        <v>3</v>
      </c>
      <c r="E168" s="351">
        <f>'ЗВД-9'!CU24</f>
        <v>2</v>
      </c>
      <c r="F168" s="351">
        <f>'ЗВД-9'!GK24</f>
        <v>0</v>
      </c>
      <c r="G168" s="351">
        <f t="shared" si="12"/>
        <v>2</v>
      </c>
      <c r="H168" s="350">
        <f t="shared" si="9"/>
        <v>2</v>
      </c>
      <c r="I168" s="350">
        <f t="shared" si="10"/>
        <v>0</v>
      </c>
      <c r="J168" s="350">
        <f t="shared" si="11"/>
        <v>2</v>
      </c>
      <c r="L168" s="194"/>
      <c r="M168" s="194"/>
    </row>
    <row r="169" spans="1:13" ht="14.1" customHeight="1" x14ac:dyDescent="0.2">
      <c r="A169" s="353">
        <v>9024</v>
      </c>
      <c r="B169" s="352">
        <v>47151</v>
      </c>
      <c r="C169" s="352">
        <v>47151</v>
      </c>
      <c r="D169" s="350">
        <f>'ЗВД-9'!E25</f>
        <v>3</v>
      </c>
      <c r="E169" s="351">
        <f>'ЗВД-9'!CU25</f>
        <v>9</v>
      </c>
      <c r="F169" s="351">
        <f>'ЗВД-9'!GK25</f>
        <v>0</v>
      </c>
      <c r="G169" s="351">
        <f t="shared" si="12"/>
        <v>9</v>
      </c>
      <c r="H169" s="350">
        <f t="shared" si="9"/>
        <v>9</v>
      </c>
      <c r="I169" s="350">
        <f t="shared" si="10"/>
        <v>0</v>
      </c>
      <c r="J169" s="350">
        <f t="shared" si="11"/>
        <v>9</v>
      </c>
      <c r="L169" s="194"/>
      <c r="M169" s="194"/>
    </row>
    <row r="170" spans="1:13" ht="14.1" customHeight="1" x14ac:dyDescent="0.2">
      <c r="A170" s="353">
        <v>9025</v>
      </c>
      <c r="B170" s="352"/>
      <c r="C170" s="352"/>
      <c r="D170" s="350">
        <f>'ЗВД-9'!E26</f>
        <v>4</v>
      </c>
      <c r="E170" s="351">
        <f>'ЗВД-9'!CU26</f>
        <v>8.7000000000000455</v>
      </c>
      <c r="F170" s="351">
        <f>'ЗВД-9'!GK26</f>
        <v>1</v>
      </c>
      <c r="G170" s="351">
        <f t="shared" si="12"/>
        <v>9.6999999999999993</v>
      </c>
      <c r="H170" s="350">
        <f t="shared" si="9"/>
        <v>17.48</v>
      </c>
      <c r="I170" s="350">
        <f t="shared" si="10"/>
        <v>12.72</v>
      </c>
      <c r="J170" s="350">
        <f t="shared" si="11"/>
        <v>30.2</v>
      </c>
      <c r="L170" s="194"/>
      <c r="M170" s="194"/>
    </row>
    <row r="171" spans="1:13" ht="14.1" customHeight="1" x14ac:dyDescent="0.2">
      <c r="A171" s="353">
        <v>9026</v>
      </c>
      <c r="B171" s="352">
        <v>47201</v>
      </c>
      <c r="C171" s="352">
        <v>46420</v>
      </c>
      <c r="D171" s="350">
        <f>'ЗВД-9'!E27</f>
        <v>1</v>
      </c>
      <c r="E171" s="351">
        <f>'ЗВД-9'!CU27</f>
        <v>7</v>
      </c>
      <c r="F171" s="351">
        <f>'ЗВД-9'!GK27</f>
        <v>1</v>
      </c>
      <c r="G171" s="351">
        <f t="shared" si="12"/>
        <v>8</v>
      </c>
      <c r="H171" s="350">
        <f t="shared" si="9"/>
        <v>7</v>
      </c>
      <c r="I171" s="350">
        <f t="shared" si="10"/>
        <v>1</v>
      </c>
      <c r="J171" s="350">
        <f t="shared" si="11"/>
        <v>8</v>
      </c>
      <c r="L171" s="194"/>
      <c r="M171" s="194"/>
    </row>
    <row r="172" spans="1:13" ht="14.1" customHeight="1" x14ac:dyDescent="0.2">
      <c r="A172" s="353">
        <v>9027</v>
      </c>
      <c r="B172" s="352">
        <v>45839</v>
      </c>
      <c r="C172" s="352">
        <v>45839</v>
      </c>
      <c r="D172" s="350">
        <f>'ЗВД-9'!E28</f>
        <v>1</v>
      </c>
      <c r="E172" s="351">
        <f>'ЗВД-9'!CU28</f>
        <v>3</v>
      </c>
      <c r="F172" s="351">
        <f>'ЗВД-9'!GK28</f>
        <v>2</v>
      </c>
      <c r="G172" s="351">
        <f t="shared" si="12"/>
        <v>5</v>
      </c>
      <c r="H172" s="350">
        <f t="shared" si="9"/>
        <v>3</v>
      </c>
      <c r="I172" s="350">
        <f t="shared" si="10"/>
        <v>2</v>
      </c>
      <c r="J172" s="350">
        <f t="shared" si="11"/>
        <v>5</v>
      </c>
      <c r="L172" s="194"/>
      <c r="M172" s="194"/>
    </row>
    <row r="173" spans="1:13" ht="14.1" customHeight="1" x14ac:dyDescent="0.2">
      <c r="A173" s="353">
        <v>9028</v>
      </c>
      <c r="B173" s="352"/>
      <c r="C173" s="352"/>
      <c r="D173" s="350">
        <f>'ЗВД-9'!E29</f>
        <v>3</v>
      </c>
      <c r="E173" s="351">
        <f>'ЗВД-9'!CU29</f>
        <v>6</v>
      </c>
      <c r="F173" s="351">
        <f>'ЗВД-9'!GK29</f>
        <v>3</v>
      </c>
      <c r="G173" s="351">
        <f t="shared" si="12"/>
        <v>9</v>
      </c>
      <c r="H173" s="350">
        <f t="shared" si="9"/>
        <v>13.11</v>
      </c>
      <c r="I173" s="350">
        <f t="shared" si="10"/>
        <v>9.5399999999999991</v>
      </c>
      <c r="J173" s="350">
        <f t="shared" si="11"/>
        <v>22.65</v>
      </c>
      <c r="L173" s="194"/>
      <c r="M173" s="194"/>
    </row>
    <row r="174" spans="1:13" ht="14.1" customHeight="1" x14ac:dyDescent="0.2">
      <c r="A174" s="353">
        <v>9029</v>
      </c>
      <c r="B174" s="352">
        <v>46605</v>
      </c>
      <c r="C174" s="352">
        <v>47423</v>
      </c>
      <c r="D174" s="350">
        <f>'ЗВД-9'!E30</f>
        <v>0</v>
      </c>
      <c r="E174" s="351">
        <f>'ЗВД-9'!CU30</f>
        <v>0</v>
      </c>
      <c r="F174" s="351">
        <f>'ЗВД-9'!GK30</f>
        <v>0</v>
      </c>
      <c r="G174" s="351">
        <f t="shared" si="12"/>
        <v>0</v>
      </c>
      <c r="H174" s="350">
        <f t="shared" si="9"/>
        <v>0</v>
      </c>
      <c r="I174" s="350">
        <f t="shared" si="10"/>
        <v>0</v>
      </c>
      <c r="J174" s="350">
        <f t="shared" si="11"/>
        <v>0</v>
      </c>
      <c r="L174" s="194"/>
      <c r="M174" s="194"/>
    </row>
    <row r="175" spans="1:13" ht="14.1" customHeight="1" x14ac:dyDescent="0.2">
      <c r="A175" s="353">
        <v>9030</v>
      </c>
      <c r="B175" s="352">
        <v>46434</v>
      </c>
      <c r="C175" s="352">
        <v>46025</v>
      </c>
      <c r="D175" s="350">
        <f>'ЗВД-9'!E31</f>
        <v>1</v>
      </c>
      <c r="E175" s="351">
        <f>'ЗВД-9'!CU31</f>
        <v>4</v>
      </c>
      <c r="F175" s="351">
        <f>'ЗВД-9'!GK31</f>
        <v>2</v>
      </c>
      <c r="G175" s="351">
        <f t="shared" si="12"/>
        <v>6</v>
      </c>
      <c r="H175" s="350">
        <f t="shared" si="9"/>
        <v>4</v>
      </c>
      <c r="I175" s="350">
        <f t="shared" si="10"/>
        <v>2</v>
      </c>
      <c r="J175" s="350">
        <f t="shared" si="11"/>
        <v>6</v>
      </c>
      <c r="L175" s="194"/>
      <c r="M175" s="194"/>
    </row>
    <row r="176" spans="1:13" ht="14.1" customHeight="1" x14ac:dyDescent="0.2">
      <c r="A176" s="353">
        <v>9031</v>
      </c>
      <c r="B176" s="352"/>
      <c r="C176" s="352"/>
      <c r="D176" s="350">
        <f>'ЗВД-9'!E32</f>
        <v>1</v>
      </c>
      <c r="E176" s="351">
        <f>'ЗВД-9'!CU32</f>
        <v>6</v>
      </c>
      <c r="F176" s="351">
        <f>'ЗВД-9'!GK32</f>
        <v>3</v>
      </c>
      <c r="G176" s="351">
        <f t="shared" si="12"/>
        <v>9</v>
      </c>
      <c r="H176" s="350">
        <f t="shared" si="9"/>
        <v>4.37</v>
      </c>
      <c r="I176" s="350">
        <f t="shared" si="10"/>
        <v>3.18</v>
      </c>
      <c r="J176" s="350">
        <f t="shared" si="11"/>
        <v>7.55</v>
      </c>
      <c r="L176" s="194"/>
      <c r="M176" s="194"/>
    </row>
    <row r="177" spans="1:13" ht="14.1" customHeight="1" x14ac:dyDescent="0.2">
      <c r="A177" s="353">
        <v>9032</v>
      </c>
      <c r="B177" s="352">
        <v>47210</v>
      </c>
      <c r="C177" s="352">
        <v>47210</v>
      </c>
      <c r="D177" s="350">
        <f>'ЗВД-9'!E33</f>
        <v>1</v>
      </c>
      <c r="E177" s="351">
        <f>'ЗВД-9'!CU33</f>
        <v>5</v>
      </c>
      <c r="F177" s="351">
        <f>'ЗВД-9'!GK33</f>
        <v>0</v>
      </c>
      <c r="G177" s="351">
        <f t="shared" si="12"/>
        <v>5</v>
      </c>
      <c r="H177" s="350">
        <f t="shared" si="9"/>
        <v>5</v>
      </c>
      <c r="I177" s="350">
        <f t="shared" si="10"/>
        <v>0</v>
      </c>
      <c r="J177" s="350">
        <f t="shared" si="11"/>
        <v>5</v>
      </c>
      <c r="L177" s="194"/>
      <c r="M177" s="194"/>
    </row>
    <row r="178" spans="1:13" ht="14.1" customHeight="1" x14ac:dyDescent="0.2">
      <c r="A178" s="353">
        <v>9033</v>
      </c>
      <c r="B178" s="352">
        <v>47224</v>
      </c>
      <c r="C178" s="352">
        <v>46497</v>
      </c>
      <c r="D178" s="350">
        <f>'ЗВД-9'!E34</f>
        <v>4</v>
      </c>
      <c r="E178" s="351">
        <f>'ЗВД-9'!CU34</f>
        <v>12</v>
      </c>
      <c r="F178" s="351">
        <f>'ЗВД-9'!GK34</f>
        <v>0</v>
      </c>
      <c r="G178" s="351">
        <f t="shared" si="12"/>
        <v>12</v>
      </c>
      <c r="H178" s="350">
        <f t="shared" si="9"/>
        <v>12</v>
      </c>
      <c r="I178" s="350">
        <f t="shared" si="10"/>
        <v>0</v>
      </c>
      <c r="J178" s="350">
        <f t="shared" si="11"/>
        <v>12</v>
      </c>
      <c r="L178" s="194"/>
      <c r="M178" s="194"/>
    </row>
    <row r="179" spans="1:13" ht="14.1" customHeight="1" x14ac:dyDescent="0.2">
      <c r="A179" s="353">
        <v>9034</v>
      </c>
      <c r="B179" s="352">
        <v>47248</v>
      </c>
      <c r="C179" s="352">
        <v>47248</v>
      </c>
      <c r="D179" s="350">
        <f>'ЗВД-9'!E35</f>
        <v>4</v>
      </c>
      <c r="E179" s="351">
        <f>'ЗВД-9'!CU35</f>
        <v>6</v>
      </c>
      <c r="F179" s="351">
        <f>'ЗВД-9'!GK35</f>
        <v>0</v>
      </c>
      <c r="G179" s="351">
        <f t="shared" si="12"/>
        <v>6</v>
      </c>
      <c r="H179" s="350">
        <f t="shared" si="9"/>
        <v>6</v>
      </c>
      <c r="I179" s="350">
        <f t="shared" si="10"/>
        <v>0</v>
      </c>
      <c r="J179" s="350">
        <f t="shared" si="11"/>
        <v>6</v>
      </c>
      <c r="L179" s="194"/>
      <c r="M179" s="194"/>
    </row>
    <row r="180" spans="1:13" ht="14.1" customHeight="1" x14ac:dyDescent="0.2">
      <c r="A180" s="353">
        <v>9035</v>
      </c>
      <c r="B180" s="352">
        <v>47546</v>
      </c>
      <c r="C180" s="352">
        <v>47018</v>
      </c>
      <c r="D180" s="350">
        <f>'ЗВД-9'!E36</f>
        <v>1</v>
      </c>
      <c r="E180" s="351">
        <f>'ЗВД-9'!CU36</f>
        <v>1</v>
      </c>
      <c r="F180" s="351">
        <f>'ЗВД-9'!GK36</f>
        <v>1</v>
      </c>
      <c r="G180" s="351">
        <f t="shared" si="12"/>
        <v>2</v>
      </c>
      <c r="H180" s="350">
        <f t="shared" si="9"/>
        <v>1</v>
      </c>
      <c r="I180" s="350">
        <f t="shared" si="10"/>
        <v>1</v>
      </c>
      <c r="J180" s="350">
        <f t="shared" si="11"/>
        <v>2</v>
      </c>
      <c r="L180" s="194"/>
      <c r="M180" s="194"/>
    </row>
    <row r="181" spans="1:13" ht="14.1" customHeight="1" x14ac:dyDescent="0.2">
      <c r="A181" s="353">
        <v>9036</v>
      </c>
      <c r="B181" s="352">
        <v>47310</v>
      </c>
      <c r="C181" s="352">
        <v>46027</v>
      </c>
      <c r="D181" s="350">
        <f>'ЗВД-9'!E37</f>
        <v>1</v>
      </c>
      <c r="E181" s="351">
        <f>'ЗВД-9'!CU37</f>
        <v>1</v>
      </c>
      <c r="F181" s="351">
        <f>'ЗВД-9'!GK37</f>
        <v>1</v>
      </c>
      <c r="G181" s="351">
        <f t="shared" si="12"/>
        <v>2</v>
      </c>
      <c r="H181" s="350">
        <f t="shared" si="9"/>
        <v>1</v>
      </c>
      <c r="I181" s="350">
        <f t="shared" si="10"/>
        <v>1</v>
      </c>
      <c r="J181" s="350">
        <f t="shared" si="11"/>
        <v>2</v>
      </c>
      <c r="L181" s="194"/>
      <c r="M181" s="194"/>
    </row>
    <row r="182" spans="1:13" ht="14.1" customHeight="1" x14ac:dyDescent="0.2">
      <c r="A182" s="353">
        <v>9037</v>
      </c>
      <c r="B182" s="352">
        <v>47546</v>
      </c>
      <c r="C182" s="352">
        <v>45717</v>
      </c>
      <c r="D182" s="350">
        <f>'ЗВД-9'!E38</f>
        <v>1</v>
      </c>
      <c r="E182" s="351">
        <f>'ЗВД-9'!CU38</f>
        <v>3</v>
      </c>
      <c r="F182" s="351">
        <f>'ЗВД-9'!GK38</f>
        <v>1</v>
      </c>
      <c r="G182" s="351">
        <f t="shared" si="12"/>
        <v>4</v>
      </c>
      <c r="H182" s="350">
        <f t="shared" si="9"/>
        <v>3</v>
      </c>
      <c r="I182" s="350">
        <f t="shared" si="10"/>
        <v>1</v>
      </c>
      <c r="J182" s="350">
        <f t="shared" si="11"/>
        <v>4</v>
      </c>
      <c r="L182" s="194"/>
      <c r="M182" s="194"/>
    </row>
    <row r="183" spans="1:13" ht="14.1" customHeight="1" x14ac:dyDescent="0.2">
      <c r="A183" s="353">
        <v>9038</v>
      </c>
      <c r="B183" s="352">
        <v>45933</v>
      </c>
      <c r="C183" s="352">
        <v>46478</v>
      </c>
      <c r="D183" s="350">
        <f>'ЗВД-9'!E39</f>
        <v>1</v>
      </c>
      <c r="E183" s="351">
        <f>'ЗВД-9'!CU39</f>
        <v>2</v>
      </c>
      <c r="F183" s="351">
        <f>'ЗВД-9'!GK39</f>
        <v>1</v>
      </c>
      <c r="G183" s="351">
        <f t="shared" si="12"/>
        <v>3</v>
      </c>
      <c r="H183" s="350">
        <f t="shared" si="9"/>
        <v>2</v>
      </c>
      <c r="I183" s="350">
        <f t="shared" si="10"/>
        <v>1</v>
      </c>
      <c r="J183" s="350">
        <f t="shared" si="11"/>
        <v>3</v>
      </c>
      <c r="L183" s="194"/>
      <c r="M183" s="194"/>
    </row>
    <row r="184" spans="1:13" ht="14.1" customHeight="1" x14ac:dyDescent="0.2">
      <c r="A184" s="353">
        <v>9039</v>
      </c>
      <c r="B184" s="352">
        <v>47237</v>
      </c>
      <c r="C184" s="352">
        <v>47237</v>
      </c>
      <c r="D184" s="350">
        <f>'ЗВД-9'!E40</f>
        <v>1</v>
      </c>
      <c r="E184" s="351">
        <f>'ЗВД-9'!CU40</f>
        <v>0</v>
      </c>
      <c r="F184" s="351">
        <f>'ЗВД-9'!GK40</f>
        <v>0</v>
      </c>
      <c r="G184" s="351">
        <f t="shared" si="12"/>
        <v>0</v>
      </c>
      <c r="H184" s="350">
        <f t="shared" si="9"/>
        <v>0</v>
      </c>
      <c r="I184" s="350">
        <f t="shared" si="10"/>
        <v>0</v>
      </c>
      <c r="J184" s="350">
        <f t="shared" si="11"/>
        <v>0</v>
      </c>
      <c r="L184" s="194"/>
      <c r="M184" s="194"/>
    </row>
    <row r="185" spans="1:13" ht="14.1" customHeight="1" x14ac:dyDescent="0.2">
      <c r="A185" s="353">
        <v>9040</v>
      </c>
      <c r="B185" s="352">
        <v>47151</v>
      </c>
      <c r="C185" s="352">
        <v>47151</v>
      </c>
      <c r="D185" s="350">
        <f>'ЗВД-9'!E41</f>
        <v>2</v>
      </c>
      <c r="E185" s="351">
        <f>'ЗВД-9'!CU41</f>
        <v>3</v>
      </c>
      <c r="F185" s="351">
        <f>'ЗВД-9'!GK41</f>
        <v>5</v>
      </c>
      <c r="G185" s="351">
        <f t="shared" si="12"/>
        <v>8</v>
      </c>
      <c r="H185" s="350">
        <f t="shared" si="9"/>
        <v>3</v>
      </c>
      <c r="I185" s="350">
        <f t="shared" si="10"/>
        <v>5</v>
      </c>
      <c r="J185" s="350">
        <f t="shared" si="11"/>
        <v>8</v>
      </c>
      <c r="L185" s="194"/>
      <c r="M185" s="194"/>
    </row>
    <row r="186" spans="1:13" ht="14.1" customHeight="1" x14ac:dyDescent="0.2">
      <c r="A186" s="353">
        <v>9041</v>
      </c>
      <c r="B186" s="352">
        <v>47576</v>
      </c>
      <c r="C186" s="352">
        <v>46490</v>
      </c>
      <c r="D186" s="350">
        <f>'ЗВД-9'!E42</f>
        <v>4</v>
      </c>
      <c r="E186" s="351">
        <f>'ЗВД-9'!CU42</f>
        <v>28</v>
      </c>
      <c r="F186" s="351">
        <f>'ЗВД-9'!GK42</f>
        <v>0</v>
      </c>
      <c r="G186" s="351">
        <f t="shared" si="12"/>
        <v>28</v>
      </c>
      <c r="H186" s="350">
        <f t="shared" si="9"/>
        <v>28</v>
      </c>
      <c r="I186" s="350">
        <f t="shared" si="10"/>
        <v>0</v>
      </c>
      <c r="J186" s="350">
        <f t="shared" si="11"/>
        <v>28</v>
      </c>
      <c r="L186" s="194"/>
      <c r="M186" s="194"/>
    </row>
    <row r="187" spans="1:13" ht="14.1" customHeight="1" x14ac:dyDescent="0.2">
      <c r="A187" s="353">
        <v>9042</v>
      </c>
      <c r="B187" s="352"/>
      <c r="C187" s="352">
        <v>45917</v>
      </c>
      <c r="D187" s="350">
        <f>'ЗВД-9'!E43</f>
        <v>1</v>
      </c>
      <c r="E187" s="351">
        <f>'ЗВД-9'!CU43</f>
        <v>5</v>
      </c>
      <c r="F187" s="351">
        <f>'ЗВД-9'!GK43</f>
        <v>3</v>
      </c>
      <c r="G187" s="351">
        <f t="shared" si="12"/>
        <v>8</v>
      </c>
      <c r="H187" s="350">
        <f t="shared" si="9"/>
        <v>4.37</v>
      </c>
      <c r="I187" s="350">
        <f t="shared" si="10"/>
        <v>3</v>
      </c>
      <c r="J187" s="350">
        <f t="shared" si="11"/>
        <v>7.37</v>
      </c>
      <c r="L187" s="194"/>
      <c r="M187" s="194"/>
    </row>
    <row r="188" spans="1:13" ht="14.1" customHeight="1" x14ac:dyDescent="0.2">
      <c r="A188" s="353">
        <v>9043</v>
      </c>
      <c r="B188" s="352"/>
      <c r="C188" s="352"/>
      <c r="D188" s="350">
        <f>'ЗВД-9'!E44</f>
        <v>1</v>
      </c>
      <c r="E188" s="351">
        <f>'ЗВД-9'!CU44</f>
        <v>1</v>
      </c>
      <c r="F188" s="351">
        <f>'ЗВД-9'!GK44</f>
        <v>0</v>
      </c>
      <c r="G188" s="351">
        <f t="shared" si="12"/>
        <v>1</v>
      </c>
      <c r="H188" s="350">
        <f t="shared" si="9"/>
        <v>4.37</v>
      </c>
      <c r="I188" s="350">
        <f t="shared" si="10"/>
        <v>3.18</v>
      </c>
      <c r="J188" s="350">
        <f t="shared" si="11"/>
        <v>7.55</v>
      </c>
      <c r="L188" s="194"/>
      <c r="M188" s="194"/>
    </row>
    <row r="189" spans="1:13" ht="14.1" customHeight="1" x14ac:dyDescent="0.2">
      <c r="A189" s="353">
        <v>9044</v>
      </c>
      <c r="B189" s="352">
        <v>47574</v>
      </c>
      <c r="C189" s="352">
        <v>47270</v>
      </c>
      <c r="D189" s="350">
        <f>'ЗВД-9'!E45</f>
        <v>2</v>
      </c>
      <c r="E189" s="351">
        <f>'ЗВД-9'!CU45</f>
        <v>6</v>
      </c>
      <c r="F189" s="351">
        <f>'ЗВД-9'!GK45</f>
        <v>4</v>
      </c>
      <c r="G189" s="351">
        <f t="shared" si="12"/>
        <v>10</v>
      </c>
      <c r="H189" s="350">
        <f t="shared" si="9"/>
        <v>6</v>
      </c>
      <c r="I189" s="350">
        <f t="shared" si="10"/>
        <v>4</v>
      </c>
      <c r="J189" s="350">
        <f t="shared" si="11"/>
        <v>10</v>
      </c>
      <c r="L189" s="194"/>
      <c r="M189" s="194"/>
    </row>
    <row r="190" spans="1:13" ht="14.1" customHeight="1" x14ac:dyDescent="0.2">
      <c r="A190" s="353">
        <v>9045</v>
      </c>
      <c r="B190" s="352">
        <v>47178</v>
      </c>
      <c r="C190" s="352">
        <v>45660</v>
      </c>
      <c r="D190" s="350">
        <f>'ЗВД-9'!E46</f>
        <v>4</v>
      </c>
      <c r="E190" s="351">
        <f>'ЗВД-9'!CU46</f>
        <v>2</v>
      </c>
      <c r="F190" s="351">
        <f>'ЗВД-9'!GK46</f>
        <v>4</v>
      </c>
      <c r="G190" s="351">
        <f t="shared" si="12"/>
        <v>6</v>
      </c>
      <c r="H190" s="350">
        <f t="shared" si="9"/>
        <v>2</v>
      </c>
      <c r="I190" s="350">
        <f t="shared" si="10"/>
        <v>4</v>
      </c>
      <c r="J190" s="350">
        <f t="shared" si="11"/>
        <v>6</v>
      </c>
      <c r="L190" s="194"/>
      <c r="M190" s="194"/>
    </row>
    <row r="191" spans="1:13" ht="14.1" customHeight="1" x14ac:dyDescent="0.2">
      <c r="A191" s="353">
        <v>9046</v>
      </c>
      <c r="B191" s="352"/>
      <c r="C191" s="352"/>
      <c r="D191" s="350">
        <f>'ЗВД-9'!E47</f>
        <v>2</v>
      </c>
      <c r="E191" s="351">
        <f>'ЗВД-9'!CU47</f>
        <v>3</v>
      </c>
      <c r="F191" s="351">
        <f>'ЗВД-9'!GK47</f>
        <v>2</v>
      </c>
      <c r="G191" s="351">
        <f t="shared" si="12"/>
        <v>5</v>
      </c>
      <c r="H191" s="350">
        <f t="shared" si="9"/>
        <v>8.74</v>
      </c>
      <c r="I191" s="350">
        <f t="shared" si="10"/>
        <v>6.36</v>
      </c>
      <c r="J191" s="350">
        <f t="shared" si="11"/>
        <v>15.1</v>
      </c>
      <c r="L191" s="194"/>
      <c r="M191" s="194"/>
    </row>
    <row r="192" spans="1:13" ht="14.1" customHeight="1" x14ac:dyDescent="0.2">
      <c r="A192" s="353">
        <v>9047</v>
      </c>
      <c r="B192" s="352">
        <v>47189</v>
      </c>
      <c r="C192" s="352">
        <v>47189</v>
      </c>
      <c r="D192" s="350">
        <f>'ЗВД-9'!E48</f>
        <v>1</v>
      </c>
      <c r="E192" s="351">
        <f>'ЗВД-9'!CU48</f>
        <v>2</v>
      </c>
      <c r="F192" s="351">
        <f>'ЗВД-9'!GK48</f>
        <v>2</v>
      </c>
      <c r="G192" s="351">
        <f t="shared" si="12"/>
        <v>4</v>
      </c>
      <c r="H192" s="350">
        <f t="shared" si="9"/>
        <v>2</v>
      </c>
      <c r="I192" s="350">
        <f t="shared" si="10"/>
        <v>2</v>
      </c>
      <c r="J192" s="350">
        <f t="shared" si="11"/>
        <v>4</v>
      </c>
      <c r="L192" s="194"/>
      <c r="M192" s="194"/>
    </row>
    <row r="193" spans="1:13" ht="14.1" customHeight="1" x14ac:dyDescent="0.2">
      <c r="A193" s="353">
        <v>9048</v>
      </c>
      <c r="B193" s="352">
        <v>47569</v>
      </c>
      <c r="C193" s="352">
        <v>47214</v>
      </c>
      <c r="D193" s="350">
        <f>'ЗВД-9'!E49</f>
        <v>4</v>
      </c>
      <c r="E193" s="351">
        <f>'ЗВД-9'!CU49</f>
        <v>8</v>
      </c>
      <c r="F193" s="351">
        <f>'ЗВД-9'!GK49</f>
        <v>0</v>
      </c>
      <c r="G193" s="351">
        <f t="shared" si="12"/>
        <v>8</v>
      </c>
      <c r="H193" s="350">
        <f t="shared" si="9"/>
        <v>8</v>
      </c>
      <c r="I193" s="350">
        <f t="shared" si="10"/>
        <v>0</v>
      </c>
      <c r="J193" s="350">
        <f t="shared" si="11"/>
        <v>8</v>
      </c>
      <c r="L193" s="194"/>
      <c r="M193" s="194"/>
    </row>
    <row r="194" spans="1:13" ht="14.1" customHeight="1" x14ac:dyDescent="0.2">
      <c r="A194" s="353">
        <v>9049</v>
      </c>
      <c r="B194" s="352">
        <v>46545</v>
      </c>
      <c r="C194" s="352">
        <v>46586</v>
      </c>
      <c r="D194" s="350">
        <f>'ЗВД-9'!E50</f>
        <v>1</v>
      </c>
      <c r="E194" s="351">
        <f>'ЗВД-9'!CU50</f>
        <v>4</v>
      </c>
      <c r="F194" s="351">
        <f>'ЗВД-9'!GK50</f>
        <v>0</v>
      </c>
      <c r="G194" s="351">
        <f t="shared" si="12"/>
        <v>4</v>
      </c>
      <c r="H194" s="350">
        <f t="shared" si="9"/>
        <v>4</v>
      </c>
      <c r="I194" s="350">
        <f t="shared" si="10"/>
        <v>0</v>
      </c>
      <c r="J194" s="350">
        <f t="shared" si="11"/>
        <v>4</v>
      </c>
      <c r="L194" s="194"/>
      <c r="M194" s="194"/>
    </row>
    <row r="195" spans="1:13" ht="14.1" customHeight="1" x14ac:dyDescent="0.2">
      <c r="A195" s="353">
        <v>9050</v>
      </c>
      <c r="B195" s="352">
        <v>47122</v>
      </c>
      <c r="C195" s="352">
        <v>46845</v>
      </c>
      <c r="D195" s="350">
        <f>'ЗВД-9'!E51</f>
        <v>2</v>
      </c>
      <c r="E195" s="351">
        <f>'ЗВД-9'!CU51</f>
        <v>7</v>
      </c>
      <c r="F195" s="351">
        <f>'ЗВД-9'!GK51</f>
        <v>1</v>
      </c>
      <c r="G195" s="351">
        <f t="shared" si="12"/>
        <v>8</v>
      </c>
      <c r="H195" s="350">
        <f t="shared" ref="H195:H258" si="13">IFERROR(IF(B195=0,ROUND(D195*4.37/30*30,3),ROUND(E195,3)),"Н/Д")</f>
        <v>7</v>
      </c>
      <c r="I195" s="350">
        <f t="shared" ref="I195:I258" si="14">IFERROR(IF(C195=0,ROUND(D195*3.18/30*30,3),ROUND(F195,3)),"Н/Д")</f>
        <v>1</v>
      </c>
      <c r="J195" s="350">
        <f t="shared" ref="J195:J258" si="15">IFERROR(ROUND(H195+I195,3),"Н/Д")</f>
        <v>8</v>
      </c>
      <c r="L195" s="194"/>
      <c r="M195" s="194"/>
    </row>
    <row r="196" spans="1:13" ht="14.1" customHeight="1" x14ac:dyDescent="0.2">
      <c r="A196" s="353">
        <v>9051</v>
      </c>
      <c r="B196" s="352">
        <v>47224</v>
      </c>
      <c r="C196" s="352">
        <v>46692</v>
      </c>
      <c r="D196" s="350">
        <f>'ЗВД-9'!E52</f>
        <v>3</v>
      </c>
      <c r="E196" s="351">
        <f>'ЗВД-9'!CU52</f>
        <v>0</v>
      </c>
      <c r="F196" s="351">
        <f>'ЗВД-9'!GK52</f>
        <v>0</v>
      </c>
      <c r="G196" s="351">
        <f t="shared" si="12"/>
        <v>0</v>
      </c>
      <c r="H196" s="350">
        <f t="shared" si="13"/>
        <v>0</v>
      </c>
      <c r="I196" s="350">
        <f t="shared" si="14"/>
        <v>0</v>
      </c>
      <c r="J196" s="350">
        <f t="shared" si="15"/>
        <v>0</v>
      </c>
      <c r="L196" s="194"/>
      <c r="M196" s="194"/>
    </row>
    <row r="197" spans="1:13" ht="14.1" customHeight="1" x14ac:dyDescent="0.2">
      <c r="A197" s="353">
        <v>9052</v>
      </c>
      <c r="B197" s="352">
        <v>47468</v>
      </c>
      <c r="C197" s="352">
        <v>47468</v>
      </c>
      <c r="D197" s="350">
        <f>'ЗВД-9'!E53</f>
        <v>2</v>
      </c>
      <c r="E197" s="351">
        <f>'ЗВД-9'!CU53</f>
        <v>6</v>
      </c>
      <c r="F197" s="351">
        <f>'ЗВД-9'!GK53</f>
        <v>3</v>
      </c>
      <c r="G197" s="351">
        <f t="shared" si="12"/>
        <v>9</v>
      </c>
      <c r="H197" s="350">
        <f t="shared" si="13"/>
        <v>6</v>
      </c>
      <c r="I197" s="350">
        <f t="shared" si="14"/>
        <v>3</v>
      </c>
      <c r="J197" s="350">
        <f t="shared" si="15"/>
        <v>9</v>
      </c>
      <c r="L197" s="194"/>
      <c r="M197" s="194"/>
    </row>
    <row r="198" spans="1:13" ht="14.1" customHeight="1" x14ac:dyDescent="0.2">
      <c r="A198" s="353">
        <v>9053</v>
      </c>
      <c r="B198" s="352">
        <v>47224</v>
      </c>
      <c r="C198" s="352">
        <v>46692</v>
      </c>
      <c r="D198" s="350">
        <f>'ЗВД-9'!E54</f>
        <v>1</v>
      </c>
      <c r="E198" s="351">
        <f>'ЗВД-9'!CU54</f>
        <v>7</v>
      </c>
      <c r="F198" s="351">
        <f>'ЗВД-9'!GK54</f>
        <v>0</v>
      </c>
      <c r="G198" s="351">
        <f t="shared" si="12"/>
        <v>7</v>
      </c>
      <c r="H198" s="350">
        <f t="shared" si="13"/>
        <v>7</v>
      </c>
      <c r="I198" s="350">
        <f t="shared" si="14"/>
        <v>0</v>
      </c>
      <c r="J198" s="350">
        <f t="shared" si="15"/>
        <v>7</v>
      </c>
      <c r="L198" s="194"/>
      <c r="M198" s="194"/>
    </row>
    <row r="199" spans="1:13" ht="14.1" customHeight="1" x14ac:dyDescent="0.2">
      <c r="A199" s="353">
        <v>9054</v>
      </c>
      <c r="B199" s="352">
        <v>47023</v>
      </c>
      <c r="C199" s="352">
        <v>47023</v>
      </c>
      <c r="D199" s="350">
        <f>'ЗВД-9'!E55</f>
        <v>1</v>
      </c>
      <c r="E199" s="351">
        <f>'ЗВД-9'!CU55</f>
        <v>1</v>
      </c>
      <c r="F199" s="351">
        <f>'ЗВД-9'!GK55</f>
        <v>0</v>
      </c>
      <c r="G199" s="351">
        <f t="shared" si="12"/>
        <v>1</v>
      </c>
      <c r="H199" s="350">
        <f t="shared" si="13"/>
        <v>1</v>
      </c>
      <c r="I199" s="350">
        <f t="shared" si="14"/>
        <v>0</v>
      </c>
      <c r="J199" s="350">
        <f t="shared" si="15"/>
        <v>1</v>
      </c>
      <c r="L199" s="194"/>
      <c r="M199" s="194"/>
    </row>
    <row r="200" spans="1:13" ht="14.1" customHeight="1" x14ac:dyDescent="0.2">
      <c r="A200" s="353">
        <v>9055</v>
      </c>
      <c r="B200" s="352">
        <v>46490</v>
      </c>
      <c r="C200" s="352">
        <v>46328</v>
      </c>
      <c r="D200" s="350">
        <f>'ЗВД-9'!E56</f>
        <v>2</v>
      </c>
      <c r="E200" s="351">
        <f>'ЗВД-9'!CU56</f>
        <v>5</v>
      </c>
      <c r="F200" s="351">
        <f>'ЗВД-9'!GK56</f>
        <v>2</v>
      </c>
      <c r="G200" s="351">
        <f t="shared" si="12"/>
        <v>7</v>
      </c>
      <c r="H200" s="350">
        <f t="shared" si="13"/>
        <v>5</v>
      </c>
      <c r="I200" s="350">
        <f t="shared" si="14"/>
        <v>2</v>
      </c>
      <c r="J200" s="350">
        <f t="shared" si="15"/>
        <v>7</v>
      </c>
      <c r="L200" s="194"/>
      <c r="M200" s="194"/>
    </row>
    <row r="201" spans="1:13" ht="14.1" customHeight="1" x14ac:dyDescent="0.2">
      <c r="A201" s="353">
        <v>9056</v>
      </c>
      <c r="B201" s="352">
        <v>47151</v>
      </c>
      <c r="C201" s="352">
        <v>46420</v>
      </c>
      <c r="D201" s="350">
        <f>'ЗВД-9'!E57</f>
        <v>3</v>
      </c>
      <c r="E201" s="351">
        <f>'ЗВД-9'!CU57</f>
        <v>4</v>
      </c>
      <c r="F201" s="351">
        <f>'ЗВД-9'!GK57</f>
        <v>3</v>
      </c>
      <c r="G201" s="351">
        <f t="shared" si="12"/>
        <v>7</v>
      </c>
      <c r="H201" s="350">
        <f t="shared" si="13"/>
        <v>4</v>
      </c>
      <c r="I201" s="350">
        <f t="shared" si="14"/>
        <v>3</v>
      </c>
      <c r="J201" s="350">
        <f t="shared" si="15"/>
        <v>7</v>
      </c>
      <c r="L201" s="194"/>
      <c r="M201" s="194"/>
    </row>
    <row r="202" spans="1:13" ht="14.1" customHeight="1" x14ac:dyDescent="0.2">
      <c r="A202" s="353">
        <v>9057</v>
      </c>
      <c r="B202" s="352">
        <v>47064</v>
      </c>
      <c r="C202" s="352">
        <v>46328</v>
      </c>
      <c r="D202" s="350">
        <f>'ЗВД-9'!E58</f>
        <v>2</v>
      </c>
      <c r="E202" s="351">
        <f>'ЗВД-9'!CU58</f>
        <v>1</v>
      </c>
      <c r="F202" s="351">
        <f>'ЗВД-9'!GK58</f>
        <v>1</v>
      </c>
      <c r="G202" s="351">
        <f t="shared" si="12"/>
        <v>2</v>
      </c>
      <c r="H202" s="350">
        <f t="shared" si="13"/>
        <v>1</v>
      </c>
      <c r="I202" s="350">
        <f t="shared" si="14"/>
        <v>1</v>
      </c>
      <c r="J202" s="350">
        <f t="shared" si="15"/>
        <v>2</v>
      </c>
      <c r="L202" s="194"/>
      <c r="M202" s="194"/>
    </row>
    <row r="203" spans="1:13" ht="14.1" customHeight="1" x14ac:dyDescent="0.2">
      <c r="A203" s="353">
        <v>9058</v>
      </c>
      <c r="B203" s="352">
        <v>46176</v>
      </c>
      <c r="C203" s="352">
        <v>46298</v>
      </c>
      <c r="D203" s="350">
        <f>'ЗВД-9'!E59</f>
        <v>2</v>
      </c>
      <c r="E203" s="351">
        <f>'ЗВД-9'!CU59</f>
        <v>0</v>
      </c>
      <c r="F203" s="351">
        <f>'ЗВД-9'!GK59</f>
        <v>0</v>
      </c>
      <c r="G203" s="351">
        <f t="shared" si="12"/>
        <v>0</v>
      </c>
      <c r="H203" s="350">
        <f t="shared" si="13"/>
        <v>0</v>
      </c>
      <c r="I203" s="350">
        <f t="shared" si="14"/>
        <v>0</v>
      </c>
      <c r="J203" s="350">
        <f t="shared" si="15"/>
        <v>0</v>
      </c>
      <c r="L203" s="194"/>
      <c r="M203" s="194"/>
    </row>
    <row r="204" spans="1:13" ht="14.1" customHeight="1" x14ac:dyDescent="0.2">
      <c r="A204" s="353">
        <v>9059</v>
      </c>
      <c r="B204" s="352"/>
      <c r="C204" s="352"/>
      <c r="D204" s="350">
        <f>'ЗВД-9'!E60</f>
        <v>1</v>
      </c>
      <c r="E204" s="351">
        <f>'ЗВД-9'!CU60</f>
        <v>4.37</v>
      </c>
      <c r="F204" s="351">
        <f>'ЗВД-9'!GK60</f>
        <v>3.18</v>
      </c>
      <c r="G204" s="351">
        <f t="shared" si="12"/>
        <v>7.55</v>
      </c>
      <c r="H204" s="350">
        <f t="shared" si="13"/>
        <v>4.37</v>
      </c>
      <c r="I204" s="350">
        <f t="shared" si="14"/>
        <v>3.18</v>
      </c>
      <c r="J204" s="350">
        <f t="shared" si="15"/>
        <v>7.55</v>
      </c>
      <c r="L204" s="194"/>
      <c r="M204" s="194"/>
    </row>
    <row r="205" spans="1:13" ht="14.1" customHeight="1" x14ac:dyDescent="0.2">
      <c r="A205" s="353">
        <v>9060</v>
      </c>
      <c r="B205" s="352">
        <v>47248</v>
      </c>
      <c r="C205" s="352">
        <v>47218</v>
      </c>
      <c r="D205" s="350">
        <f>'ЗВД-9'!E61</f>
        <v>2</v>
      </c>
      <c r="E205" s="351">
        <f>'ЗВД-9'!CU61</f>
        <v>8</v>
      </c>
      <c r="F205" s="351">
        <f>'ЗВД-9'!GK61</f>
        <v>0</v>
      </c>
      <c r="G205" s="351">
        <f t="shared" si="12"/>
        <v>8</v>
      </c>
      <c r="H205" s="350">
        <f t="shared" si="13"/>
        <v>8</v>
      </c>
      <c r="I205" s="350">
        <f t="shared" si="14"/>
        <v>0</v>
      </c>
      <c r="J205" s="350">
        <f t="shared" si="15"/>
        <v>8</v>
      </c>
      <c r="L205" s="194"/>
      <c r="M205" s="194"/>
    </row>
    <row r="206" spans="1:13" ht="14.1" customHeight="1" x14ac:dyDescent="0.2">
      <c r="A206" s="353">
        <v>9061</v>
      </c>
      <c r="B206" s="352">
        <v>46539</v>
      </c>
      <c r="C206" s="352">
        <v>46328</v>
      </c>
      <c r="D206" s="350">
        <f>'ЗВД-9'!E62</f>
        <v>4</v>
      </c>
      <c r="E206" s="351">
        <f>'ЗВД-9'!CU62</f>
        <v>5</v>
      </c>
      <c r="F206" s="351">
        <f>'ЗВД-9'!GK62</f>
        <v>4</v>
      </c>
      <c r="G206" s="351">
        <f t="shared" si="12"/>
        <v>9</v>
      </c>
      <c r="H206" s="350">
        <f t="shared" si="13"/>
        <v>5</v>
      </c>
      <c r="I206" s="350">
        <f t="shared" si="14"/>
        <v>4</v>
      </c>
      <c r="J206" s="350">
        <f t="shared" si="15"/>
        <v>9</v>
      </c>
      <c r="L206" s="194"/>
      <c r="M206" s="194"/>
    </row>
    <row r="207" spans="1:13" ht="14.1" customHeight="1" x14ac:dyDescent="0.2">
      <c r="A207" s="353">
        <v>9062</v>
      </c>
      <c r="B207" s="352">
        <v>47186</v>
      </c>
      <c r="C207" s="352">
        <v>46455</v>
      </c>
      <c r="D207" s="350">
        <f>'ЗВД-9'!E63</f>
        <v>1</v>
      </c>
      <c r="E207" s="351">
        <f>'ЗВД-9'!CU63</f>
        <v>2</v>
      </c>
      <c r="F207" s="351">
        <f>'ЗВД-9'!GK63</f>
        <v>3</v>
      </c>
      <c r="G207" s="351">
        <f t="shared" si="12"/>
        <v>5</v>
      </c>
      <c r="H207" s="350">
        <f t="shared" si="13"/>
        <v>2</v>
      </c>
      <c r="I207" s="350">
        <f t="shared" si="14"/>
        <v>3</v>
      </c>
      <c r="J207" s="350">
        <f t="shared" si="15"/>
        <v>5</v>
      </c>
      <c r="L207" s="194"/>
      <c r="M207" s="194"/>
    </row>
    <row r="208" spans="1:13" ht="14.1" customHeight="1" x14ac:dyDescent="0.2">
      <c r="A208" s="353">
        <v>9063</v>
      </c>
      <c r="B208" s="352">
        <v>46416</v>
      </c>
      <c r="C208" s="352">
        <v>46416</v>
      </c>
      <c r="D208" s="350">
        <f>'ЗВД-9'!E64</f>
        <v>1</v>
      </c>
      <c r="E208" s="351">
        <f>'ЗВД-9'!CU64</f>
        <v>4</v>
      </c>
      <c r="F208" s="351">
        <f>'ЗВД-9'!GK64</f>
        <v>1</v>
      </c>
      <c r="G208" s="351">
        <f t="shared" si="12"/>
        <v>5</v>
      </c>
      <c r="H208" s="350">
        <f t="shared" si="13"/>
        <v>4</v>
      </c>
      <c r="I208" s="350">
        <f t="shared" si="14"/>
        <v>1</v>
      </c>
      <c r="J208" s="350">
        <f t="shared" si="15"/>
        <v>5</v>
      </c>
      <c r="L208" s="194"/>
      <c r="M208" s="194"/>
    </row>
    <row r="209" spans="1:13" ht="14.1" customHeight="1" x14ac:dyDescent="0.2">
      <c r="A209" s="353">
        <v>9064</v>
      </c>
      <c r="B209" s="352">
        <v>47151</v>
      </c>
      <c r="C209" s="352">
        <v>47151</v>
      </c>
      <c r="D209" s="350">
        <f>'ЗВД-9'!E65</f>
        <v>4</v>
      </c>
      <c r="E209" s="351">
        <f>'ЗВД-9'!CU65</f>
        <v>10</v>
      </c>
      <c r="F209" s="351">
        <f>'ЗВД-9'!GK65</f>
        <v>7</v>
      </c>
      <c r="G209" s="351">
        <f t="shared" si="12"/>
        <v>17</v>
      </c>
      <c r="H209" s="350">
        <f t="shared" si="13"/>
        <v>10</v>
      </c>
      <c r="I209" s="350">
        <f t="shared" si="14"/>
        <v>7</v>
      </c>
      <c r="J209" s="350">
        <f t="shared" si="15"/>
        <v>17</v>
      </c>
      <c r="L209" s="194"/>
      <c r="M209" s="194"/>
    </row>
    <row r="210" spans="1:13" ht="14.1" customHeight="1" x14ac:dyDescent="0.2">
      <c r="A210" s="353">
        <v>9065</v>
      </c>
      <c r="B210" s="352">
        <v>47394</v>
      </c>
      <c r="C210" s="352">
        <v>47165</v>
      </c>
      <c r="D210" s="350">
        <f>'ЗВД-9'!E66</f>
        <v>4</v>
      </c>
      <c r="E210" s="351">
        <f>'ЗВД-9'!CU66</f>
        <v>12</v>
      </c>
      <c r="F210" s="351">
        <f>'ЗВД-9'!GK66</f>
        <v>0</v>
      </c>
      <c r="G210" s="351">
        <f t="shared" si="12"/>
        <v>12</v>
      </c>
      <c r="H210" s="350">
        <f t="shared" si="13"/>
        <v>12</v>
      </c>
      <c r="I210" s="350">
        <f t="shared" si="14"/>
        <v>0</v>
      </c>
      <c r="J210" s="350">
        <f t="shared" si="15"/>
        <v>12</v>
      </c>
      <c r="L210" s="194"/>
      <c r="M210" s="194"/>
    </row>
    <row r="211" spans="1:13" ht="14.1" customHeight="1" x14ac:dyDescent="0.2">
      <c r="A211" s="353">
        <v>9066</v>
      </c>
      <c r="B211" s="352">
        <v>45542</v>
      </c>
      <c r="C211" s="352">
        <v>45542</v>
      </c>
      <c r="D211" s="350">
        <f>'ЗВД-9'!E67</f>
        <v>2</v>
      </c>
      <c r="E211" s="351">
        <f>'ЗВД-9'!CU67</f>
        <v>9</v>
      </c>
      <c r="F211" s="351">
        <f>'ЗВД-9'!GK67</f>
        <v>0</v>
      </c>
      <c r="G211" s="351">
        <f t="shared" ref="G211:G274" si="16">IFERROR(ROUND(E211+F211,3),"Н/Д")</f>
        <v>9</v>
      </c>
      <c r="H211" s="350">
        <f t="shared" si="13"/>
        <v>9</v>
      </c>
      <c r="I211" s="350">
        <f t="shared" si="14"/>
        <v>0</v>
      </c>
      <c r="J211" s="350">
        <f t="shared" si="15"/>
        <v>9</v>
      </c>
      <c r="L211" s="194"/>
      <c r="M211" s="194"/>
    </row>
    <row r="212" spans="1:13" ht="14.1" customHeight="1" x14ac:dyDescent="0.2">
      <c r="A212" s="353">
        <v>9067</v>
      </c>
      <c r="B212" s="352">
        <v>47581</v>
      </c>
      <c r="C212" s="352"/>
      <c r="D212" s="350">
        <f>'ЗВД-9'!E68</f>
        <v>1</v>
      </c>
      <c r="E212" s="351">
        <f>'ЗВД-9'!CU68</f>
        <v>2</v>
      </c>
      <c r="F212" s="351">
        <f>'ЗВД-9'!GK68</f>
        <v>1</v>
      </c>
      <c r="G212" s="351">
        <f t="shared" si="16"/>
        <v>3</v>
      </c>
      <c r="H212" s="350">
        <f t="shared" si="13"/>
        <v>2</v>
      </c>
      <c r="I212" s="350">
        <f t="shared" si="14"/>
        <v>3.18</v>
      </c>
      <c r="J212" s="350">
        <f t="shared" si="15"/>
        <v>5.18</v>
      </c>
      <c r="L212" s="194"/>
      <c r="M212" s="194"/>
    </row>
    <row r="213" spans="1:13" ht="14.1" customHeight="1" x14ac:dyDescent="0.2">
      <c r="A213" s="353">
        <v>9068</v>
      </c>
      <c r="B213" s="352"/>
      <c r="C213" s="352"/>
      <c r="D213" s="350">
        <f>'ЗВД-9'!E69</f>
        <v>4</v>
      </c>
      <c r="E213" s="351">
        <f>'ЗВД-9'!CU69</f>
        <v>6</v>
      </c>
      <c r="F213" s="351">
        <f>'ЗВД-9'!GK69</f>
        <v>11</v>
      </c>
      <c r="G213" s="351">
        <f t="shared" si="16"/>
        <v>17</v>
      </c>
      <c r="H213" s="350">
        <f t="shared" si="13"/>
        <v>17.48</v>
      </c>
      <c r="I213" s="350">
        <f t="shared" si="14"/>
        <v>12.72</v>
      </c>
      <c r="J213" s="350">
        <f t="shared" si="15"/>
        <v>30.2</v>
      </c>
      <c r="L213" s="194"/>
      <c r="M213" s="194"/>
    </row>
    <row r="214" spans="1:13" ht="14.1" customHeight="1" x14ac:dyDescent="0.2">
      <c r="A214" s="353">
        <v>9069</v>
      </c>
      <c r="B214" s="352">
        <v>47618</v>
      </c>
      <c r="C214" s="352">
        <v>46401</v>
      </c>
      <c r="D214" s="350">
        <f>'ЗВД-9'!E70</f>
        <v>1</v>
      </c>
      <c r="E214" s="351">
        <f>'ЗВД-9'!CU70</f>
        <v>14</v>
      </c>
      <c r="F214" s="351">
        <f>'ЗВД-9'!GK70</f>
        <v>4</v>
      </c>
      <c r="G214" s="351">
        <f t="shared" si="16"/>
        <v>18</v>
      </c>
      <c r="H214" s="350">
        <f t="shared" si="13"/>
        <v>14</v>
      </c>
      <c r="I214" s="350">
        <f t="shared" si="14"/>
        <v>4</v>
      </c>
      <c r="J214" s="350">
        <f t="shared" si="15"/>
        <v>18</v>
      </c>
      <c r="L214" s="194"/>
      <c r="M214" s="194"/>
    </row>
    <row r="215" spans="1:13" ht="14.1" customHeight="1" x14ac:dyDescent="0.2">
      <c r="A215" s="353">
        <v>9070</v>
      </c>
      <c r="B215" s="352">
        <v>46601</v>
      </c>
      <c r="C215" s="352">
        <v>46601</v>
      </c>
      <c r="D215" s="350">
        <f>'ЗВД-9'!E71</f>
        <v>1</v>
      </c>
      <c r="E215" s="351">
        <f>'ЗВД-9'!CU71</f>
        <v>4</v>
      </c>
      <c r="F215" s="351">
        <f>'ЗВД-9'!GK71</f>
        <v>3</v>
      </c>
      <c r="G215" s="351">
        <f t="shared" si="16"/>
        <v>7</v>
      </c>
      <c r="H215" s="350">
        <f t="shared" si="13"/>
        <v>4</v>
      </c>
      <c r="I215" s="350">
        <f t="shared" si="14"/>
        <v>3</v>
      </c>
      <c r="J215" s="350">
        <f t="shared" si="15"/>
        <v>7</v>
      </c>
      <c r="L215" s="194"/>
      <c r="M215" s="194"/>
    </row>
    <row r="216" spans="1:13" ht="14.1" customHeight="1" x14ac:dyDescent="0.2">
      <c r="A216" s="353">
        <v>9071</v>
      </c>
      <c r="B216" s="352">
        <v>47546</v>
      </c>
      <c r="C216" s="352">
        <v>47150</v>
      </c>
      <c r="D216" s="350">
        <f>'ЗВД-9'!E72</f>
        <v>1</v>
      </c>
      <c r="E216" s="351">
        <f>'ЗВД-9'!CU72</f>
        <v>3</v>
      </c>
      <c r="F216" s="351">
        <f>'ЗВД-9'!GK72</f>
        <v>0</v>
      </c>
      <c r="G216" s="351">
        <f t="shared" si="16"/>
        <v>3</v>
      </c>
      <c r="H216" s="350">
        <f t="shared" si="13"/>
        <v>3</v>
      </c>
      <c r="I216" s="350">
        <f t="shared" si="14"/>
        <v>0</v>
      </c>
      <c r="J216" s="350">
        <f t="shared" si="15"/>
        <v>3</v>
      </c>
      <c r="L216" s="194"/>
      <c r="M216" s="194"/>
    </row>
    <row r="217" spans="1:13" ht="14.1" customHeight="1" x14ac:dyDescent="0.2">
      <c r="A217" s="353">
        <v>9072</v>
      </c>
      <c r="B217" s="352">
        <v>47271</v>
      </c>
      <c r="C217" s="352">
        <v>47122</v>
      </c>
      <c r="D217" s="350">
        <f>'ЗВД-9'!E73</f>
        <v>4</v>
      </c>
      <c r="E217" s="351">
        <f>'ЗВД-9'!CU73</f>
        <v>10</v>
      </c>
      <c r="F217" s="351">
        <f>'ЗВД-9'!GK73</f>
        <v>12</v>
      </c>
      <c r="G217" s="351">
        <f t="shared" si="16"/>
        <v>22</v>
      </c>
      <c r="H217" s="350">
        <f t="shared" si="13"/>
        <v>10</v>
      </c>
      <c r="I217" s="350">
        <f t="shared" si="14"/>
        <v>12</v>
      </c>
      <c r="J217" s="350">
        <f t="shared" si="15"/>
        <v>22</v>
      </c>
      <c r="L217" s="194"/>
      <c r="M217" s="194"/>
    </row>
    <row r="218" spans="1:13" ht="14.1" customHeight="1" x14ac:dyDescent="0.2">
      <c r="A218" s="353">
        <v>9073</v>
      </c>
      <c r="B218" s="352">
        <v>46540</v>
      </c>
      <c r="C218" s="352">
        <v>46540</v>
      </c>
      <c r="D218" s="350">
        <f>'ЗВД-9'!E74</f>
        <v>1</v>
      </c>
      <c r="E218" s="351">
        <f>'ЗВД-9'!CU74</f>
        <v>7</v>
      </c>
      <c r="F218" s="351">
        <f>'ЗВД-9'!GK74</f>
        <v>0</v>
      </c>
      <c r="G218" s="351">
        <f t="shared" si="16"/>
        <v>7</v>
      </c>
      <c r="H218" s="350">
        <f t="shared" si="13"/>
        <v>7</v>
      </c>
      <c r="I218" s="350">
        <f t="shared" si="14"/>
        <v>0</v>
      </c>
      <c r="J218" s="350">
        <f t="shared" si="15"/>
        <v>7</v>
      </c>
      <c r="L218" s="194"/>
      <c r="M218" s="194"/>
    </row>
    <row r="219" spans="1:13" ht="14.1" customHeight="1" x14ac:dyDescent="0.2">
      <c r="A219" s="353">
        <v>9074</v>
      </c>
      <c r="B219" s="352">
        <v>47180</v>
      </c>
      <c r="C219" s="352">
        <v>47180</v>
      </c>
      <c r="D219" s="350">
        <f>'ЗВД-9'!E75</f>
        <v>2</v>
      </c>
      <c r="E219" s="351">
        <f>'ЗВД-9'!CU75</f>
        <v>4</v>
      </c>
      <c r="F219" s="351">
        <f>'ЗВД-9'!GK75</f>
        <v>4</v>
      </c>
      <c r="G219" s="351">
        <f t="shared" si="16"/>
        <v>8</v>
      </c>
      <c r="H219" s="350">
        <f t="shared" si="13"/>
        <v>4</v>
      </c>
      <c r="I219" s="350">
        <f t="shared" si="14"/>
        <v>4</v>
      </c>
      <c r="J219" s="350">
        <f t="shared" si="15"/>
        <v>8</v>
      </c>
      <c r="L219" s="194"/>
      <c r="M219" s="194"/>
    </row>
    <row r="220" spans="1:13" ht="14.1" customHeight="1" x14ac:dyDescent="0.2">
      <c r="A220" s="353">
        <v>9075</v>
      </c>
      <c r="B220" s="352">
        <v>47211</v>
      </c>
      <c r="C220" s="352">
        <v>47211</v>
      </c>
      <c r="D220" s="350">
        <f>'ЗВД-9'!E76</f>
        <v>0</v>
      </c>
      <c r="E220" s="351">
        <f>'ЗВД-9'!CU76</f>
        <v>0</v>
      </c>
      <c r="F220" s="351">
        <f>'ЗВД-9'!GK76</f>
        <v>0</v>
      </c>
      <c r="G220" s="351">
        <f t="shared" si="16"/>
        <v>0</v>
      </c>
      <c r="H220" s="350">
        <f t="shared" si="13"/>
        <v>0</v>
      </c>
      <c r="I220" s="350">
        <f t="shared" si="14"/>
        <v>0</v>
      </c>
      <c r="J220" s="350">
        <f t="shared" si="15"/>
        <v>0</v>
      </c>
      <c r="L220" s="194"/>
      <c r="M220" s="194"/>
    </row>
    <row r="221" spans="1:13" ht="14.1" customHeight="1" x14ac:dyDescent="0.2">
      <c r="A221" s="353">
        <v>9076</v>
      </c>
      <c r="B221" s="352">
        <v>47211</v>
      </c>
      <c r="C221" s="352">
        <v>47211</v>
      </c>
      <c r="D221" s="350">
        <f>'ЗВД-9'!E77</f>
        <v>0</v>
      </c>
      <c r="E221" s="351">
        <f>'ЗВД-9'!CU77</f>
        <v>0</v>
      </c>
      <c r="F221" s="351">
        <f>'ЗВД-9'!GK77</f>
        <v>0</v>
      </c>
      <c r="G221" s="351">
        <f t="shared" si="16"/>
        <v>0</v>
      </c>
      <c r="H221" s="350">
        <f t="shared" si="13"/>
        <v>0</v>
      </c>
      <c r="I221" s="350">
        <f t="shared" si="14"/>
        <v>0</v>
      </c>
      <c r="J221" s="350">
        <f t="shared" si="15"/>
        <v>0</v>
      </c>
      <c r="L221" s="194"/>
      <c r="M221" s="194"/>
    </row>
    <row r="222" spans="1:13" ht="14.1" customHeight="1" x14ac:dyDescent="0.2">
      <c r="A222" s="353">
        <v>9077</v>
      </c>
      <c r="B222" s="352"/>
      <c r="C222" s="352">
        <v>46113</v>
      </c>
      <c r="D222" s="350">
        <f>'ЗВД-9'!E78</f>
        <v>2</v>
      </c>
      <c r="E222" s="351">
        <f>'ЗВД-9'!CU78</f>
        <v>6</v>
      </c>
      <c r="F222" s="351">
        <f>'ЗВД-9'!GK78</f>
        <v>7</v>
      </c>
      <c r="G222" s="351">
        <f t="shared" si="16"/>
        <v>13</v>
      </c>
      <c r="H222" s="350">
        <f t="shared" si="13"/>
        <v>8.74</v>
      </c>
      <c r="I222" s="350">
        <f t="shared" si="14"/>
        <v>7</v>
      </c>
      <c r="J222" s="350">
        <f t="shared" si="15"/>
        <v>15.74</v>
      </c>
      <c r="L222" s="194"/>
      <c r="M222" s="194"/>
    </row>
    <row r="223" spans="1:13" ht="14.1" customHeight="1" x14ac:dyDescent="0.2">
      <c r="A223" s="353">
        <v>9078</v>
      </c>
      <c r="B223" s="352">
        <v>47150</v>
      </c>
      <c r="C223" s="352">
        <v>47150</v>
      </c>
      <c r="D223" s="350">
        <f>'ЗВД-9'!E79</f>
        <v>4</v>
      </c>
      <c r="E223" s="351">
        <f>'ЗВД-9'!CU79</f>
        <v>2</v>
      </c>
      <c r="F223" s="351">
        <f>'ЗВД-9'!GK79</f>
        <v>1</v>
      </c>
      <c r="G223" s="351">
        <f t="shared" si="16"/>
        <v>3</v>
      </c>
      <c r="H223" s="350">
        <f t="shared" si="13"/>
        <v>2</v>
      </c>
      <c r="I223" s="350">
        <f t="shared" si="14"/>
        <v>1</v>
      </c>
      <c r="J223" s="350">
        <f t="shared" si="15"/>
        <v>3</v>
      </c>
      <c r="L223" s="194"/>
      <c r="M223" s="194"/>
    </row>
    <row r="224" spans="1:13" ht="14.1" customHeight="1" x14ac:dyDescent="0.2">
      <c r="A224" s="353">
        <v>9079</v>
      </c>
      <c r="B224" s="352">
        <v>47517</v>
      </c>
      <c r="C224" s="352">
        <v>46497</v>
      </c>
      <c r="D224" s="350">
        <f>'ЗВД-9'!E80</f>
        <v>1</v>
      </c>
      <c r="E224" s="351">
        <f>'ЗВД-9'!CU80</f>
        <v>3</v>
      </c>
      <c r="F224" s="351">
        <f>'ЗВД-9'!GK80</f>
        <v>1</v>
      </c>
      <c r="G224" s="351">
        <f t="shared" si="16"/>
        <v>4</v>
      </c>
      <c r="H224" s="350">
        <f t="shared" si="13"/>
        <v>3</v>
      </c>
      <c r="I224" s="350">
        <f t="shared" si="14"/>
        <v>1</v>
      </c>
      <c r="J224" s="350">
        <f t="shared" si="15"/>
        <v>4</v>
      </c>
      <c r="L224" s="194"/>
      <c r="M224" s="194"/>
    </row>
    <row r="225" spans="1:13" ht="14.1" customHeight="1" x14ac:dyDescent="0.2">
      <c r="A225" s="353">
        <v>9080</v>
      </c>
      <c r="B225" s="352">
        <v>47030</v>
      </c>
      <c r="C225" s="352">
        <v>47030</v>
      </c>
      <c r="D225" s="350">
        <f>'ЗВД-9'!E81</f>
        <v>1</v>
      </c>
      <c r="E225" s="351">
        <f>'ЗВД-9'!CU81</f>
        <v>5</v>
      </c>
      <c r="F225" s="351">
        <f>'ЗВД-9'!GK81</f>
        <v>7</v>
      </c>
      <c r="G225" s="351">
        <f t="shared" si="16"/>
        <v>12</v>
      </c>
      <c r="H225" s="350">
        <f t="shared" si="13"/>
        <v>5</v>
      </c>
      <c r="I225" s="350">
        <f t="shared" si="14"/>
        <v>7</v>
      </c>
      <c r="J225" s="350">
        <f t="shared" si="15"/>
        <v>12</v>
      </c>
      <c r="L225" s="194"/>
      <c r="M225" s="194"/>
    </row>
    <row r="226" spans="1:13" ht="14.1" customHeight="1" x14ac:dyDescent="0.2">
      <c r="A226" s="353">
        <v>9081</v>
      </c>
      <c r="B226" s="352"/>
      <c r="C226" s="352">
        <v>45660</v>
      </c>
      <c r="D226" s="350">
        <f>'ЗВД-9'!E82</f>
        <v>3</v>
      </c>
      <c r="E226" s="351">
        <f>'ЗВД-9'!CU82</f>
        <v>4</v>
      </c>
      <c r="F226" s="351">
        <f>'ЗВД-9'!GK82</f>
        <v>1</v>
      </c>
      <c r="G226" s="351">
        <f t="shared" si="16"/>
        <v>5</v>
      </c>
      <c r="H226" s="350">
        <f t="shared" si="13"/>
        <v>13.11</v>
      </c>
      <c r="I226" s="350">
        <f t="shared" si="14"/>
        <v>1</v>
      </c>
      <c r="J226" s="350">
        <f t="shared" si="15"/>
        <v>14.11</v>
      </c>
      <c r="L226" s="194"/>
      <c r="M226" s="194"/>
    </row>
    <row r="227" spans="1:13" ht="14.1" customHeight="1" x14ac:dyDescent="0.2">
      <c r="A227" s="353">
        <v>9082</v>
      </c>
      <c r="B227" s="352">
        <v>47221</v>
      </c>
      <c r="C227" s="352">
        <v>46490</v>
      </c>
      <c r="D227" s="350">
        <f>'ЗВД-9'!E83</f>
        <v>1</v>
      </c>
      <c r="E227" s="351">
        <f>'ЗВД-9'!CU83</f>
        <v>4</v>
      </c>
      <c r="F227" s="351">
        <f>'ЗВД-9'!GK83</f>
        <v>0</v>
      </c>
      <c r="G227" s="351">
        <f t="shared" si="16"/>
        <v>4</v>
      </c>
      <c r="H227" s="350">
        <f t="shared" si="13"/>
        <v>4</v>
      </c>
      <c r="I227" s="350">
        <f t="shared" si="14"/>
        <v>0</v>
      </c>
      <c r="J227" s="350">
        <f t="shared" si="15"/>
        <v>4</v>
      </c>
      <c r="L227" s="194"/>
      <c r="M227" s="194"/>
    </row>
    <row r="228" spans="1:13" ht="14.1" customHeight="1" x14ac:dyDescent="0.2">
      <c r="A228" s="353">
        <v>9083</v>
      </c>
      <c r="B228" s="352">
        <v>47248</v>
      </c>
      <c r="C228" s="352">
        <v>47248</v>
      </c>
      <c r="D228" s="350">
        <f>'ЗВД-9'!E84</f>
        <v>2</v>
      </c>
      <c r="E228" s="351">
        <f>'ЗВД-9'!CU84</f>
        <v>11</v>
      </c>
      <c r="F228" s="351">
        <f>'ЗВД-9'!GK84</f>
        <v>0</v>
      </c>
      <c r="G228" s="351">
        <f t="shared" si="16"/>
        <v>11</v>
      </c>
      <c r="H228" s="350">
        <f t="shared" si="13"/>
        <v>11</v>
      </c>
      <c r="I228" s="350">
        <f t="shared" si="14"/>
        <v>0</v>
      </c>
      <c r="J228" s="350">
        <f t="shared" si="15"/>
        <v>11</v>
      </c>
      <c r="L228" s="194"/>
      <c r="M228" s="194"/>
    </row>
    <row r="229" spans="1:13" ht="14.1" customHeight="1" x14ac:dyDescent="0.2">
      <c r="A229" s="353">
        <v>9084</v>
      </c>
      <c r="B229" s="352">
        <v>47581</v>
      </c>
      <c r="C229" s="352">
        <v>47581</v>
      </c>
      <c r="D229" s="350">
        <f>'ЗВД-9'!E85</f>
        <v>4</v>
      </c>
      <c r="E229" s="351">
        <f>'ЗВД-9'!CU85</f>
        <v>9</v>
      </c>
      <c r="F229" s="351">
        <f>'ЗВД-9'!GK85</f>
        <v>5</v>
      </c>
      <c r="G229" s="351">
        <f t="shared" si="16"/>
        <v>14</v>
      </c>
      <c r="H229" s="350">
        <f t="shared" si="13"/>
        <v>9</v>
      </c>
      <c r="I229" s="350">
        <f t="shared" si="14"/>
        <v>5</v>
      </c>
      <c r="J229" s="350">
        <f t="shared" si="15"/>
        <v>14</v>
      </c>
      <c r="L229" s="194"/>
      <c r="M229" s="194"/>
    </row>
    <row r="230" spans="1:13" ht="14.1" customHeight="1" x14ac:dyDescent="0.2">
      <c r="A230" s="353">
        <v>9085</v>
      </c>
      <c r="B230" s="352">
        <v>47151</v>
      </c>
      <c r="C230" s="352">
        <v>47151</v>
      </c>
      <c r="D230" s="350">
        <f>'ЗВД-9'!E86</f>
        <v>4</v>
      </c>
      <c r="E230" s="351">
        <f>'ЗВД-9'!CU86</f>
        <v>10</v>
      </c>
      <c r="F230" s="351">
        <f>'ЗВД-9'!GK86</f>
        <v>6</v>
      </c>
      <c r="G230" s="351">
        <f t="shared" si="16"/>
        <v>16</v>
      </c>
      <c r="H230" s="350">
        <f t="shared" si="13"/>
        <v>10</v>
      </c>
      <c r="I230" s="350">
        <f t="shared" si="14"/>
        <v>6</v>
      </c>
      <c r="J230" s="350">
        <f t="shared" si="15"/>
        <v>16</v>
      </c>
      <c r="L230" s="194"/>
      <c r="M230" s="194"/>
    </row>
    <row r="231" spans="1:13" ht="14.1" customHeight="1" x14ac:dyDescent="0.2">
      <c r="A231" s="353">
        <v>9086</v>
      </c>
      <c r="B231" s="352">
        <v>46906</v>
      </c>
      <c r="C231" s="352">
        <v>46906</v>
      </c>
      <c r="D231" s="350">
        <f>'ЗВД-9'!E87</f>
        <v>1</v>
      </c>
      <c r="E231" s="351">
        <f>'ЗВД-9'!CU87</f>
        <v>6</v>
      </c>
      <c r="F231" s="351">
        <f>'ЗВД-9'!GK87</f>
        <v>1</v>
      </c>
      <c r="G231" s="351">
        <f t="shared" si="16"/>
        <v>7</v>
      </c>
      <c r="H231" s="350">
        <f t="shared" si="13"/>
        <v>6</v>
      </c>
      <c r="I231" s="350">
        <f t="shared" si="14"/>
        <v>1</v>
      </c>
      <c r="J231" s="350">
        <f t="shared" si="15"/>
        <v>7</v>
      </c>
      <c r="L231" s="194"/>
      <c r="M231" s="194"/>
    </row>
    <row r="232" spans="1:13" ht="14.1" customHeight="1" x14ac:dyDescent="0.2">
      <c r="A232" s="353">
        <v>9087</v>
      </c>
      <c r="B232" s="352">
        <v>47170</v>
      </c>
      <c r="C232" s="352">
        <v>45687</v>
      </c>
      <c r="D232" s="350">
        <f>'ЗВД-9'!E88</f>
        <v>1</v>
      </c>
      <c r="E232" s="351">
        <f>'ЗВД-9'!CU88</f>
        <v>1</v>
      </c>
      <c r="F232" s="351">
        <f>'ЗВД-9'!GK88</f>
        <v>1</v>
      </c>
      <c r="G232" s="351">
        <f t="shared" si="16"/>
        <v>2</v>
      </c>
      <c r="H232" s="350">
        <f t="shared" si="13"/>
        <v>1</v>
      </c>
      <c r="I232" s="350">
        <f t="shared" si="14"/>
        <v>1</v>
      </c>
      <c r="J232" s="350">
        <f t="shared" si="15"/>
        <v>2</v>
      </c>
      <c r="L232" s="194"/>
      <c r="M232" s="194"/>
    </row>
    <row r="233" spans="1:13" ht="14.1" customHeight="1" x14ac:dyDescent="0.2">
      <c r="A233" s="353">
        <v>9088</v>
      </c>
      <c r="B233" s="352">
        <v>47574</v>
      </c>
      <c r="C233" s="352">
        <v>47311</v>
      </c>
      <c r="D233" s="350">
        <f>'ЗВД-9'!E89</f>
        <v>4</v>
      </c>
      <c r="E233" s="351">
        <f>'ЗВД-9'!CU89</f>
        <v>16</v>
      </c>
      <c r="F233" s="351">
        <f>'ЗВД-9'!GK89</f>
        <v>0</v>
      </c>
      <c r="G233" s="351">
        <f t="shared" si="16"/>
        <v>16</v>
      </c>
      <c r="H233" s="350">
        <f t="shared" si="13"/>
        <v>16</v>
      </c>
      <c r="I233" s="350">
        <f t="shared" si="14"/>
        <v>0</v>
      </c>
      <c r="J233" s="350">
        <f t="shared" si="15"/>
        <v>16</v>
      </c>
      <c r="L233" s="194"/>
      <c r="M233" s="194"/>
    </row>
    <row r="234" spans="1:13" ht="14.1" customHeight="1" x14ac:dyDescent="0.2">
      <c r="A234" s="353">
        <v>9089</v>
      </c>
      <c r="B234" s="352">
        <v>46498</v>
      </c>
      <c r="C234" s="352">
        <v>45506</v>
      </c>
      <c r="D234" s="350">
        <f>'ЗВД-9'!E90</f>
        <v>4</v>
      </c>
      <c r="E234" s="351">
        <f>'ЗВД-9'!CU90</f>
        <v>11</v>
      </c>
      <c r="F234" s="351">
        <f>'ЗВД-9'!GK90</f>
        <v>3</v>
      </c>
      <c r="G234" s="351">
        <f t="shared" si="16"/>
        <v>14</v>
      </c>
      <c r="H234" s="350">
        <f t="shared" si="13"/>
        <v>11</v>
      </c>
      <c r="I234" s="350">
        <f t="shared" si="14"/>
        <v>3</v>
      </c>
      <c r="J234" s="350">
        <f t="shared" si="15"/>
        <v>14</v>
      </c>
      <c r="L234" s="194"/>
      <c r="M234" s="194"/>
    </row>
    <row r="235" spans="1:13" ht="14.1" customHeight="1" x14ac:dyDescent="0.2">
      <c r="A235" s="353">
        <v>9090</v>
      </c>
      <c r="B235" s="352">
        <v>47576</v>
      </c>
      <c r="C235" s="352">
        <v>47576</v>
      </c>
      <c r="D235" s="350">
        <f>'ЗВД-9'!E91</f>
        <v>1</v>
      </c>
      <c r="E235" s="351">
        <f>'ЗВД-9'!CU91</f>
        <v>0</v>
      </c>
      <c r="F235" s="351">
        <f>'ЗВД-9'!GK91</f>
        <v>0</v>
      </c>
      <c r="G235" s="351">
        <f t="shared" si="16"/>
        <v>0</v>
      </c>
      <c r="H235" s="350">
        <f t="shared" si="13"/>
        <v>0</v>
      </c>
      <c r="I235" s="350">
        <f t="shared" si="14"/>
        <v>0</v>
      </c>
      <c r="J235" s="350">
        <f t="shared" si="15"/>
        <v>0</v>
      </c>
      <c r="L235" s="194"/>
      <c r="M235" s="194"/>
    </row>
    <row r="236" spans="1:13" ht="14.1" customHeight="1" x14ac:dyDescent="0.2">
      <c r="A236" s="353">
        <v>9091</v>
      </c>
      <c r="B236" s="352">
        <v>46027</v>
      </c>
      <c r="C236" s="352">
        <v>46025</v>
      </c>
      <c r="D236" s="350">
        <f>'ЗВД-9'!E92</f>
        <v>1</v>
      </c>
      <c r="E236" s="351">
        <f>'ЗВД-9'!CU92</f>
        <v>4</v>
      </c>
      <c r="F236" s="351">
        <f>'ЗВД-9'!GK92</f>
        <v>3</v>
      </c>
      <c r="G236" s="351">
        <f t="shared" si="16"/>
        <v>7</v>
      </c>
      <c r="H236" s="350">
        <f t="shared" si="13"/>
        <v>4</v>
      </c>
      <c r="I236" s="350">
        <f t="shared" si="14"/>
        <v>3</v>
      </c>
      <c r="J236" s="350">
        <f t="shared" si="15"/>
        <v>7</v>
      </c>
      <c r="L236" s="194"/>
      <c r="M236" s="194"/>
    </row>
    <row r="237" spans="1:13" ht="14.1" customHeight="1" x14ac:dyDescent="0.2">
      <c r="A237" s="353">
        <v>9092</v>
      </c>
      <c r="B237" s="352">
        <v>47577</v>
      </c>
      <c r="C237" s="352">
        <v>47577</v>
      </c>
      <c r="D237" s="350">
        <f>'ЗВД-9'!E93</f>
        <v>1</v>
      </c>
      <c r="E237" s="351">
        <f>'ЗВД-9'!CU93</f>
        <v>3</v>
      </c>
      <c r="F237" s="351">
        <f>'ЗВД-9'!GK93</f>
        <v>1</v>
      </c>
      <c r="G237" s="351">
        <f t="shared" si="16"/>
        <v>4</v>
      </c>
      <c r="H237" s="350">
        <f t="shared" si="13"/>
        <v>3</v>
      </c>
      <c r="I237" s="350">
        <f t="shared" si="14"/>
        <v>1</v>
      </c>
      <c r="J237" s="350">
        <f t="shared" si="15"/>
        <v>4</v>
      </c>
      <c r="L237" s="194"/>
      <c r="M237" s="194"/>
    </row>
    <row r="238" spans="1:13" ht="14.1" customHeight="1" x14ac:dyDescent="0.2">
      <c r="A238" s="353">
        <v>9093</v>
      </c>
      <c r="B238" s="352">
        <v>46297</v>
      </c>
      <c r="C238" s="352">
        <v>46297</v>
      </c>
      <c r="D238" s="350">
        <f>'ЗВД-9'!E94</f>
        <v>3</v>
      </c>
      <c r="E238" s="351">
        <f>'ЗВД-9'!CU94</f>
        <v>11</v>
      </c>
      <c r="F238" s="351">
        <f>'ЗВД-9'!GK94</f>
        <v>0</v>
      </c>
      <c r="G238" s="351">
        <f t="shared" si="16"/>
        <v>11</v>
      </c>
      <c r="H238" s="350">
        <f t="shared" si="13"/>
        <v>11</v>
      </c>
      <c r="I238" s="350">
        <f t="shared" si="14"/>
        <v>0</v>
      </c>
      <c r="J238" s="350">
        <f t="shared" si="15"/>
        <v>11</v>
      </c>
      <c r="L238" s="194"/>
      <c r="M238" s="194"/>
    </row>
    <row r="239" spans="1:13" ht="14.1" customHeight="1" x14ac:dyDescent="0.2">
      <c r="A239" s="353">
        <v>9094</v>
      </c>
      <c r="B239" s="352">
        <v>47196</v>
      </c>
      <c r="C239" s="352">
        <v>46465</v>
      </c>
      <c r="D239" s="350">
        <f>'ЗВД-9'!E95</f>
        <v>3</v>
      </c>
      <c r="E239" s="351">
        <f>'ЗВД-9'!CU95</f>
        <v>1</v>
      </c>
      <c r="F239" s="351">
        <f>'ЗВД-9'!GK95</f>
        <v>1</v>
      </c>
      <c r="G239" s="351">
        <f t="shared" si="16"/>
        <v>2</v>
      </c>
      <c r="H239" s="350">
        <f t="shared" si="13"/>
        <v>1</v>
      </c>
      <c r="I239" s="350">
        <f t="shared" si="14"/>
        <v>1</v>
      </c>
      <c r="J239" s="350">
        <f t="shared" si="15"/>
        <v>2</v>
      </c>
      <c r="L239" s="194"/>
      <c r="M239" s="194"/>
    </row>
    <row r="240" spans="1:13" ht="14.1" customHeight="1" x14ac:dyDescent="0.2">
      <c r="A240" s="353">
        <v>9095</v>
      </c>
      <c r="B240" s="352"/>
      <c r="C240" s="352"/>
      <c r="D240" s="350">
        <f>'ЗВД-9'!E96</f>
        <v>3</v>
      </c>
      <c r="E240" s="351">
        <f>'ЗВД-9'!CU96</f>
        <v>3</v>
      </c>
      <c r="F240" s="351">
        <f>'ЗВД-9'!GK96</f>
        <v>0</v>
      </c>
      <c r="G240" s="351">
        <f t="shared" si="16"/>
        <v>3</v>
      </c>
      <c r="H240" s="350">
        <f t="shared" si="13"/>
        <v>13.11</v>
      </c>
      <c r="I240" s="350">
        <f t="shared" si="14"/>
        <v>9.5399999999999991</v>
      </c>
      <c r="J240" s="350">
        <f t="shared" si="15"/>
        <v>22.65</v>
      </c>
      <c r="L240" s="194"/>
      <c r="M240" s="194"/>
    </row>
    <row r="241" spans="1:13" ht="14.1" customHeight="1" x14ac:dyDescent="0.2">
      <c r="A241" s="353">
        <v>9096</v>
      </c>
      <c r="B241" s="352">
        <v>47430</v>
      </c>
      <c r="C241" s="352">
        <v>47430</v>
      </c>
      <c r="D241" s="350">
        <f>'ЗВД-9'!E97</f>
        <v>2</v>
      </c>
      <c r="E241" s="351">
        <f>'ЗВД-9'!CU97</f>
        <v>6</v>
      </c>
      <c r="F241" s="351">
        <f>'ЗВД-9'!GK97</f>
        <v>4</v>
      </c>
      <c r="G241" s="351">
        <f t="shared" si="16"/>
        <v>10</v>
      </c>
      <c r="H241" s="350">
        <f t="shared" si="13"/>
        <v>6</v>
      </c>
      <c r="I241" s="350">
        <f t="shared" si="14"/>
        <v>4</v>
      </c>
      <c r="J241" s="350">
        <f t="shared" si="15"/>
        <v>10</v>
      </c>
      <c r="L241" s="194"/>
      <c r="M241" s="194"/>
    </row>
    <row r="242" spans="1:13" ht="14.1" customHeight="1" x14ac:dyDescent="0.2">
      <c r="A242" s="353">
        <v>9097</v>
      </c>
      <c r="B242" s="352">
        <v>47210</v>
      </c>
      <c r="C242" s="352">
        <v>47201</v>
      </c>
      <c r="D242" s="350">
        <f>'ЗВД-9'!E98</f>
        <v>2</v>
      </c>
      <c r="E242" s="351">
        <f>'ЗВД-9'!CU98</f>
        <v>13</v>
      </c>
      <c r="F242" s="351">
        <f>'ЗВД-9'!GK98</f>
        <v>0</v>
      </c>
      <c r="G242" s="351">
        <f t="shared" si="16"/>
        <v>13</v>
      </c>
      <c r="H242" s="350">
        <f t="shared" si="13"/>
        <v>13</v>
      </c>
      <c r="I242" s="350">
        <f t="shared" si="14"/>
        <v>0</v>
      </c>
      <c r="J242" s="350">
        <f t="shared" si="15"/>
        <v>13</v>
      </c>
      <c r="L242" s="194"/>
      <c r="M242" s="194"/>
    </row>
    <row r="243" spans="1:13" ht="14.1" customHeight="1" x14ac:dyDescent="0.2">
      <c r="A243" s="353">
        <v>9098</v>
      </c>
      <c r="B243" s="352"/>
      <c r="C243" s="352"/>
      <c r="D243" s="350">
        <f>'ЗВД-9'!E99</f>
        <v>1</v>
      </c>
      <c r="E243" s="351">
        <f>'ЗВД-9'!CU99</f>
        <v>3</v>
      </c>
      <c r="F243" s="351">
        <f>'ЗВД-9'!GK99</f>
        <v>0</v>
      </c>
      <c r="G243" s="351">
        <f t="shared" si="16"/>
        <v>3</v>
      </c>
      <c r="H243" s="350">
        <f t="shared" si="13"/>
        <v>4.37</v>
      </c>
      <c r="I243" s="350">
        <f t="shared" si="14"/>
        <v>3.18</v>
      </c>
      <c r="J243" s="350">
        <f t="shared" si="15"/>
        <v>7.55</v>
      </c>
      <c r="L243" s="194"/>
      <c r="M243" s="194"/>
    </row>
    <row r="244" spans="1:13" ht="14.1" customHeight="1" x14ac:dyDescent="0.2">
      <c r="A244" s="353">
        <v>9099</v>
      </c>
      <c r="B244" s="352">
        <v>45665</v>
      </c>
      <c r="C244" s="352">
        <v>45665</v>
      </c>
      <c r="D244" s="350">
        <f>'ЗВД-9'!E100</f>
        <v>0</v>
      </c>
      <c r="E244" s="351">
        <f>'ЗВД-9'!CU100</f>
        <v>0</v>
      </c>
      <c r="F244" s="351">
        <f>'ЗВД-9'!GK100</f>
        <v>0</v>
      </c>
      <c r="G244" s="351">
        <f t="shared" si="16"/>
        <v>0</v>
      </c>
      <c r="H244" s="350">
        <f t="shared" si="13"/>
        <v>0</v>
      </c>
      <c r="I244" s="350">
        <f t="shared" si="14"/>
        <v>0</v>
      </c>
      <c r="J244" s="350">
        <f t="shared" si="15"/>
        <v>0</v>
      </c>
      <c r="L244" s="194"/>
      <c r="M244" s="194"/>
    </row>
    <row r="245" spans="1:13" ht="14.1" customHeight="1" x14ac:dyDescent="0.2">
      <c r="A245" s="353">
        <v>9100</v>
      </c>
      <c r="B245" s="352">
        <v>47728</v>
      </c>
      <c r="C245" s="352">
        <v>47727</v>
      </c>
      <c r="D245" s="350">
        <f>'ЗВД-9'!E101</f>
        <v>2</v>
      </c>
      <c r="E245" s="351">
        <f>'ЗВД-9'!CU101</f>
        <v>0</v>
      </c>
      <c r="F245" s="351">
        <f>'ЗВД-9'!GK101</f>
        <v>0</v>
      </c>
      <c r="G245" s="351">
        <f t="shared" si="16"/>
        <v>0</v>
      </c>
      <c r="H245" s="350">
        <f t="shared" si="13"/>
        <v>0</v>
      </c>
      <c r="I245" s="350">
        <f t="shared" si="14"/>
        <v>0</v>
      </c>
      <c r="J245" s="350">
        <f t="shared" si="15"/>
        <v>0</v>
      </c>
      <c r="L245" s="194"/>
      <c r="M245" s="194"/>
    </row>
    <row r="246" spans="1:13" ht="14.1" customHeight="1" x14ac:dyDescent="0.2">
      <c r="A246" s="353">
        <v>9101</v>
      </c>
      <c r="B246" s="352">
        <v>47169</v>
      </c>
      <c r="C246" s="352">
        <v>46997</v>
      </c>
      <c r="D246" s="350">
        <f>'ЗВД-9'!E102</f>
        <v>4</v>
      </c>
      <c r="E246" s="351">
        <f>'ЗВД-9'!CU102</f>
        <v>10</v>
      </c>
      <c r="F246" s="351">
        <f>'ЗВД-9'!GK102</f>
        <v>4</v>
      </c>
      <c r="G246" s="351">
        <f t="shared" si="16"/>
        <v>14</v>
      </c>
      <c r="H246" s="350">
        <f t="shared" si="13"/>
        <v>10</v>
      </c>
      <c r="I246" s="350">
        <f t="shared" si="14"/>
        <v>4</v>
      </c>
      <c r="J246" s="350">
        <f t="shared" si="15"/>
        <v>14</v>
      </c>
      <c r="L246" s="194"/>
      <c r="M246" s="194"/>
    </row>
    <row r="247" spans="1:13" ht="14.1" customHeight="1" x14ac:dyDescent="0.2">
      <c r="A247" s="353">
        <v>9102</v>
      </c>
      <c r="B247" s="352">
        <v>47665</v>
      </c>
      <c r="C247" s="352">
        <v>47189</v>
      </c>
      <c r="D247" s="350">
        <f>'ЗВД-9'!E103</f>
        <v>1</v>
      </c>
      <c r="E247" s="351">
        <f>'ЗВД-9'!CU103</f>
        <v>1.7170000000000001</v>
      </c>
      <c r="F247" s="351">
        <f>'ЗВД-9'!GK103</f>
        <v>3</v>
      </c>
      <c r="G247" s="351">
        <f t="shared" si="16"/>
        <v>4.7169999999999996</v>
      </c>
      <c r="H247" s="350">
        <f t="shared" si="13"/>
        <v>1.7170000000000001</v>
      </c>
      <c r="I247" s="350">
        <f t="shared" si="14"/>
        <v>3</v>
      </c>
      <c r="J247" s="350">
        <f t="shared" si="15"/>
        <v>4.7169999999999996</v>
      </c>
      <c r="L247" s="194"/>
      <c r="M247" s="194"/>
    </row>
    <row r="248" spans="1:13" ht="14.1" customHeight="1" x14ac:dyDescent="0.2">
      <c r="A248" s="353">
        <v>9103</v>
      </c>
      <c r="B248" s="352"/>
      <c r="C248" s="352"/>
      <c r="D248" s="350">
        <f>'ЗВД-9'!E104</f>
        <v>1</v>
      </c>
      <c r="E248" s="351">
        <f>'ЗВД-9'!CU104</f>
        <v>3</v>
      </c>
      <c r="F248" s="351">
        <f>'ЗВД-9'!GK104</f>
        <v>1</v>
      </c>
      <c r="G248" s="351">
        <f t="shared" si="16"/>
        <v>4</v>
      </c>
      <c r="H248" s="350">
        <f t="shared" si="13"/>
        <v>4.37</v>
      </c>
      <c r="I248" s="350">
        <f t="shared" si="14"/>
        <v>3.18</v>
      </c>
      <c r="J248" s="350">
        <f t="shared" si="15"/>
        <v>7.55</v>
      </c>
      <c r="L248" s="194"/>
      <c r="M248" s="194"/>
    </row>
    <row r="249" spans="1:13" ht="14.1" customHeight="1" x14ac:dyDescent="0.2">
      <c r="A249" s="353">
        <v>9104</v>
      </c>
      <c r="B249" s="352">
        <v>47058</v>
      </c>
      <c r="C249" s="352">
        <v>47058</v>
      </c>
      <c r="D249" s="350">
        <f>'ЗВД-9'!E105</f>
        <v>4</v>
      </c>
      <c r="E249" s="351">
        <f>'ЗВД-9'!CU105</f>
        <v>0</v>
      </c>
      <c r="F249" s="351">
        <f>'ЗВД-9'!GK105</f>
        <v>0</v>
      </c>
      <c r="G249" s="351">
        <f t="shared" si="16"/>
        <v>0</v>
      </c>
      <c r="H249" s="350">
        <f t="shared" si="13"/>
        <v>0</v>
      </c>
      <c r="I249" s="350">
        <f t="shared" si="14"/>
        <v>0</v>
      </c>
      <c r="J249" s="350">
        <f t="shared" si="15"/>
        <v>0</v>
      </c>
      <c r="L249" s="194"/>
      <c r="M249" s="194"/>
    </row>
    <row r="250" spans="1:13" ht="14.1" customHeight="1" x14ac:dyDescent="0.2">
      <c r="A250" s="353">
        <v>9105</v>
      </c>
      <c r="B250" s="352"/>
      <c r="C250" s="352"/>
      <c r="D250" s="350">
        <f>'ЗВД-9'!E106</f>
        <v>1</v>
      </c>
      <c r="E250" s="351">
        <f>'ЗВД-9'!CU106</f>
        <v>6</v>
      </c>
      <c r="F250" s="351">
        <f>'ЗВД-9'!GK106</f>
        <v>0</v>
      </c>
      <c r="G250" s="351">
        <f t="shared" si="16"/>
        <v>6</v>
      </c>
      <c r="H250" s="350">
        <f t="shared" si="13"/>
        <v>4.37</v>
      </c>
      <c r="I250" s="350">
        <f t="shared" si="14"/>
        <v>3.18</v>
      </c>
      <c r="J250" s="350">
        <f t="shared" si="15"/>
        <v>7.55</v>
      </c>
      <c r="L250" s="194"/>
      <c r="M250" s="194"/>
    </row>
    <row r="251" spans="1:13" ht="14.1" customHeight="1" x14ac:dyDescent="0.2">
      <c r="A251" s="353">
        <v>9106</v>
      </c>
      <c r="B251" s="352">
        <v>46941</v>
      </c>
      <c r="C251" s="352">
        <v>46876</v>
      </c>
      <c r="D251" s="350">
        <f>'ЗВД-9'!E107</f>
        <v>1</v>
      </c>
      <c r="E251" s="351">
        <f>'ЗВД-9'!CU107</f>
        <v>0</v>
      </c>
      <c r="F251" s="351">
        <f>'ЗВД-9'!GK107</f>
        <v>0</v>
      </c>
      <c r="G251" s="351">
        <f t="shared" si="16"/>
        <v>0</v>
      </c>
      <c r="H251" s="350">
        <f t="shared" si="13"/>
        <v>0</v>
      </c>
      <c r="I251" s="350">
        <f t="shared" si="14"/>
        <v>0</v>
      </c>
      <c r="J251" s="350">
        <f t="shared" si="15"/>
        <v>0</v>
      </c>
      <c r="L251" s="194"/>
      <c r="M251" s="194"/>
    </row>
    <row r="252" spans="1:13" ht="14.1" customHeight="1" x14ac:dyDescent="0.2">
      <c r="A252" s="353">
        <v>9107</v>
      </c>
      <c r="B252" s="352"/>
      <c r="C252" s="352">
        <v>46298</v>
      </c>
      <c r="D252" s="350">
        <f>'ЗВД-9'!E108</f>
        <v>1</v>
      </c>
      <c r="E252" s="351">
        <f>'ЗВД-9'!CU108</f>
        <v>5</v>
      </c>
      <c r="F252" s="351">
        <f>'ЗВД-9'!GK108</f>
        <v>5</v>
      </c>
      <c r="G252" s="351">
        <f t="shared" si="16"/>
        <v>10</v>
      </c>
      <c r="H252" s="350">
        <f t="shared" si="13"/>
        <v>4.37</v>
      </c>
      <c r="I252" s="350">
        <f t="shared" si="14"/>
        <v>5</v>
      </c>
      <c r="J252" s="350">
        <f t="shared" si="15"/>
        <v>9.3699999999999992</v>
      </c>
      <c r="L252" s="194"/>
      <c r="M252" s="194"/>
    </row>
    <row r="253" spans="1:13" ht="14.1" customHeight="1" x14ac:dyDescent="0.2">
      <c r="A253" s="353">
        <v>9108</v>
      </c>
      <c r="B253" s="352">
        <v>47122</v>
      </c>
      <c r="C253" s="352">
        <v>47122</v>
      </c>
      <c r="D253" s="350">
        <f>'ЗВД-9'!E109</f>
        <v>5</v>
      </c>
      <c r="E253" s="351">
        <f>'ЗВД-9'!CU109</f>
        <v>7</v>
      </c>
      <c r="F253" s="351">
        <f>'ЗВД-9'!GK109</f>
        <v>6</v>
      </c>
      <c r="G253" s="351">
        <f t="shared" si="16"/>
        <v>13</v>
      </c>
      <c r="H253" s="350">
        <f t="shared" si="13"/>
        <v>7</v>
      </c>
      <c r="I253" s="350">
        <f t="shared" si="14"/>
        <v>6</v>
      </c>
      <c r="J253" s="350">
        <f t="shared" si="15"/>
        <v>13</v>
      </c>
      <c r="L253" s="194"/>
      <c r="M253" s="194"/>
    </row>
    <row r="254" spans="1:13" ht="14.1" customHeight="1" x14ac:dyDescent="0.2">
      <c r="A254" s="353">
        <v>9109</v>
      </c>
      <c r="B254" s="352">
        <v>47163</v>
      </c>
      <c r="C254" s="352">
        <v>47163</v>
      </c>
      <c r="D254" s="350">
        <f>'ЗВД-9'!E110</f>
        <v>2</v>
      </c>
      <c r="E254" s="351">
        <f>'ЗВД-9'!CU110</f>
        <v>7</v>
      </c>
      <c r="F254" s="351">
        <f>'ЗВД-9'!GK110</f>
        <v>0</v>
      </c>
      <c r="G254" s="351">
        <f t="shared" si="16"/>
        <v>7</v>
      </c>
      <c r="H254" s="350">
        <f t="shared" si="13"/>
        <v>7</v>
      </c>
      <c r="I254" s="350">
        <f t="shared" si="14"/>
        <v>0</v>
      </c>
      <c r="J254" s="350">
        <f t="shared" si="15"/>
        <v>7</v>
      </c>
      <c r="L254" s="194"/>
      <c r="M254" s="194"/>
    </row>
    <row r="255" spans="1:13" ht="14.1" customHeight="1" x14ac:dyDescent="0.2">
      <c r="A255" s="353">
        <v>9110</v>
      </c>
      <c r="B255" s="352">
        <v>47254</v>
      </c>
      <c r="C255" s="352">
        <v>47254</v>
      </c>
      <c r="D255" s="350">
        <f>'ЗВД-9'!E111</f>
        <v>2</v>
      </c>
      <c r="E255" s="351">
        <f>'ЗВД-9'!CU111</f>
        <v>0</v>
      </c>
      <c r="F255" s="351">
        <f>'ЗВД-9'!GK111</f>
        <v>0</v>
      </c>
      <c r="G255" s="351">
        <f t="shared" si="16"/>
        <v>0</v>
      </c>
      <c r="H255" s="350">
        <f t="shared" si="13"/>
        <v>0</v>
      </c>
      <c r="I255" s="350">
        <f t="shared" si="14"/>
        <v>0</v>
      </c>
      <c r="J255" s="350">
        <f t="shared" si="15"/>
        <v>0</v>
      </c>
      <c r="L255" s="194"/>
      <c r="M255" s="194"/>
    </row>
    <row r="256" spans="1:13" ht="14.1" customHeight="1" x14ac:dyDescent="0.2">
      <c r="A256" s="353">
        <v>9111</v>
      </c>
      <c r="B256" s="352">
        <v>47080</v>
      </c>
      <c r="C256" s="352">
        <v>47080</v>
      </c>
      <c r="D256" s="350">
        <f>'ЗВД-9'!E112</f>
        <v>1</v>
      </c>
      <c r="E256" s="351">
        <f>'ЗВД-9'!CU112</f>
        <v>4</v>
      </c>
      <c r="F256" s="351">
        <f>'ЗВД-9'!GK112</f>
        <v>2</v>
      </c>
      <c r="G256" s="351">
        <f t="shared" si="16"/>
        <v>6</v>
      </c>
      <c r="H256" s="350">
        <f t="shared" si="13"/>
        <v>4</v>
      </c>
      <c r="I256" s="350">
        <f t="shared" si="14"/>
        <v>2</v>
      </c>
      <c r="J256" s="350">
        <f t="shared" si="15"/>
        <v>6</v>
      </c>
      <c r="L256" s="194"/>
      <c r="M256" s="194"/>
    </row>
    <row r="257" spans="1:13" ht="14.1" customHeight="1" x14ac:dyDescent="0.2">
      <c r="A257" s="353">
        <v>9112</v>
      </c>
      <c r="B257" s="352">
        <v>47001</v>
      </c>
      <c r="C257" s="352">
        <v>47001</v>
      </c>
      <c r="D257" s="350">
        <f>'ЗВД-9'!E113</f>
        <v>4</v>
      </c>
      <c r="E257" s="351">
        <f>'ЗВД-9'!CU113</f>
        <v>8</v>
      </c>
      <c r="F257" s="351">
        <f>'ЗВД-9'!GK113</f>
        <v>0</v>
      </c>
      <c r="G257" s="351">
        <f t="shared" si="16"/>
        <v>8</v>
      </c>
      <c r="H257" s="350">
        <f t="shared" si="13"/>
        <v>8</v>
      </c>
      <c r="I257" s="350">
        <f t="shared" si="14"/>
        <v>0</v>
      </c>
      <c r="J257" s="350">
        <f t="shared" si="15"/>
        <v>8</v>
      </c>
      <c r="L257" s="194"/>
      <c r="M257" s="194"/>
    </row>
    <row r="258" spans="1:13" ht="14.1" customHeight="1" x14ac:dyDescent="0.2">
      <c r="A258" s="353">
        <v>9113</v>
      </c>
      <c r="B258" s="352">
        <v>47365</v>
      </c>
      <c r="C258" s="352">
        <v>46632</v>
      </c>
      <c r="D258" s="350">
        <f>'ЗВД-9'!E114</f>
        <v>4</v>
      </c>
      <c r="E258" s="351">
        <f>'ЗВД-9'!CU114</f>
        <v>8</v>
      </c>
      <c r="F258" s="351">
        <f>'ЗВД-9'!GK114</f>
        <v>8</v>
      </c>
      <c r="G258" s="351">
        <f t="shared" si="16"/>
        <v>16</v>
      </c>
      <c r="H258" s="350">
        <f t="shared" si="13"/>
        <v>8</v>
      </c>
      <c r="I258" s="350">
        <f t="shared" si="14"/>
        <v>8</v>
      </c>
      <c r="J258" s="350">
        <f t="shared" si="15"/>
        <v>16</v>
      </c>
      <c r="L258" s="194"/>
      <c r="M258" s="194"/>
    </row>
    <row r="259" spans="1:13" ht="14.1" customHeight="1" x14ac:dyDescent="0.2">
      <c r="A259" s="353">
        <v>9114</v>
      </c>
      <c r="B259" s="352">
        <v>47344</v>
      </c>
      <c r="C259" s="352">
        <v>47344</v>
      </c>
      <c r="D259" s="350">
        <f>'ЗВД-9'!E115</f>
        <v>0</v>
      </c>
      <c r="E259" s="351">
        <f>'ЗВД-9'!CU115</f>
        <v>0.53099999999999992</v>
      </c>
      <c r="F259" s="351">
        <f>'ЗВД-9'!GK115</f>
        <v>0.66300000000000003</v>
      </c>
      <c r="G259" s="351">
        <f t="shared" si="16"/>
        <v>1.194</v>
      </c>
      <c r="H259" s="350">
        <f t="shared" ref="H259:H322" si="17">IFERROR(IF(B259=0,ROUND(D259*4.37/30*30,3),ROUND(E259,3)),"Н/Д")</f>
        <v>0.53100000000000003</v>
      </c>
      <c r="I259" s="350">
        <f t="shared" ref="I259:I322" si="18">IFERROR(IF(C259=0,ROUND(D259*3.18/30*30,3),ROUND(F259,3)),"Н/Д")</f>
        <v>0.66300000000000003</v>
      </c>
      <c r="J259" s="350">
        <f t="shared" ref="J259:J322" si="19">IFERROR(ROUND(H259+I259,3),"Н/Д")</f>
        <v>1.194</v>
      </c>
      <c r="L259" s="194"/>
      <c r="M259" s="194"/>
    </row>
    <row r="260" spans="1:13" ht="14.1" customHeight="1" x14ac:dyDescent="0.2">
      <c r="A260" s="353">
        <v>9115</v>
      </c>
      <c r="B260" s="352">
        <v>46601</v>
      </c>
      <c r="C260" s="352">
        <v>46601</v>
      </c>
      <c r="D260" s="350">
        <f>'ЗВД-9'!E116</f>
        <v>1</v>
      </c>
      <c r="E260" s="351">
        <f>'ЗВД-9'!CU116</f>
        <v>6</v>
      </c>
      <c r="F260" s="351">
        <f>'ЗВД-9'!GK116</f>
        <v>5</v>
      </c>
      <c r="G260" s="351">
        <f t="shared" si="16"/>
        <v>11</v>
      </c>
      <c r="H260" s="350">
        <f t="shared" si="17"/>
        <v>6</v>
      </c>
      <c r="I260" s="350">
        <f t="shared" si="18"/>
        <v>5</v>
      </c>
      <c r="J260" s="350">
        <f t="shared" si="19"/>
        <v>11</v>
      </c>
      <c r="L260" s="194"/>
      <c r="M260" s="194"/>
    </row>
    <row r="261" spans="1:13" ht="14.1" customHeight="1" x14ac:dyDescent="0.2">
      <c r="A261" s="353">
        <v>9116</v>
      </c>
      <c r="B261" s="352">
        <v>47773</v>
      </c>
      <c r="C261" s="352">
        <v>47043</v>
      </c>
      <c r="D261" s="350">
        <f>'ЗВД-9'!E117</f>
        <v>2</v>
      </c>
      <c r="E261" s="351">
        <f>'ЗВД-9'!CU117</f>
        <v>26</v>
      </c>
      <c r="F261" s="351">
        <f>'ЗВД-9'!GK117</f>
        <v>76</v>
      </c>
      <c r="G261" s="351">
        <f t="shared" si="16"/>
        <v>102</v>
      </c>
      <c r="H261" s="350">
        <f t="shared" si="17"/>
        <v>26</v>
      </c>
      <c r="I261" s="350">
        <f t="shared" si="18"/>
        <v>76</v>
      </c>
      <c r="J261" s="350">
        <f t="shared" si="19"/>
        <v>102</v>
      </c>
      <c r="L261" s="194"/>
      <c r="M261" s="194"/>
    </row>
    <row r="262" spans="1:13" ht="14.1" customHeight="1" x14ac:dyDescent="0.2">
      <c r="A262" s="353">
        <v>9117</v>
      </c>
      <c r="B262" s="352">
        <v>47757</v>
      </c>
      <c r="C262" s="352">
        <v>46511</v>
      </c>
      <c r="D262" s="350">
        <f>'ЗВД-9'!E118</f>
        <v>3</v>
      </c>
      <c r="E262" s="351">
        <f>'ЗВД-9'!CU118</f>
        <v>48</v>
      </c>
      <c r="F262" s="351">
        <f>'ЗВД-9'!GK118</f>
        <v>16</v>
      </c>
      <c r="G262" s="351">
        <f t="shared" si="16"/>
        <v>64</v>
      </c>
      <c r="H262" s="350">
        <f t="shared" si="17"/>
        <v>48</v>
      </c>
      <c r="I262" s="350">
        <f t="shared" si="18"/>
        <v>16</v>
      </c>
      <c r="J262" s="350">
        <f t="shared" si="19"/>
        <v>64</v>
      </c>
      <c r="L262" s="194"/>
      <c r="M262" s="194"/>
    </row>
    <row r="263" spans="1:13" ht="14.1" customHeight="1" x14ac:dyDescent="0.2">
      <c r="A263" s="353">
        <v>9118</v>
      </c>
      <c r="B263" s="352">
        <v>46801</v>
      </c>
      <c r="C263" s="352">
        <v>46784</v>
      </c>
      <c r="D263" s="350">
        <f>'ЗВД-9'!E119</f>
        <v>1</v>
      </c>
      <c r="E263" s="351">
        <f>'ЗВД-9'!CU119</f>
        <v>2</v>
      </c>
      <c r="F263" s="351">
        <f>'ЗВД-9'!GK119</f>
        <v>1</v>
      </c>
      <c r="G263" s="351">
        <f t="shared" si="16"/>
        <v>3</v>
      </c>
      <c r="H263" s="350">
        <f t="shared" si="17"/>
        <v>2</v>
      </c>
      <c r="I263" s="350">
        <f t="shared" si="18"/>
        <v>1</v>
      </c>
      <c r="J263" s="350">
        <f t="shared" si="19"/>
        <v>3</v>
      </c>
      <c r="L263" s="194"/>
      <c r="M263" s="194"/>
    </row>
    <row r="264" spans="1:13" ht="14.1" customHeight="1" x14ac:dyDescent="0.2">
      <c r="A264" s="353">
        <v>9119</v>
      </c>
      <c r="B264" s="352">
        <v>47394</v>
      </c>
      <c r="C264" s="352">
        <v>46490</v>
      </c>
      <c r="D264" s="350">
        <f>'ЗВД-9'!E120</f>
        <v>2</v>
      </c>
      <c r="E264" s="351">
        <f>'ЗВД-9'!CU120</f>
        <v>9</v>
      </c>
      <c r="F264" s="351">
        <f>'ЗВД-9'!GK120</f>
        <v>7</v>
      </c>
      <c r="G264" s="351">
        <f t="shared" si="16"/>
        <v>16</v>
      </c>
      <c r="H264" s="350">
        <f t="shared" si="17"/>
        <v>9</v>
      </c>
      <c r="I264" s="350">
        <f t="shared" si="18"/>
        <v>7</v>
      </c>
      <c r="J264" s="350">
        <f t="shared" si="19"/>
        <v>16</v>
      </c>
      <c r="L264" s="194"/>
      <c r="M264" s="194"/>
    </row>
    <row r="265" spans="1:13" ht="14.1" customHeight="1" x14ac:dyDescent="0.2">
      <c r="A265" s="353">
        <v>9120</v>
      </c>
      <c r="B265" s="352">
        <v>47545</v>
      </c>
      <c r="C265" s="352">
        <v>47122</v>
      </c>
      <c r="D265" s="350">
        <f>'ЗВД-9'!E121</f>
        <v>4</v>
      </c>
      <c r="E265" s="351">
        <f>'ЗВД-9'!CU121</f>
        <v>7</v>
      </c>
      <c r="F265" s="351">
        <f>'ЗВД-9'!GK121</f>
        <v>0</v>
      </c>
      <c r="G265" s="351">
        <f t="shared" si="16"/>
        <v>7</v>
      </c>
      <c r="H265" s="350">
        <f t="shared" si="17"/>
        <v>7</v>
      </c>
      <c r="I265" s="350">
        <f t="shared" si="18"/>
        <v>0</v>
      </c>
      <c r="J265" s="350">
        <f t="shared" si="19"/>
        <v>7</v>
      </c>
      <c r="L265" s="194"/>
      <c r="M265" s="194"/>
    </row>
    <row r="266" spans="1:13" ht="14.1" customHeight="1" x14ac:dyDescent="0.2">
      <c r="A266" s="353">
        <v>9121</v>
      </c>
      <c r="B266" s="352">
        <v>47242</v>
      </c>
      <c r="C266" s="352">
        <v>46511</v>
      </c>
      <c r="D266" s="350">
        <f>'ЗВД-9'!E122</f>
        <v>0</v>
      </c>
      <c r="E266" s="351">
        <f>'ЗВД-9'!CU122</f>
        <v>0</v>
      </c>
      <c r="F266" s="351">
        <f>'ЗВД-9'!GK122</f>
        <v>0</v>
      </c>
      <c r="G266" s="351">
        <f t="shared" si="16"/>
        <v>0</v>
      </c>
      <c r="H266" s="350">
        <f t="shared" si="17"/>
        <v>0</v>
      </c>
      <c r="I266" s="350">
        <f t="shared" si="18"/>
        <v>0</v>
      </c>
      <c r="J266" s="350">
        <f t="shared" si="19"/>
        <v>0</v>
      </c>
      <c r="L266" s="194"/>
      <c r="M266" s="194"/>
    </row>
    <row r="267" spans="1:13" ht="14.1" customHeight="1" x14ac:dyDescent="0.2">
      <c r="A267" s="353">
        <v>9122</v>
      </c>
      <c r="B267" s="352">
        <v>47302</v>
      </c>
      <c r="C267" s="352">
        <v>47302</v>
      </c>
      <c r="D267" s="350">
        <f>'ЗВД-9'!E123</f>
        <v>1</v>
      </c>
      <c r="E267" s="351">
        <f>'ЗВД-9'!CU123</f>
        <v>8</v>
      </c>
      <c r="F267" s="351">
        <f>'ЗВД-9'!GK123</f>
        <v>7</v>
      </c>
      <c r="G267" s="351">
        <f t="shared" si="16"/>
        <v>15</v>
      </c>
      <c r="H267" s="350">
        <f t="shared" si="17"/>
        <v>8</v>
      </c>
      <c r="I267" s="350">
        <f t="shared" si="18"/>
        <v>7</v>
      </c>
      <c r="J267" s="350">
        <f t="shared" si="19"/>
        <v>15</v>
      </c>
      <c r="L267" s="194"/>
      <c r="M267" s="194"/>
    </row>
    <row r="268" spans="1:13" ht="14.1" customHeight="1" x14ac:dyDescent="0.2">
      <c r="A268" s="353">
        <v>9123</v>
      </c>
      <c r="B268" s="352">
        <v>45841</v>
      </c>
      <c r="C268" s="352">
        <v>45839</v>
      </c>
      <c r="D268" s="350">
        <f>'ЗВД-9'!E124</f>
        <v>1</v>
      </c>
      <c r="E268" s="351">
        <f>'ЗВД-9'!CU124</f>
        <v>1</v>
      </c>
      <c r="F268" s="351">
        <f>'ЗВД-9'!GK124</f>
        <v>5</v>
      </c>
      <c r="G268" s="351">
        <f t="shared" si="16"/>
        <v>6</v>
      </c>
      <c r="H268" s="350">
        <f t="shared" si="17"/>
        <v>1</v>
      </c>
      <c r="I268" s="350">
        <f t="shared" si="18"/>
        <v>5</v>
      </c>
      <c r="J268" s="350">
        <f t="shared" si="19"/>
        <v>6</v>
      </c>
      <c r="L268" s="194"/>
      <c r="M268" s="194"/>
    </row>
    <row r="269" spans="1:13" ht="14.1" customHeight="1" x14ac:dyDescent="0.2">
      <c r="A269" s="353">
        <v>9124</v>
      </c>
      <c r="B269" s="352">
        <v>46462</v>
      </c>
      <c r="C269" s="352">
        <v>46462</v>
      </c>
      <c r="D269" s="350">
        <f>'ЗВД-9'!E125</f>
        <v>0</v>
      </c>
      <c r="E269" s="351">
        <f>'ЗВД-9'!CU125</f>
        <v>1</v>
      </c>
      <c r="F269" s="351">
        <f>'ЗВД-9'!GK125</f>
        <v>1</v>
      </c>
      <c r="G269" s="351">
        <f t="shared" si="16"/>
        <v>2</v>
      </c>
      <c r="H269" s="350">
        <f t="shared" si="17"/>
        <v>1</v>
      </c>
      <c r="I269" s="350">
        <f t="shared" si="18"/>
        <v>1</v>
      </c>
      <c r="J269" s="350">
        <f t="shared" si="19"/>
        <v>2</v>
      </c>
      <c r="L269" s="194"/>
      <c r="M269" s="194"/>
    </row>
    <row r="270" spans="1:13" ht="14.1" customHeight="1" x14ac:dyDescent="0.2">
      <c r="A270" s="353">
        <v>9125</v>
      </c>
      <c r="B270" s="352">
        <v>47209</v>
      </c>
      <c r="C270" s="352">
        <v>46517</v>
      </c>
      <c r="D270" s="350">
        <f>'ЗВД-9'!E126</f>
        <v>2</v>
      </c>
      <c r="E270" s="351">
        <f>'ЗВД-9'!CU126</f>
        <v>9</v>
      </c>
      <c r="F270" s="351">
        <f>'ЗВД-9'!GK126</f>
        <v>2</v>
      </c>
      <c r="G270" s="351">
        <f t="shared" si="16"/>
        <v>11</v>
      </c>
      <c r="H270" s="350">
        <f t="shared" si="17"/>
        <v>9</v>
      </c>
      <c r="I270" s="350">
        <f t="shared" si="18"/>
        <v>2</v>
      </c>
      <c r="J270" s="350">
        <f t="shared" si="19"/>
        <v>11</v>
      </c>
      <c r="L270" s="194"/>
      <c r="M270" s="194"/>
    </row>
    <row r="271" spans="1:13" ht="14.1" customHeight="1" x14ac:dyDescent="0.2">
      <c r="A271" s="353">
        <v>9126</v>
      </c>
      <c r="B271" s="352">
        <v>47632</v>
      </c>
      <c r="C271" s="352">
        <v>47516</v>
      </c>
      <c r="D271" s="350">
        <f>'ЗВД-9'!E127</f>
        <v>0</v>
      </c>
      <c r="E271" s="351">
        <f>'ЗВД-9'!CU127</f>
        <v>0</v>
      </c>
      <c r="F271" s="351">
        <f>'ЗВД-9'!GK127</f>
        <v>0</v>
      </c>
      <c r="G271" s="351">
        <f t="shared" si="16"/>
        <v>0</v>
      </c>
      <c r="H271" s="350">
        <f t="shared" si="17"/>
        <v>0</v>
      </c>
      <c r="I271" s="350">
        <f t="shared" si="18"/>
        <v>0</v>
      </c>
      <c r="J271" s="350">
        <f t="shared" si="19"/>
        <v>0</v>
      </c>
      <c r="L271" s="194"/>
      <c r="M271" s="194"/>
    </row>
    <row r="272" spans="1:13" ht="14.1" customHeight="1" x14ac:dyDescent="0.2">
      <c r="A272" s="353">
        <v>9127</v>
      </c>
      <c r="B272" s="352">
        <v>47407</v>
      </c>
      <c r="C272" s="352">
        <v>47407</v>
      </c>
      <c r="D272" s="350">
        <f>'ЗВД-9'!E128</f>
        <v>0</v>
      </c>
      <c r="E272" s="351">
        <f>'ЗВД-9'!CU128</f>
        <v>0</v>
      </c>
      <c r="F272" s="351">
        <f>'ЗВД-9'!GK128</f>
        <v>0</v>
      </c>
      <c r="G272" s="351">
        <f t="shared" si="16"/>
        <v>0</v>
      </c>
      <c r="H272" s="350">
        <f t="shared" si="17"/>
        <v>0</v>
      </c>
      <c r="I272" s="350">
        <f t="shared" si="18"/>
        <v>0</v>
      </c>
      <c r="J272" s="350">
        <f t="shared" si="19"/>
        <v>0</v>
      </c>
      <c r="L272" s="194"/>
      <c r="M272" s="194"/>
    </row>
    <row r="273" spans="1:13" ht="14.1" customHeight="1" x14ac:dyDescent="0.2">
      <c r="A273" s="353">
        <v>9128</v>
      </c>
      <c r="B273" s="352">
        <v>47211</v>
      </c>
      <c r="C273" s="352">
        <v>47211</v>
      </c>
      <c r="D273" s="350">
        <f>'ЗВД-9'!E129</f>
        <v>2</v>
      </c>
      <c r="E273" s="351">
        <f>'ЗВД-9'!CU129</f>
        <v>5</v>
      </c>
      <c r="F273" s="351">
        <f>'ЗВД-9'!GK129</f>
        <v>0</v>
      </c>
      <c r="G273" s="351">
        <f t="shared" si="16"/>
        <v>5</v>
      </c>
      <c r="H273" s="350">
        <f t="shared" si="17"/>
        <v>5</v>
      </c>
      <c r="I273" s="350">
        <f t="shared" si="18"/>
        <v>0</v>
      </c>
      <c r="J273" s="350">
        <f t="shared" si="19"/>
        <v>5</v>
      </c>
      <c r="L273" s="194"/>
      <c r="M273" s="194"/>
    </row>
    <row r="274" spans="1:13" ht="14.1" customHeight="1" x14ac:dyDescent="0.2">
      <c r="A274" s="353">
        <v>9129</v>
      </c>
      <c r="B274" s="352">
        <v>47545</v>
      </c>
      <c r="C274" s="352">
        <v>46446</v>
      </c>
      <c r="D274" s="350">
        <f>'ЗВД-9'!E130</f>
        <v>1</v>
      </c>
      <c r="E274" s="351">
        <f>'ЗВД-9'!CU130</f>
        <v>3</v>
      </c>
      <c r="F274" s="351">
        <f>'ЗВД-9'!GK130</f>
        <v>0</v>
      </c>
      <c r="G274" s="351">
        <f t="shared" si="16"/>
        <v>3</v>
      </c>
      <c r="H274" s="350">
        <f t="shared" si="17"/>
        <v>3</v>
      </c>
      <c r="I274" s="350">
        <f t="shared" si="18"/>
        <v>0</v>
      </c>
      <c r="J274" s="350">
        <f t="shared" si="19"/>
        <v>3</v>
      </c>
      <c r="L274" s="194"/>
      <c r="M274" s="194"/>
    </row>
    <row r="275" spans="1:13" ht="14.1" customHeight="1" x14ac:dyDescent="0.2">
      <c r="A275" s="353">
        <v>9130</v>
      </c>
      <c r="B275" s="352">
        <v>47241</v>
      </c>
      <c r="C275" s="352">
        <v>47508</v>
      </c>
      <c r="D275" s="350">
        <f>'ЗВД-9'!E131</f>
        <v>1</v>
      </c>
      <c r="E275" s="351">
        <f>'ЗВД-9'!CU131</f>
        <v>8</v>
      </c>
      <c r="F275" s="351">
        <f>'ЗВД-9'!GK131</f>
        <v>4</v>
      </c>
      <c r="G275" s="351">
        <f t="shared" ref="G275:G289" si="20">IFERROR(ROUND(E275+F275,3),"Н/Д")</f>
        <v>12</v>
      </c>
      <c r="H275" s="350">
        <f t="shared" si="17"/>
        <v>8</v>
      </c>
      <c r="I275" s="350">
        <f t="shared" si="18"/>
        <v>4</v>
      </c>
      <c r="J275" s="350">
        <f t="shared" si="19"/>
        <v>12</v>
      </c>
      <c r="L275" s="194"/>
      <c r="M275" s="194"/>
    </row>
    <row r="276" spans="1:13" ht="14.1" customHeight="1" x14ac:dyDescent="0.2">
      <c r="A276" s="353">
        <v>9131</v>
      </c>
      <c r="B276" s="352">
        <v>47636</v>
      </c>
      <c r="C276" s="352">
        <v>46489</v>
      </c>
      <c r="D276" s="350">
        <f>'ЗВД-9'!E132</f>
        <v>1</v>
      </c>
      <c r="E276" s="351">
        <f>'ЗВД-9'!CU132</f>
        <v>3</v>
      </c>
      <c r="F276" s="351">
        <f>'ЗВД-9'!GK132</f>
        <v>3</v>
      </c>
      <c r="G276" s="351">
        <f t="shared" si="20"/>
        <v>6</v>
      </c>
      <c r="H276" s="350">
        <f t="shared" si="17"/>
        <v>3</v>
      </c>
      <c r="I276" s="350">
        <f t="shared" si="18"/>
        <v>3</v>
      </c>
      <c r="J276" s="350">
        <f t="shared" si="19"/>
        <v>6</v>
      </c>
      <c r="L276" s="194"/>
      <c r="M276" s="194"/>
    </row>
    <row r="277" spans="1:13" ht="14.1" customHeight="1" x14ac:dyDescent="0.2">
      <c r="A277" s="353">
        <v>9132</v>
      </c>
      <c r="B277" s="352">
        <v>47155</v>
      </c>
      <c r="C277" s="352">
        <v>47155</v>
      </c>
      <c r="D277" s="350">
        <f>'ЗВД-9'!E133</f>
        <v>3</v>
      </c>
      <c r="E277" s="351">
        <f>'ЗВД-9'!CU133</f>
        <v>8</v>
      </c>
      <c r="F277" s="351">
        <f>'ЗВД-9'!GK133</f>
        <v>0</v>
      </c>
      <c r="G277" s="351">
        <f t="shared" si="20"/>
        <v>8</v>
      </c>
      <c r="H277" s="350">
        <f t="shared" si="17"/>
        <v>8</v>
      </c>
      <c r="I277" s="350">
        <f t="shared" si="18"/>
        <v>0</v>
      </c>
      <c r="J277" s="350">
        <f t="shared" si="19"/>
        <v>8</v>
      </c>
      <c r="L277" s="194"/>
      <c r="M277" s="194"/>
    </row>
    <row r="278" spans="1:13" ht="14.1" customHeight="1" x14ac:dyDescent="0.2">
      <c r="A278" s="353">
        <v>9133</v>
      </c>
      <c r="B278" s="352">
        <v>47203</v>
      </c>
      <c r="C278" s="352">
        <v>46472</v>
      </c>
      <c r="D278" s="350">
        <f>'ЗВД-9'!E134</f>
        <v>1</v>
      </c>
      <c r="E278" s="351">
        <f>'ЗВД-9'!CU134</f>
        <v>7</v>
      </c>
      <c r="F278" s="351">
        <f>'ЗВД-9'!GK134</f>
        <v>0</v>
      </c>
      <c r="G278" s="351">
        <f t="shared" si="20"/>
        <v>7</v>
      </c>
      <c r="H278" s="350">
        <f t="shared" si="17"/>
        <v>7</v>
      </c>
      <c r="I278" s="350">
        <f t="shared" si="18"/>
        <v>0</v>
      </c>
      <c r="J278" s="350">
        <f t="shared" si="19"/>
        <v>7</v>
      </c>
      <c r="L278" s="194"/>
      <c r="M278" s="194"/>
    </row>
    <row r="279" spans="1:13" ht="14.1" customHeight="1" x14ac:dyDescent="0.2">
      <c r="A279" s="353">
        <v>9134</v>
      </c>
      <c r="B279" s="352">
        <v>47248</v>
      </c>
      <c r="C279" s="352">
        <v>47605</v>
      </c>
      <c r="D279" s="350">
        <f>'ЗВД-9'!E135</f>
        <v>1</v>
      </c>
      <c r="E279" s="351">
        <f>'ЗВД-9'!CU135</f>
        <v>1</v>
      </c>
      <c r="F279" s="351">
        <f>'ЗВД-9'!GK135</f>
        <v>3</v>
      </c>
      <c r="G279" s="351">
        <f t="shared" si="20"/>
        <v>4</v>
      </c>
      <c r="H279" s="350">
        <f t="shared" si="17"/>
        <v>1</v>
      </c>
      <c r="I279" s="350">
        <f t="shared" si="18"/>
        <v>3</v>
      </c>
      <c r="J279" s="350">
        <f t="shared" si="19"/>
        <v>4</v>
      </c>
      <c r="L279" s="194"/>
      <c r="M279" s="194"/>
    </row>
    <row r="280" spans="1:13" ht="14.1" customHeight="1" x14ac:dyDescent="0.2">
      <c r="A280" s="353">
        <v>9135</v>
      </c>
      <c r="B280" s="352">
        <v>46555</v>
      </c>
      <c r="C280" s="352">
        <v>46555</v>
      </c>
      <c r="D280" s="350">
        <f>'ЗВД-9'!E136</f>
        <v>1</v>
      </c>
      <c r="E280" s="351">
        <f>'ЗВД-9'!CU136</f>
        <v>3</v>
      </c>
      <c r="F280" s="351">
        <f>'ЗВД-9'!GK136</f>
        <v>1</v>
      </c>
      <c r="G280" s="351">
        <f t="shared" si="20"/>
        <v>4</v>
      </c>
      <c r="H280" s="350">
        <f t="shared" si="17"/>
        <v>3</v>
      </c>
      <c r="I280" s="350">
        <f t="shared" si="18"/>
        <v>1</v>
      </c>
      <c r="J280" s="350">
        <f t="shared" si="19"/>
        <v>4</v>
      </c>
      <c r="L280" s="194"/>
      <c r="M280" s="194"/>
    </row>
    <row r="281" spans="1:13" ht="14.1" customHeight="1" x14ac:dyDescent="0.2">
      <c r="A281" s="353">
        <v>9136</v>
      </c>
      <c r="B281" s="352">
        <v>47152</v>
      </c>
      <c r="C281" s="352">
        <v>45809</v>
      </c>
      <c r="D281" s="350">
        <f>'ЗВД-9'!E137</f>
        <v>4</v>
      </c>
      <c r="E281" s="351">
        <f>'ЗВД-9'!CU137</f>
        <v>5</v>
      </c>
      <c r="F281" s="351">
        <f>'ЗВД-9'!GK137</f>
        <v>3</v>
      </c>
      <c r="G281" s="351">
        <f t="shared" si="20"/>
        <v>8</v>
      </c>
      <c r="H281" s="350">
        <f t="shared" si="17"/>
        <v>5</v>
      </c>
      <c r="I281" s="350">
        <f t="shared" si="18"/>
        <v>3</v>
      </c>
      <c r="J281" s="350">
        <f t="shared" si="19"/>
        <v>8</v>
      </c>
      <c r="L281" s="194"/>
      <c r="M281" s="194"/>
    </row>
    <row r="282" spans="1:13" ht="14.1" customHeight="1" x14ac:dyDescent="0.2">
      <c r="A282" s="353">
        <v>9137</v>
      </c>
      <c r="B282" s="352">
        <v>47155</v>
      </c>
      <c r="C282" s="352">
        <v>47651</v>
      </c>
      <c r="D282" s="350">
        <f>'ЗВД-9'!E138</f>
        <v>5</v>
      </c>
      <c r="E282" s="351">
        <f>'ЗВД-9'!CU138</f>
        <v>13</v>
      </c>
      <c r="F282" s="351">
        <f>'ЗВД-9'!GK138</f>
        <v>6</v>
      </c>
      <c r="G282" s="351">
        <f t="shared" si="20"/>
        <v>19</v>
      </c>
      <c r="H282" s="350">
        <f t="shared" si="17"/>
        <v>13</v>
      </c>
      <c r="I282" s="350">
        <f t="shared" si="18"/>
        <v>6</v>
      </c>
      <c r="J282" s="350">
        <f t="shared" si="19"/>
        <v>19</v>
      </c>
      <c r="L282" s="194"/>
      <c r="M282" s="194"/>
    </row>
    <row r="283" spans="1:13" ht="14.1" customHeight="1" x14ac:dyDescent="0.2">
      <c r="A283" s="353">
        <v>9138</v>
      </c>
      <c r="B283" s="352">
        <v>47066</v>
      </c>
      <c r="C283" s="352">
        <v>46335</v>
      </c>
      <c r="D283" s="350">
        <f>'ЗВД-9'!E139</f>
        <v>2</v>
      </c>
      <c r="E283" s="351">
        <f>'ЗВД-9'!CU139</f>
        <v>6</v>
      </c>
      <c r="F283" s="351">
        <f>'ЗВД-9'!GK139</f>
        <v>1</v>
      </c>
      <c r="G283" s="351">
        <f t="shared" si="20"/>
        <v>7</v>
      </c>
      <c r="H283" s="350">
        <f t="shared" si="17"/>
        <v>6</v>
      </c>
      <c r="I283" s="350">
        <f t="shared" si="18"/>
        <v>1</v>
      </c>
      <c r="J283" s="350">
        <f t="shared" si="19"/>
        <v>7</v>
      </c>
      <c r="L283" s="194"/>
      <c r="M283" s="194"/>
    </row>
    <row r="284" spans="1:13" ht="14.1" customHeight="1" x14ac:dyDescent="0.2">
      <c r="A284" s="353">
        <v>9139</v>
      </c>
      <c r="B284" s="352">
        <v>47583</v>
      </c>
      <c r="C284" s="352">
        <v>47583</v>
      </c>
      <c r="D284" s="350">
        <f>'ЗВД-9'!E140</f>
        <v>3</v>
      </c>
      <c r="E284" s="351">
        <f>'ЗВД-9'!CU140</f>
        <v>1</v>
      </c>
      <c r="F284" s="351">
        <f>'ЗВД-9'!GK140</f>
        <v>0</v>
      </c>
      <c r="G284" s="351">
        <f t="shared" si="20"/>
        <v>1</v>
      </c>
      <c r="H284" s="350">
        <f t="shared" si="17"/>
        <v>1</v>
      </c>
      <c r="I284" s="350">
        <f t="shared" si="18"/>
        <v>0</v>
      </c>
      <c r="J284" s="350">
        <f t="shared" si="19"/>
        <v>1</v>
      </c>
      <c r="L284" s="194"/>
      <c r="M284" s="194"/>
    </row>
    <row r="285" spans="1:13" ht="14.1" customHeight="1" x14ac:dyDescent="0.2">
      <c r="A285" s="353">
        <v>9140</v>
      </c>
      <c r="B285" s="352">
        <v>47189</v>
      </c>
      <c r="C285" s="352">
        <v>46458</v>
      </c>
      <c r="D285" s="350">
        <f>'ЗВД-9'!E141</f>
        <v>4</v>
      </c>
      <c r="E285" s="351">
        <f>'ЗВД-9'!CU141</f>
        <v>4</v>
      </c>
      <c r="F285" s="351">
        <f>'ЗВД-9'!GK141</f>
        <v>3</v>
      </c>
      <c r="G285" s="351">
        <f t="shared" si="20"/>
        <v>7</v>
      </c>
      <c r="H285" s="350">
        <f t="shared" si="17"/>
        <v>4</v>
      </c>
      <c r="I285" s="350">
        <f t="shared" si="18"/>
        <v>3</v>
      </c>
      <c r="J285" s="350">
        <f t="shared" si="19"/>
        <v>7</v>
      </c>
      <c r="L285" s="194"/>
      <c r="M285" s="194"/>
    </row>
    <row r="286" spans="1:13" ht="14.1" customHeight="1" x14ac:dyDescent="0.2">
      <c r="A286" s="353">
        <v>9141</v>
      </c>
      <c r="B286" s="352">
        <v>46602</v>
      </c>
      <c r="C286" s="352">
        <v>46602</v>
      </c>
      <c r="D286" s="350">
        <f>'ЗВД-9'!E142</f>
        <v>3</v>
      </c>
      <c r="E286" s="351">
        <f>'ЗВД-9'!CU142</f>
        <v>21</v>
      </c>
      <c r="F286" s="351">
        <f>'ЗВД-9'!GK142</f>
        <v>0</v>
      </c>
      <c r="G286" s="351">
        <f t="shared" si="20"/>
        <v>21</v>
      </c>
      <c r="H286" s="350">
        <f t="shared" si="17"/>
        <v>21</v>
      </c>
      <c r="I286" s="350">
        <f t="shared" si="18"/>
        <v>0</v>
      </c>
      <c r="J286" s="350">
        <f t="shared" si="19"/>
        <v>21</v>
      </c>
      <c r="L286" s="194"/>
      <c r="M286" s="194"/>
    </row>
    <row r="287" spans="1:13" ht="14.1" customHeight="1" x14ac:dyDescent="0.2">
      <c r="A287" s="353">
        <v>9142</v>
      </c>
      <c r="B287" s="352">
        <v>47189</v>
      </c>
      <c r="C287" s="352">
        <v>47189</v>
      </c>
      <c r="D287" s="350">
        <f>'ЗВД-9'!E143</f>
        <v>2</v>
      </c>
      <c r="E287" s="351">
        <f>'ЗВД-9'!CU143</f>
        <v>7</v>
      </c>
      <c r="F287" s="351">
        <f>'ЗВД-9'!GK143</f>
        <v>3</v>
      </c>
      <c r="G287" s="351">
        <f t="shared" si="20"/>
        <v>10</v>
      </c>
      <c r="H287" s="350">
        <f t="shared" si="17"/>
        <v>7</v>
      </c>
      <c r="I287" s="350">
        <f t="shared" si="18"/>
        <v>3</v>
      </c>
      <c r="J287" s="350">
        <f t="shared" si="19"/>
        <v>10</v>
      </c>
      <c r="L287" s="194"/>
      <c r="M287" s="194"/>
    </row>
    <row r="288" spans="1:13" ht="14.1" customHeight="1" x14ac:dyDescent="0.2">
      <c r="A288" s="353">
        <v>9143</v>
      </c>
      <c r="B288" s="352">
        <v>47151</v>
      </c>
      <c r="C288" s="352">
        <v>47189</v>
      </c>
      <c r="D288" s="350">
        <f>'ЗВД-9'!E144</f>
        <v>2</v>
      </c>
      <c r="E288" s="351">
        <f>'ЗВД-9'!CU144</f>
        <v>8</v>
      </c>
      <c r="F288" s="351">
        <f>'ЗВД-9'!GK144</f>
        <v>0</v>
      </c>
      <c r="G288" s="351">
        <f t="shared" si="20"/>
        <v>8</v>
      </c>
      <c r="H288" s="350">
        <f t="shared" si="17"/>
        <v>8</v>
      </c>
      <c r="I288" s="350">
        <f t="shared" si="18"/>
        <v>0</v>
      </c>
      <c r="J288" s="350">
        <f t="shared" si="19"/>
        <v>8</v>
      </c>
      <c r="L288" s="194"/>
      <c r="M288" s="194"/>
    </row>
    <row r="289" spans="1:13" ht="14.1" customHeight="1" x14ac:dyDescent="0.2">
      <c r="A289" s="353">
        <v>9144</v>
      </c>
      <c r="B289" s="352">
        <v>47186</v>
      </c>
      <c r="C289" s="352">
        <v>47186</v>
      </c>
      <c r="D289" s="350">
        <f>'ЗВД-9'!E145</f>
        <v>2</v>
      </c>
      <c r="E289" s="351">
        <f>'ЗВД-9'!CU145</f>
        <v>0</v>
      </c>
      <c r="F289" s="351">
        <f>'ЗВД-9'!GK145</f>
        <v>0</v>
      </c>
      <c r="G289" s="351">
        <f t="shared" si="20"/>
        <v>0</v>
      </c>
      <c r="H289" s="350">
        <f t="shared" si="17"/>
        <v>0</v>
      </c>
      <c r="I289" s="350">
        <f t="shared" si="18"/>
        <v>0</v>
      </c>
      <c r="J289" s="350">
        <f t="shared" si="19"/>
        <v>0</v>
      </c>
      <c r="L289" s="194"/>
      <c r="M289" s="194"/>
    </row>
    <row r="290" spans="1:13" ht="14.1" customHeight="1" x14ac:dyDescent="0.2">
      <c r="A290" s="353">
        <v>11001</v>
      </c>
      <c r="B290" s="352">
        <v>46555</v>
      </c>
      <c r="C290" s="352">
        <v>47515</v>
      </c>
      <c r="D290" s="350">
        <f>'ЗВД-11'!E2</f>
        <v>2</v>
      </c>
      <c r="E290" s="351">
        <f>'ЗВД-11'!CU2</f>
        <v>3</v>
      </c>
      <c r="F290" s="351">
        <f>'ЗВД-11'!GK2</f>
        <v>1</v>
      </c>
      <c r="G290" s="351">
        <f>IFERROR(ROUND(E290+F290,3),"Н/Д")</f>
        <v>4</v>
      </c>
      <c r="H290" s="350">
        <f t="shared" si="17"/>
        <v>3</v>
      </c>
      <c r="I290" s="350">
        <f t="shared" si="18"/>
        <v>1</v>
      </c>
      <c r="J290" s="350">
        <f t="shared" si="19"/>
        <v>4</v>
      </c>
      <c r="L290" s="194"/>
      <c r="M290" s="194"/>
    </row>
    <row r="291" spans="1:13" ht="14.1" customHeight="1" x14ac:dyDescent="0.2">
      <c r="A291" s="353">
        <v>11002</v>
      </c>
      <c r="B291" s="352"/>
      <c r="C291" s="352"/>
      <c r="D291" s="350">
        <f>'ЗВД-11'!E3</f>
        <v>2</v>
      </c>
      <c r="E291" s="351">
        <f>'ЗВД-11'!CU3</f>
        <v>0</v>
      </c>
      <c r="F291" s="351">
        <f>'ЗВД-11'!GK3</f>
        <v>0</v>
      </c>
      <c r="G291" s="351">
        <f t="shared" ref="G291:G354" si="21">IFERROR(ROUND(E291+F291,3),"Н/Д")</f>
        <v>0</v>
      </c>
      <c r="H291" s="350">
        <f t="shared" si="17"/>
        <v>8.74</v>
      </c>
      <c r="I291" s="350">
        <f t="shared" si="18"/>
        <v>6.36</v>
      </c>
      <c r="J291" s="350">
        <f t="shared" si="19"/>
        <v>15.1</v>
      </c>
      <c r="L291" s="194"/>
      <c r="M291" s="194"/>
    </row>
    <row r="292" spans="1:13" ht="14.1" customHeight="1" x14ac:dyDescent="0.2">
      <c r="A292" s="353">
        <v>11003</v>
      </c>
      <c r="B292" s="352">
        <v>46908</v>
      </c>
      <c r="C292" s="352">
        <v>46908</v>
      </c>
      <c r="D292" s="350">
        <f>'ЗВД-11'!E4</f>
        <v>1</v>
      </c>
      <c r="E292" s="351">
        <f>'ЗВД-11'!CU4</f>
        <v>6</v>
      </c>
      <c r="F292" s="351">
        <f>'ЗВД-11'!GK4</f>
        <v>0</v>
      </c>
      <c r="G292" s="351">
        <f t="shared" si="21"/>
        <v>6</v>
      </c>
      <c r="H292" s="350">
        <f t="shared" si="17"/>
        <v>6</v>
      </c>
      <c r="I292" s="350">
        <f t="shared" si="18"/>
        <v>0</v>
      </c>
      <c r="J292" s="350">
        <f t="shared" si="19"/>
        <v>6</v>
      </c>
      <c r="L292" s="194"/>
      <c r="M292" s="194"/>
    </row>
    <row r="293" spans="1:13" ht="14.1" customHeight="1" x14ac:dyDescent="0.2">
      <c r="A293" s="353">
        <v>11004</v>
      </c>
      <c r="B293" s="352">
        <v>47186</v>
      </c>
      <c r="C293" s="352">
        <v>47186</v>
      </c>
      <c r="D293" s="350">
        <f>'ЗВД-11'!E5</f>
        <v>3</v>
      </c>
      <c r="E293" s="351">
        <f>'ЗВД-11'!CU5</f>
        <v>0</v>
      </c>
      <c r="F293" s="351">
        <f>'ЗВД-11'!GK5</f>
        <v>0</v>
      </c>
      <c r="G293" s="351">
        <f t="shared" si="21"/>
        <v>0</v>
      </c>
      <c r="H293" s="350">
        <f t="shared" si="17"/>
        <v>0</v>
      </c>
      <c r="I293" s="350">
        <f t="shared" si="18"/>
        <v>0</v>
      </c>
      <c r="J293" s="350">
        <f t="shared" si="19"/>
        <v>0</v>
      </c>
      <c r="L293" s="194"/>
      <c r="M293" s="194"/>
    </row>
    <row r="294" spans="1:13" ht="14.1" customHeight="1" x14ac:dyDescent="0.2">
      <c r="A294" s="353">
        <v>11005</v>
      </c>
      <c r="B294" s="352">
        <v>47190</v>
      </c>
      <c r="C294" s="352">
        <v>47155</v>
      </c>
      <c r="D294" s="350">
        <f>'ЗВД-11'!E6</f>
        <v>1</v>
      </c>
      <c r="E294" s="351">
        <f>'ЗВД-11'!CU6</f>
        <v>13</v>
      </c>
      <c r="F294" s="351">
        <f>'ЗВД-11'!GK6</f>
        <v>0</v>
      </c>
      <c r="G294" s="351">
        <f t="shared" si="21"/>
        <v>13</v>
      </c>
      <c r="H294" s="350">
        <f t="shared" si="17"/>
        <v>13</v>
      </c>
      <c r="I294" s="350">
        <f t="shared" si="18"/>
        <v>0</v>
      </c>
      <c r="J294" s="350">
        <f t="shared" si="19"/>
        <v>13</v>
      </c>
      <c r="L294" s="194"/>
      <c r="M294" s="194"/>
    </row>
    <row r="295" spans="1:13" ht="14.1" customHeight="1" x14ac:dyDescent="0.2">
      <c r="A295" s="353">
        <v>11006</v>
      </c>
      <c r="B295" s="352">
        <v>47270</v>
      </c>
      <c r="C295" s="352">
        <v>47153</v>
      </c>
      <c r="D295" s="350">
        <f>'ЗВД-11'!E7</f>
        <v>1</v>
      </c>
      <c r="E295" s="351">
        <f>'ЗВД-11'!CU7</f>
        <v>4</v>
      </c>
      <c r="F295" s="351">
        <f>'ЗВД-11'!GK7</f>
        <v>0</v>
      </c>
      <c r="G295" s="351">
        <f t="shared" si="21"/>
        <v>4</v>
      </c>
      <c r="H295" s="350">
        <f t="shared" si="17"/>
        <v>4</v>
      </c>
      <c r="I295" s="350">
        <f t="shared" si="18"/>
        <v>0</v>
      </c>
      <c r="J295" s="350">
        <f t="shared" si="19"/>
        <v>4</v>
      </c>
      <c r="L295" s="194"/>
      <c r="M295" s="194"/>
    </row>
    <row r="296" spans="1:13" ht="14.1" customHeight="1" x14ac:dyDescent="0.2">
      <c r="A296" s="353">
        <v>11007</v>
      </c>
      <c r="B296" s="352">
        <v>46807</v>
      </c>
      <c r="C296" s="352">
        <v>46813</v>
      </c>
      <c r="D296" s="350">
        <f>'ЗВД-11'!E8</f>
        <v>1</v>
      </c>
      <c r="E296" s="351">
        <f>'ЗВД-11'!CU8</f>
        <v>5</v>
      </c>
      <c r="F296" s="351">
        <f>'ЗВД-11'!GK8</f>
        <v>0</v>
      </c>
      <c r="G296" s="351">
        <f t="shared" si="21"/>
        <v>5</v>
      </c>
      <c r="H296" s="350">
        <f t="shared" si="17"/>
        <v>5</v>
      </c>
      <c r="I296" s="350">
        <f t="shared" si="18"/>
        <v>0</v>
      </c>
      <c r="J296" s="350">
        <f t="shared" si="19"/>
        <v>5</v>
      </c>
      <c r="L296" s="194"/>
      <c r="M296" s="194"/>
    </row>
    <row r="297" spans="1:13" ht="14.1" customHeight="1" x14ac:dyDescent="0.2">
      <c r="A297" s="353">
        <v>11008</v>
      </c>
      <c r="B297" s="352">
        <v>47186</v>
      </c>
      <c r="C297" s="352">
        <v>47186</v>
      </c>
      <c r="D297" s="350">
        <f>'ЗВД-11'!E9</f>
        <v>1</v>
      </c>
      <c r="E297" s="351">
        <f>'ЗВД-11'!CU9</f>
        <v>5</v>
      </c>
      <c r="F297" s="351">
        <f>'ЗВД-11'!GK9</f>
        <v>1</v>
      </c>
      <c r="G297" s="351">
        <f t="shared" si="21"/>
        <v>6</v>
      </c>
      <c r="H297" s="350">
        <f t="shared" si="17"/>
        <v>5</v>
      </c>
      <c r="I297" s="350">
        <f t="shared" si="18"/>
        <v>1</v>
      </c>
      <c r="J297" s="350">
        <f t="shared" si="19"/>
        <v>6</v>
      </c>
      <c r="L297" s="194"/>
      <c r="M297" s="194"/>
    </row>
    <row r="298" spans="1:13" ht="14.1" customHeight="1" x14ac:dyDescent="0.2">
      <c r="A298" s="353">
        <v>11009</v>
      </c>
      <c r="B298" s="352"/>
      <c r="C298" s="352"/>
      <c r="D298" s="350">
        <f>'ЗВД-11'!E10</f>
        <v>1</v>
      </c>
      <c r="E298" s="351">
        <f>'ЗВД-11'!CU10</f>
        <v>4.37</v>
      </c>
      <c r="F298" s="351">
        <f>'ЗВД-11'!GK10</f>
        <v>3.18</v>
      </c>
      <c r="G298" s="351">
        <f t="shared" si="21"/>
        <v>7.55</v>
      </c>
      <c r="H298" s="350">
        <f t="shared" si="17"/>
        <v>4.37</v>
      </c>
      <c r="I298" s="350">
        <f t="shared" si="18"/>
        <v>3.18</v>
      </c>
      <c r="J298" s="350">
        <f t="shared" si="19"/>
        <v>7.55</v>
      </c>
      <c r="L298" s="194"/>
      <c r="M298" s="194"/>
    </row>
    <row r="299" spans="1:13" ht="14.1" customHeight="1" x14ac:dyDescent="0.2">
      <c r="A299" s="353">
        <v>11010</v>
      </c>
      <c r="B299" s="352">
        <v>47191</v>
      </c>
      <c r="C299" s="352">
        <v>45736</v>
      </c>
      <c r="D299" s="350">
        <f>'ЗВД-11'!E11</f>
        <v>1</v>
      </c>
      <c r="E299" s="351">
        <f>'ЗВД-11'!CU11</f>
        <v>5</v>
      </c>
      <c r="F299" s="351">
        <f>'ЗВД-11'!GK11</f>
        <v>3</v>
      </c>
      <c r="G299" s="351">
        <f t="shared" si="21"/>
        <v>8</v>
      </c>
      <c r="H299" s="350">
        <f t="shared" si="17"/>
        <v>5</v>
      </c>
      <c r="I299" s="350">
        <f t="shared" si="18"/>
        <v>3</v>
      </c>
      <c r="J299" s="350">
        <f t="shared" si="19"/>
        <v>8</v>
      </c>
      <c r="L299" s="194"/>
      <c r="M299" s="194"/>
    </row>
    <row r="300" spans="1:13" ht="14.1" customHeight="1" x14ac:dyDescent="0.2">
      <c r="A300" s="353">
        <v>11011</v>
      </c>
      <c r="B300" s="352">
        <v>47298</v>
      </c>
      <c r="C300" s="352">
        <v>45736</v>
      </c>
      <c r="D300" s="350">
        <f>'ЗВД-11'!E12</f>
        <v>2</v>
      </c>
      <c r="E300" s="351">
        <f>'ЗВД-11'!CU12</f>
        <v>14</v>
      </c>
      <c r="F300" s="351">
        <f>'ЗВД-11'!GK12</f>
        <v>15</v>
      </c>
      <c r="G300" s="351">
        <f t="shared" si="21"/>
        <v>29</v>
      </c>
      <c r="H300" s="350">
        <f t="shared" si="17"/>
        <v>14</v>
      </c>
      <c r="I300" s="350">
        <f t="shared" si="18"/>
        <v>15</v>
      </c>
      <c r="J300" s="350">
        <f t="shared" si="19"/>
        <v>29</v>
      </c>
      <c r="L300" s="194"/>
      <c r="M300" s="194"/>
    </row>
    <row r="301" spans="1:13" ht="14.1" customHeight="1" x14ac:dyDescent="0.2">
      <c r="A301" s="353">
        <v>11012</v>
      </c>
      <c r="B301" s="352">
        <v>47248</v>
      </c>
      <c r="C301" s="352">
        <v>47248</v>
      </c>
      <c r="D301" s="350">
        <f>'ЗВД-11'!E13</f>
        <v>2</v>
      </c>
      <c r="E301" s="351">
        <f>'ЗВД-11'!CU13</f>
        <v>10</v>
      </c>
      <c r="F301" s="351">
        <f>'ЗВД-11'!GK13</f>
        <v>2</v>
      </c>
      <c r="G301" s="351">
        <f t="shared" si="21"/>
        <v>12</v>
      </c>
      <c r="H301" s="350">
        <f t="shared" si="17"/>
        <v>10</v>
      </c>
      <c r="I301" s="350">
        <f t="shared" si="18"/>
        <v>2</v>
      </c>
      <c r="J301" s="350">
        <f t="shared" si="19"/>
        <v>12</v>
      </c>
      <c r="L301" s="194"/>
      <c r="M301" s="194"/>
    </row>
    <row r="302" spans="1:13" ht="14.1" customHeight="1" x14ac:dyDescent="0.2">
      <c r="A302" s="353">
        <v>11013</v>
      </c>
      <c r="B302" s="352">
        <v>47088</v>
      </c>
      <c r="C302" s="352">
        <v>45696</v>
      </c>
      <c r="D302" s="350">
        <f>'ЗВД-11'!E14</f>
        <v>3</v>
      </c>
      <c r="E302" s="351">
        <f>'ЗВД-11'!CU14</f>
        <v>4</v>
      </c>
      <c r="F302" s="351">
        <f>'ЗВД-11'!GK14</f>
        <v>1</v>
      </c>
      <c r="G302" s="351">
        <f t="shared" si="21"/>
        <v>5</v>
      </c>
      <c r="H302" s="350">
        <f t="shared" si="17"/>
        <v>4</v>
      </c>
      <c r="I302" s="350">
        <f t="shared" si="18"/>
        <v>1</v>
      </c>
      <c r="J302" s="350">
        <f t="shared" si="19"/>
        <v>5</v>
      </c>
      <c r="L302" s="194"/>
      <c r="M302" s="194"/>
    </row>
    <row r="303" spans="1:13" ht="14.1" customHeight="1" x14ac:dyDescent="0.2">
      <c r="A303" s="353">
        <v>11014</v>
      </c>
      <c r="B303" s="352">
        <v>47151</v>
      </c>
      <c r="C303" s="352">
        <v>45603</v>
      </c>
      <c r="D303" s="350">
        <f>'ЗВД-11'!E15</f>
        <v>1</v>
      </c>
      <c r="E303" s="351">
        <f>'ЗВД-11'!CU15</f>
        <v>3</v>
      </c>
      <c r="F303" s="351">
        <f>'ЗВД-11'!GK15</f>
        <v>3</v>
      </c>
      <c r="G303" s="351">
        <f t="shared" si="21"/>
        <v>6</v>
      </c>
      <c r="H303" s="350">
        <f t="shared" si="17"/>
        <v>3</v>
      </c>
      <c r="I303" s="350">
        <f t="shared" si="18"/>
        <v>3</v>
      </c>
      <c r="J303" s="350">
        <f t="shared" si="19"/>
        <v>6</v>
      </c>
      <c r="L303" s="194"/>
      <c r="M303" s="194"/>
    </row>
    <row r="304" spans="1:13" ht="14.1" customHeight="1" x14ac:dyDescent="0.2">
      <c r="A304" s="353">
        <v>11015</v>
      </c>
      <c r="B304" s="352">
        <v>45847</v>
      </c>
      <c r="C304" s="352">
        <v>45748</v>
      </c>
      <c r="D304" s="350">
        <f>'ЗВД-11'!E16</f>
        <v>0</v>
      </c>
      <c r="E304" s="351">
        <f>'ЗВД-11'!CU16</f>
        <v>0</v>
      </c>
      <c r="F304" s="351">
        <f>'ЗВД-11'!GK16</f>
        <v>0</v>
      </c>
      <c r="G304" s="351">
        <f t="shared" si="21"/>
        <v>0</v>
      </c>
      <c r="H304" s="350">
        <f t="shared" si="17"/>
        <v>0</v>
      </c>
      <c r="I304" s="350">
        <f t="shared" si="18"/>
        <v>0</v>
      </c>
      <c r="J304" s="350">
        <f t="shared" si="19"/>
        <v>0</v>
      </c>
      <c r="L304" s="194"/>
      <c r="M304" s="194"/>
    </row>
    <row r="305" spans="1:13" ht="14.1" customHeight="1" x14ac:dyDescent="0.2">
      <c r="A305" s="353">
        <v>11016</v>
      </c>
      <c r="B305" s="352">
        <v>47770</v>
      </c>
      <c r="C305" s="352">
        <v>47770</v>
      </c>
      <c r="D305" s="350">
        <f>'ЗВД-11'!E17</f>
        <v>1</v>
      </c>
      <c r="E305" s="351">
        <f>'ЗВД-11'!CU17</f>
        <v>5</v>
      </c>
      <c r="F305" s="351">
        <f>'ЗВД-11'!GK17</f>
        <v>4</v>
      </c>
      <c r="G305" s="351">
        <f t="shared" si="21"/>
        <v>9</v>
      </c>
      <c r="H305" s="350">
        <f t="shared" si="17"/>
        <v>5</v>
      </c>
      <c r="I305" s="350">
        <f t="shared" si="18"/>
        <v>4</v>
      </c>
      <c r="J305" s="350">
        <f t="shared" si="19"/>
        <v>9</v>
      </c>
      <c r="L305" s="194"/>
      <c r="M305" s="194"/>
    </row>
    <row r="306" spans="1:13" ht="14.1" customHeight="1" x14ac:dyDescent="0.2">
      <c r="A306" s="353">
        <v>11017</v>
      </c>
      <c r="B306" s="352">
        <v>47186</v>
      </c>
      <c r="C306" s="352">
        <v>47186</v>
      </c>
      <c r="D306" s="350">
        <f>'ЗВД-11'!E18</f>
        <v>3</v>
      </c>
      <c r="E306" s="351">
        <f>'ЗВД-11'!CU18</f>
        <v>6</v>
      </c>
      <c r="F306" s="351">
        <f>'ЗВД-11'!GK18</f>
        <v>0</v>
      </c>
      <c r="G306" s="351">
        <f t="shared" si="21"/>
        <v>6</v>
      </c>
      <c r="H306" s="350">
        <f t="shared" si="17"/>
        <v>6</v>
      </c>
      <c r="I306" s="350">
        <f t="shared" si="18"/>
        <v>0</v>
      </c>
      <c r="J306" s="350">
        <f t="shared" si="19"/>
        <v>6</v>
      </c>
      <c r="L306" s="194"/>
      <c r="M306" s="194"/>
    </row>
    <row r="307" spans="1:13" ht="14.1" customHeight="1" x14ac:dyDescent="0.2">
      <c r="A307" s="353">
        <v>11018</v>
      </c>
      <c r="B307" s="352">
        <v>46755</v>
      </c>
      <c r="C307" s="352">
        <v>47158</v>
      </c>
      <c r="D307" s="350">
        <f>'ЗВД-11'!E19</f>
        <v>3</v>
      </c>
      <c r="E307" s="351">
        <f>'ЗВД-11'!CU19</f>
        <v>1</v>
      </c>
      <c r="F307" s="351">
        <f>'ЗВД-11'!GK19</f>
        <v>0</v>
      </c>
      <c r="G307" s="351">
        <f t="shared" si="21"/>
        <v>1</v>
      </c>
      <c r="H307" s="350">
        <f t="shared" si="17"/>
        <v>1</v>
      </c>
      <c r="I307" s="350">
        <f t="shared" si="18"/>
        <v>0</v>
      </c>
      <c r="J307" s="350">
        <f t="shared" si="19"/>
        <v>1</v>
      </c>
      <c r="L307" s="194"/>
      <c r="M307" s="194"/>
    </row>
    <row r="308" spans="1:13" ht="14.1" customHeight="1" x14ac:dyDescent="0.2">
      <c r="A308" s="353">
        <v>11019</v>
      </c>
      <c r="B308" s="352">
        <v>47235</v>
      </c>
      <c r="C308" s="352">
        <v>46504</v>
      </c>
      <c r="D308" s="350">
        <f>'ЗВД-11'!E20</f>
        <v>1</v>
      </c>
      <c r="E308" s="351">
        <f>'ЗВД-11'!CU20</f>
        <v>2</v>
      </c>
      <c r="F308" s="351">
        <f>'ЗВД-11'!GK20</f>
        <v>2</v>
      </c>
      <c r="G308" s="351">
        <f t="shared" si="21"/>
        <v>4</v>
      </c>
      <c r="H308" s="350">
        <f t="shared" si="17"/>
        <v>2</v>
      </c>
      <c r="I308" s="350">
        <f t="shared" si="18"/>
        <v>2</v>
      </c>
      <c r="J308" s="350">
        <f t="shared" si="19"/>
        <v>4</v>
      </c>
      <c r="L308" s="194"/>
      <c r="M308" s="194"/>
    </row>
    <row r="309" spans="1:13" ht="14.1" customHeight="1" x14ac:dyDescent="0.2">
      <c r="A309" s="353">
        <v>11020</v>
      </c>
      <c r="B309" s="352">
        <v>47262</v>
      </c>
      <c r="C309" s="352">
        <v>47262</v>
      </c>
      <c r="D309" s="350">
        <f>'ЗВД-11'!E21</f>
        <v>4</v>
      </c>
      <c r="E309" s="351">
        <f>'ЗВД-11'!CU21</f>
        <v>8</v>
      </c>
      <c r="F309" s="351">
        <f>'ЗВД-11'!GK21</f>
        <v>4</v>
      </c>
      <c r="G309" s="351">
        <f t="shared" si="21"/>
        <v>12</v>
      </c>
      <c r="H309" s="350">
        <f t="shared" si="17"/>
        <v>8</v>
      </c>
      <c r="I309" s="350">
        <f t="shared" si="18"/>
        <v>4</v>
      </c>
      <c r="J309" s="350">
        <f t="shared" si="19"/>
        <v>12</v>
      </c>
      <c r="L309" s="194"/>
      <c r="M309" s="194"/>
    </row>
    <row r="310" spans="1:13" ht="14.1" customHeight="1" x14ac:dyDescent="0.2">
      <c r="A310" s="353">
        <v>11021</v>
      </c>
      <c r="B310" s="352">
        <v>46601</v>
      </c>
      <c r="C310" s="352">
        <v>46601</v>
      </c>
      <c r="D310" s="350">
        <f>'ЗВД-11'!E22</f>
        <v>2</v>
      </c>
      <c r="E310" s="351">
        <f>'ЗВД-11'!CU22</f>
        <v>4</v>
      </c>
      <c r="F310" s="351">
        <f>'ЗВД-11'!GK22</f>
        <v>3</v>
      </c>
      <c r="G310" s="351">
        <f t="shared" si="21"/>
        <v>7</v>
      </c>
      <c r="H310" s="350">
        <f t="shared" si="17"/>
        <v>4</v>
      </c>
      <c r="I310" s="350">
        <f t="shared" si="18"/>
        <v>3</v>
      </c>
      <c r="J310" s="350">
        <f t="shared" si="19"/>
        <v>7</v>
      </c>
      <c r="L310" s="194"/>
      <c r="M310" s="194"/>
    </row>
    <row r="311" spans="1:13" ht="14.1" customHeight="1" x14ac:dyDescent="0.2">
      <c r="A311" s="353">
        <v>11022</v>
      </c>
      <c r="B311" s="352">
        <v>47064</v>
      </c>
      <c r="C311" s="352">
        <v>46997</v>
      </c>
      <c r="D311" s="350">
        <f>'ЗВД-11'!E23</f>
        <v>2</v>
      </c>
      <c r="E311" s="351">
        <f>'ЗВД-11'!CU23</f>
        <v>2</v>
      </c>
      <c r="F311" s="351">
        <f>'ЗВД-11'!GK23</f>
        <v>1</v>
      </c>
      <c r="G311" s="351">
        <f t="shared" si="21"/>
        <v>3</v>
      </c>
      <c r="H311" s="350">
        <f t="shared" si="17"/>
        <v>2</v>
      </c>
      <c r="I311" s="350">
        <f t="shared" si="18"/>
        <v>1</v>
      </c>
      <c r="J311" s="350">
        <f t="shared" si="19"/>
        <v>3</v>
      </c>
      <c r="L311" s="194"/>
      <c r="M311" s="194"/>
    </row>
    <row r="312" spans="1:13" ht="14.1" customHeight="1" x14ac:dyDescent="0.2">
      <c r="A312" s="353">
        <v>11023</v>
      </c>
      <c r="B312" s="352">
        <v>45694</v>
      </c>
      <c r="C312" s="352">
        <v>45689</v>
      </c>
      <c r="D312" s="350">
        <f>'ЗВД-11'!E24</f>
        <v>1</v>
      </c>
      <c r="E312" s="351">
        <f>'ЗВД-11'!CU24</f>
        <v>1</v>
      </c>
      <c r="F312" s="351">
        <f>'ЗВД-11'!GK24</f>
        <v>1</v>
      </c>
      <c r="G312" s="351">
        <f t="shared" si="21"/>
        <v>2</v>
      </c>
      <c r="H312" s="350">
        <f t="shared" si="17"/>
        <v>1</v>
      </c>
      <c r="I312" s="350">
        <f t="shared" si="18"/>
        <v>1</v>
      </c>
      <c r="J312" s="350">
        <f t="shared" si="19"/>
        <v>2</v>
      </c>
      <c r="L312" s="194"/>
      <c r="M312" s="194"/>
    </row>
    <row r="313" spans="1:13" ht="14.1" customHeight="1" x14ac:dyDescent="0.2">
      <c r="A313" s="353">
        <v>11024</v>
      </c>
      <c r="B313" s="352">
        <v>46497</v>
      </c>
      <c r="C313" s="352">
        <v>46497</v>
      </c>
      <c r="D313" s="350">
        <f>'ЗВД-11'!E25</f>
        <v>1</v>
      </c>
      <c r="E313" s="351">
        <f>'ЗВД-11'!CU25</f>
        <v>6</v>
      </c>
      <c r="F313" s="351">
        <f>'ЗВД-11'!GK25</f>
        <v>2</v>
      </c>
      <c r="G313" s="351">
        <f t="shared" si="21"/>
        <v>8</v>
      </c>
      <c r="H313" s="350">
        <f t="shared" si="17"/>
        <v>6</v>
      </c>
      <c r="I313" s="350">
        <f t="shared" si="18"/>
        <v>2</v>
      </c>
      <c r="J313" s="350">
        <f t="shared" si="19"/>
        <v>8</v>
      </c>
      <c r="L313" s="194"/>
      <c r="M313" s="194"/>
    </row>
    <row r="314" spans="1:13" ht="14.1" customHeight="1" x14ac:dyDescent="0.2">
      <c r="A314" s="353">
        <v>11025</v>
      </c>
      <c r="B314" s="352">
        <v>47122</v>
      </c>
      <c r="C314" s="352">
        <v>47122</v>
      </c>
      <c r="D314" s="350">
        <f>'ЗВД-11'!E26</f>
        <v>2</v>
      </c>
      <c r="E314" s="351">
        <f>'ЗВД-11'!CU26</f>
        <v>7</v>
      </c>
      <c r="F314" s="351">
        <f>'ЗВД-11'!GK26</f>
        <v>0</v>
      </c>
      <c r="G314" s="351">
        <f t="shared" si="21"/>
        <v>7</v>
      </c>
      <c r="H314" s="350">
        <f t="shared" si="17"/>
        <v>7</v>
      </c>
      <c r="I314" s="350">
        <f t="shared" si="18"/>
        <v>0</v>
      </c>
      <c r="J314" s="350">
        <f t="shared" si="19"/>
        <v>7</v>
      </c>
      <c r="L314" s="194"/>
      <c r="M314" s="194"/>
    </row>
    <row r="315" spans="1:13" ht="14.1" customHeight="1" x14ac:dyDescent="0.2">
      <c r="A315" s="353">
        <v>11026</v>
      </c>
      <c r="B315" s="352">
        <v>47151</v>
      </c>
      <c r="C315" s="352">
        <v>47151</v>
      </c>
      <c r="D315" s="350">
        <f>'ЗВД-11'!E27</f>
        <v>2</v>
      </c>
      <c r="E315" s="351">
        <f>'ЗВД-11'!CU27</f>
        <v>5</v>
      </c>
      <c r="F315" s="351">
        <f>'ЗВД-11'!GK27</f>
        <v>3</v>
      </c>
      <c r="G315" s="351">
        <f t="shared" si="21"/>
        <v>8</v>
      </c>
      <c r="H315" s="350">
        <f t="shared" si="17"/>
        <v>5</v>
      </c>
      <c r="I315" s="350">
        <f t="shared" si="18"/>
        <v>3</v>
      </c>
      <c r="J315" s="350">
        <f t="shared" si="19"/>
        <v>8</v>
      </c>
      <c r="L315" s="194"/>
      <c r="M315" s="194"/>
    </row>
    <row r="316" spans="1:13" ht="14.1" customHeight="1" x14ac:dyDescent="0.2">
      <c r="A316" s="353">
        <v>11027</v>
      </c>
      <c r="B316" s="352">
        <v>47545</v>
      </c>
      <c r="C316" s="352">
        <v>47218</v>
      </c>
      <c r="D316" s="350">
        <f>'ЗВД-11'!E28</f>
        <v>1</v>
      </c>
      <c r="E316" s="351">
        <f>'ЗВД-11'!CU28</f>
        <v>4</v>
      </c>
      <c r="F316" s="351">
        <f>'ЗВД-11'!GK28</f>
        <v>1</v>
      </c>
      <c r="G316" s="351">
        <f t="shared" si="21"/>
        <v>5</v>
      </c>
      <c r="H316" s="350">
        <f t="shared" si="17"/>
        <v>4</v>
      </c>
      <c r="I316" s="350">
        <f t="shared" si="18"/>
        <v>1</v>
      </c>
      <c r="J316" s="350">
        <f t="shared" si="19"/>
        <v>5</v>
      </c>
      <c r="L316" s="194"/>
      <c r="M316" s="194"/>
    </row>
    <row r="317" spans="1:13" ht="14.1" customHeight="1" x14ac:dyDescent="0.2">
      <c r="A317" s="353">
        <v>11028</v>
      </c>
      <c r="B317" s="352">
        <v>47271</v>
      </c>
      <c r="C317" s="352">
        <v>47119</v>
      </c>
      <c r="D317" s="350">
        <f>'ЗВД-11'!E29</f>
        <v>1</v>
      </c>
      <c r="E317" s="351">
        <f>'ЗВД-11'!CU29</f>
        <v>7</v>
      </c>
      <c r="F317" s="351">
        <f>'ЗВД-11'!GK29</f>
        <v>0</v>
      </c>
      <c r="G317" s="351">
        <f t="shared" si="21"/>
        <v>7</v>
      </c>
      <c r="H317" s="350">
        <f t="shared" si="17"/>
        <v>7</v>
      </c>
      <c r="I317" s="350">
        <f t="shared" si="18"/>
        <v>0</v>
      </c>
      <c r="J317" s="350">
        <f t="shared" si="19"/>
        <v>7</v>
      </c>
      <c r="L317" s="194"/>
      <c r="M317" s="194"/>
    </row>
    <row r="318" spans="1:13" ht="14.1" customHeight="1" x14ac:dyDescent="0.2">
      <c r="A318" s="353">
        <v>11029</v>
      </c>
      <c r="B318" s="352"/>
      <c r="C318" s="352"/>
      <c r="D318" s="350">
        <f>'ЗВД-11'!E30</f>
        <v>3</v>
      </c>
      <c r="E318" s="351">
        <f>'ЗВД-11'!CU30</f>
        <v>12</v>
      </c>
      <c r="F318" s="351">
        <f>'ЗВД-11'!GK30</f>
        <v>4</v>
      </c>
      <c r="G318" s="351">
        <f t="shared" si="21"/>
        <v>16</v>
      </c>
      <c r="H318" s="350">
        <f t="shared" si="17"/>
        <v>13.11</v>
      </c>
      <c r="I318" s="350">
        <f t="shared" si="18"/>
        <v>9.5399999999999991</v>
      </c>
      <c r="J318" s="350">
        <f t="shared" si="19"/>
        <v>22.65</v>
      </c>
      <c r="L318" s="194"/>
      <c r="M318" s="194"/>
    </row>
    <row r="319" spans="1:13" ht="14.1" customHeight="1" x14ac:dyDescent="0.2">
      <c r="A319" s="353">
        <v>11030</v>
      </c>
      <c r="B319" s="352">
        <v>46388</v>
      </c>
      <c r="C319" s="352">
        <v>46388</v>
      </c>
      <c r="D319" s="350">
        <f>'ЗВД-11'!E31</f>
        <v>1</v>
      </c>
      <c r="E319" s="351">
        <f>'ЗВД-11'!CU31</f>
        <v>0</v>
      </c>
      <c r="F319" s="351">
        <f>'ЗВД-11'!GK31</f>
        <v>0</v>
      </c>
      <c r="G319" s="351">
        <f t="shared" si="21"/>
        <v>0</v>
      </c>
      <c r="H319" s="350">
        <f t="shared" si="17"/>
        <v>0</v>
      </c>
      <c r="I319" s="350">
        <f t="shared" si="18"/>
        <v>0</v>
      </c>
      <c r="J319" s="350">
        <f t="shared" si="19"/>
        <v>0</v>
      </c>
      <c r="L319" s="194"/>
      <c r="M319" s="194"/>
    </row>
    <row r="320" spans="1:13" ht="14.1" customHeight="1" x14ac:dyDescent="0.2">
      <c r="A320" s="353">
        <v>11031</v>
      </c>
      <c r="B320" s="352"/>
      <c r="C320" s="352"/>
      <c r="D320" s="350">
        <f>'ЗВД-11'!E32</f>
        <v>1</v>
      </c>
      <c r="E320" s="351">
        <f>'ЗВД-11'!CU32</f>
        <v>2</v>
      </c>
      <c r="F320" s="351">
        <f>'ЗВД-11'!GK32</f>
        <v>0</v>
      </c>
      <c r="G320" s="351">
        <f t="shared" si="21"/>
        <v>2</v>
      </c>
      <c r="H320" s="350">
        <f t="shared" si="17"/>
        <v>4.37</v>
      </c>
      <c r="I320" s="350">
        <f t="shared" si="18"/>
        <v>3.18</v>
      </c>
      <c r="J320" s="350">
        <f t="shared" si="19"/>
        <v>7.55</v>
      </c>
      <c r="L320" s="194"/>
      <c r="M320" s="194"/>
    </row>
    <row r="321" spans="1:13" ht="14.1" customHeight="1" x14ac:dyDescent="0.2">
      <c r="A321" s="353">
        <v>11032</v>
      </c>
      <c r="B321" s="352">
        <v>47155</v>
      </c>
      <c r="C321" s="352">
        <v>47155</v>
      </c>
      <c r="D321" s="350">
        <f>'ЗВД-11'!E33</f>
        <v>1</v>
      </c>
      <c r="E321" s="351">
        <f>'ЗВД-11'!CU33</f>
        <v>2</v>
      </c>
      <c r="F321" s="351">
        <f>'ЗВД-11'!GK33</f>
        <v>1</v>
      </c>
      <c r="G321" s="351">
        <f t="shared" si="21"/>
        <v>3</v>
      </c>
      <c r="H321" s="350">
        <f t="shared" si="17"/>
        <v>2</v>
      </c>
      <c r="I321" s="350">
        <f t="shared" si="18"/>
        <v>1</v>
      </c>
      <c r="J321" s="350">
        <f t="shared" si="19"/>
        <v>3</v>
      </c>
      <c r="L321" s="194"/>
      <c r="M321" s="194"/>
    </row>
    <row r="322" spans="1:13" ht="14.1" customHeight="1" x14ac:dyDescent="0.2">
      <c r="A322" s="353">
        <v>11033</v>
      </c>
      <c r="B322" s="352">
        <v>47319</v>
      </c>
      <c r="C322" s="352">
        <v>47319</v>
      </c>
      <c r="D322" s="350">
        <f>'ЗВД-11'!E34</f>
        <v>4</v>
      </c>
      <c r="E322" s="351">
        <f>'ЗВД-11'!CU34</f>
        <v>0</v>
      </c>
      <c r="F322" s="351">
        <f>'ЗВД-11'!GK34</f>
        <v>0</v>
      </c>
      <c r="G322" s="351">
        <f t="shared" si="21"/>
        <v>0</v>
      </c>
      <c r="H322" s="350">
        <f t="shared" si="17"/>
        <v>0</v>
      </c>
      <c r="I322" s="350">
        <f t="shared" si="18"/>
        <v>0</v>
      </c>
      <c r="J322" s="350">
        <f t="shared" si="19"/>
        <v>0</v>
      </c>
      <c r="L322" s="194"/>
      <c r="M322" s="194"/>
    </row>
    <row r="323" spans="1:13" ht="14.1" customHeight="1" x14ac:dyDescent="0.2">
      <c r="A323" s="353">
        <v>11034</v>
      </c>
      <c r="B323" s="352">
        <v>46664</v>
      </c>
      <c r="C323" s="352">
        <v>46633</v>
      </c>
      <c r="D323" s="350">
        <f>'ЗВД-11'!E35</f>
        <v>2</v>
      </c>
      <c r="E323" s="351">
        <f>'ЗВД-11'!CU35</f>
        <v>2</v>
      </c>
      <c r="F323" s="351">
        <f>'ЗВД-11'!GK35</f>
        <v>2</v>
      </c>
      <c r="G323" s="351">
        <f t="shared" si="21"/>
        <v>4</v>
      </c>
      <c r="H323" s="350">
        <f t="shared" ref="H323:H386" si="22">IFERROR(IF(B323=0,ROUND(D323*4.37/30*30,3),ROUND(E323,3)),"Н/Д")</f>
        <v>2</v>
      </c>
      <c r="I323" s="350">
        <f t="shared" ref="I323:I386" si="23">IFERROR(IF(C323=0,ROUND(D323*3.18/30*30,3),ROUND(F323,3)),"Н/Д")</f>
        <v>2</v>
      </c>
      <c r="J323" s="350">
        <f t="shared" ref="J323:J386" si="24">IFERROR(ROUND(H323+I323,3),"Н/Д")</f>
        <v>4</v>
      </c>
      <c r="L323" s="194"/>
      <c r="M323" s="194"/>
    </row>
    <row r="324" spans="1:13" ht="14.1" customHeight="1" x14ac:dyDescent="0.2">
      <c r="A324" s="353">
        <v>11035</v>
      </c>
      <c r="B324" s="352">
        <v>47150</v>
      </c>
      <c r="C324" s="352">
        <v>47119</v>
      </c>
      <c r="D324" s="350">
        <f>'ЗВД-11'!E36</f>
        <v>1</v>
      </c>
      <c r="E324" s="351">
        <f>'ЗВД-11'!CU36</f>
        <v>4</v>
      </c>
      <c r="F324" s="351">
        <f>'ЗВД-11'!GK36</f>
        <v>0</v>
      </c>
      <c r="G324" s="351">
        <f t="shared" si="21"/>
        <v>4</v>
      </c>
      <c r="H324" s="350">
        <f t="shared" si="22"/>
        <v>4</v>
      </c>
      <c r="I324" s="350">
        <f t="shared" si="23"/>
        <v>0</v>
      </c>
      <c r="J324" s="350">
        <f t="shared" si="24"/>
        <v>4</v>
      </c>
      <c r="L324" s="194"/>
      <c r="M324" s="194"/>
    </row>
    <row r="325" spans="1:13" ht="14.1" customHeight="1" x14ac:dyDescent="0.2">
      <c r="A325" s="353">
        <v>11036</v>
      </c>
      <c r="B325" s="352">
        <v>47254</v>
      </c>
      <c r="C325" s="352">
        <v>46523</v>
      </c>
      <c r="D325" s="350">
        <f>'ЗВД-11'!E37</f>
        <v>2</v>
      </c>
      <c r="E325" s="351">
        <f>'ЗВД-11'!CU37</f>
        <v>4</v>
      </c>
      <c r="F325" s="351">
        <f>'ЗВД-11'!GK37</f>
        <v>3</v>
      </c>
      <c r="G325" s="351">
        <f t="shared" si="21"/>
        <v>7</v>
      </c>
      <c r="H325" s="350">
        <f t="shared" si="22"/>
        <v>4</v>
      </c>
      <c r="I325" s="350">
        <f t="shared" si="23"/>
        <v>3</v>
      </c>
      <c r="J325" s="350">
        <f t="shared" si="24"/>
        <v>7</v>
      </c>
      <c r="L325" s="194"/>
      <c r="M325" s="194"/>
    </row>
    <row r="326" spans="1:13" ht="14.1" customHeight="1" x14ac:dyDescent="0.2">
      <c r="A326" s="353">
        <v>11037</v>
      </c>
      <c r="B326" s="352">
        <v>45641</v>
      </c>
      <c r="C326" s="352">
        <v>46495</v>
      </c>
      <c r="D326" s="350">
        <f>'ЗВД-11'!E38</f>
        <v>2</v>
      </c>
      <c r="E326" s="351">
        <f>'ЗВД-11'!CU38</f>
        <v>0</v>
      </c>
      <c r="F326" s="351">
        <f>'ЗВД-11'!GK38</f>
        <v>0</v>
      </c>
      <c r="G326" s="351">
        <f t="shared" si="21"/>
        <v>0</v>
      </c>
      <c r="H326" s="350">
        <f t="shared" si="22"/>
        <v>0</v>
      </c>
      <c r="I326" s="350">
        <f t="shared" si="23"/>
        <v>0</v>
      </c>
      <c r="J326" s="350">
        <f t="shared" si="24"/>
        <v>0</v>
      </c>
      <c r="L326" s="194"/>
      <c r="M326" s="194"/>
    </row>
    <row r="327" spans="1:13" ht="14.1" customHeight="1" x14ac:dyDescent="0.2">
      <c r="A327" s="353">
        <v>11038</v>
      </c>
      <c r="B327" s="352"/>
      <c r="C327" s="352"/>
      <c r="D327" s="350">
        <f>'ЗВД-11'!E39</f>
        <v>1</v>
      </c>
      <c r="E327" s="351">
        <f>'ЗВД-11'!CU39</f>
        <v>4.37</v>
      </c>
      <c r="F327" s="351">
        <f>'ЗВД-11'!GK39</f>
        <v>3.18</v>
      </c>
      <c r="G327" s="351">
        <f t="shared" si="21"/>
        <v>7.55</v>
      </c>
      <c r="H327" s="350">
        <f t="shared" si="22"/>
        <v>4.37</v>
      </c>
      <c r="I327" s="350">
        <f t="shared" si="23"/>
        <v>3.18</v>
      </c>
      <c r="J327" s="350">
        <f t="shared" si="24"/>
        <v>7.55</v>
      </c>
      <c r="L327" s="194"/>
      <c r="M327" s="194"/>
    </row>
    <row r="328" spans="1:13" ht="14.1" customHeight="1" x14ac:dyDescent="0.2">
      <c r="A328" s="353">
        <v>11039</v>
      </c>
      <c r="B328" s="352">
        <v>47155</v>
      </c>
      <c r="C328" s="352">
        <v>47155</v>
      </c>
      <c r="D328" s="350">
        <f>'ЗВД-11'!E40</f>
        <v>2</v>
      </c>
      <c r="E328" s="351">
        <f>'ЗВД-11'!CU40</f>
        <v>12</v>
      </c>
      <c r="F328" s="351">
        <f>'ЗВД-11'!GK40</f>
        <v>0</v>
      </c>
      <c r="G328" s="351">
        <f t="shared" si="21"/>
        <v>12</v>
      </c>
      <c r="H328" s="350">
        <f t="shared" si="22"/>
        <v>12</v>
      </c>
      <c r="I328" s="350">
        <f t="shared" si="23"/>
        <v>0</v>
      </c>
      <c r="J328" s="350">
        <f t="shared" si="24"/>
        <v>12</v>
      </c>
      <c r="L328" s="194"/>
      <c r="M328" s="194"/>
    </row>
    <row r="329" spans="1:13" ht="14.1" customHeight="1" x14ac:dyDescent="0.2">
      <c r="A329" s="353">
        <v>11040</v>
      </c>
      <c r="B329" s="352">
        <v>46605</v>
      </c>
      <c r="C329" s="352">
        <v>46605</v>
      </c>
      <c r="D329" s="350">
        <f>'ЗВД-11'!E41</f>
        <v>3</v>
      </c>
      <c r="E329" s="351">
        <f>'ЗВД-11'!CU41</f>
        <v>7</v>
      </c>
      <c r="F329" s="351">
        <f>'ЗВД-11'!GK41</f>
        <v>5</v>
      </c>
      <c r="G329" s="351">
        <f t="shared" si="21"/>
        <v>12</v>
      </c>
      <c r="H329" s="350">
        <f t="shared" si="22"/>
        <v>7</v>
      </c>
      <c r="I329" s="350">
        <f t="shared" si="23"/>
        <v>5</v>
      </c>
      <c r="J329" s="350">
        <f t="shared" si="24"/>
        <v>12</v>
      </c>
      <c r="L329" s="194"/>
      <c r="M329" s="194"/>
    </row>
    <row r="330" spans="1:13" ht="14.1" customHeight="1" x14ac:dyDescent="0.2">
      <c r="A330" s="353">
        <v>11041</v>
      </c>
      <c r="B330" s="352">
        <v>47225</v>
      </c>
      <c r="C330" s="352">
        <v>47271</v>
      </c>
      <c r="D330" s="350">
        <f>'ЗВД-11'!E42</f>
        <v>4</v>
      </c>
      <c r="E330" s="351">
        <f>'ЗВД-11'!CU42</f>
        <v>5</v>
      </c>
      <c r="F330" s="351">
        <f>'ЗВД-11'!GK42</f>
        <v>0</v>
      </c>
      <c r="G330" s="351">
        <f t="shared" si="21"/>
        <v>5</v>
      </c>
      <c r="H330" s="350">
        <f t="shared" si="22"/>
        <v>5</v>
      </c>
      <c r="I330" s="350">
        <f t="shared" si="23"/>
        <v>0</v>
      </c>
      <c r="J330" s="350">
        <f t="shared" si="24"/>
        <v>5</v>
      </c>
      <c r="L330" s="194"/>
      <c r="M330" s="194"/>
    </row>
    <row r="331" spans="1:13" ht="14.1" customHeight="1" x14ac:dyDescent="0.2">
      <c r="A331" s="353">
        <v>11042</v>
      </c>
      <c r="B331" s="352">
        <v>47231</v>
      </c>
      <c r="C331" s="352">
        <v>46500</v>
      </c>
      <c r="D331" s="350">
        <f>'ЗВД-11'!E43</f>
        <v>1</v>
      </c>
      <c r="E331" s="351">
        <f>'ЗВД-11'!CU43</f>
        <v>3</v>
      </c>
      <c r="F331" s="351">
        <f>'ЗВД-11'!GK43</f>
        <v>0</v>
      </c>
      <c r="G331" s="351">
        <f t="shared" si="21"/>
        <v>3</v>
      </c>
      <c r="H331" s="350">
        <f t="shared" si="22"/>
        <v>3</v>
      </c>
      <c r="I331" s="350">
        <f t="shared" si="23"/>
        <v>0</v>
      </c>
      <c r="J331" s="350">
        <f t="shared" si="24"/>
        <v>3</v>
      </c>
      <c r="L331" s="194"/>
      <c r="M331" s="194"/>
    </row>
    <row r="332" spans="1:13" ht="14.1" customHeight="1" x14ac:dyDescent="0.2">
      <c r="A332" s="353">
        <v>11043</v>
      </c>
      <c r="B332" s="352">
        <v>46589</v>
      </c>
      <c r="C332" s="352">
        <v>46589</v>
      </c>
      <c r="D332" s="350">
        <f>'ЗВД-11'!E44</f>
        <v>1</v>
      </c>
      <c r="E332" s="351">
        <f>'ЗВД-11'!CU44</f>
        <v>7</v>
      </c>
      <c r="F332" s="351">
        <f>'ЗВД-11'!GK44</f>
        <v>0</v>
      </c>
      <c r="G332" s="351">
        <f t="shared" si="21"/>
        <v>7</v>
      </c>
      <c r="H332" s="350">
        <f t="shared" si="22"/>
        <v>7</v>
      </c>
      <c r="I332" s="350">
        <f t="shared" si="23"/>
        <v>0</v>
      </c>
      <c r="J332" s="350">
        <f t="shared" si="24"/>
        <v>7</v>
      </c>
      <c r="L332" s="194"/>
      <c r="M332" s="194"/>
    </row>
    <row r="333" spans="1:13" ht="14.1" customHeight="1" x14ac:dyDescent="0.2">
      <c r="A333" s="353">
        <v>11044</v>
      </c>
      <c r="B333" s="352">
        <v>47151</v>
      </c>
      <c r="C333" s="352">
        <v>47196</v>
      </c>
      <c r="D333" s="350">
        <f>'ЗВД-11'!E45</f>
        <v>1</v>
      </c>
      <c r="E333" s="351">
        <f>'ЗВД-11'!CU45</f>
        <v>6</v>
      </c>
      <c r="F333" s="351">
        <f>'ЗВД-11'!GK45</f>
        <v>2</v>
      </c>
      <c r="G333" s="351">
        <f t="shared" si="21"/>
        <v>8</v>
      </c>
      <c r="H333" s="350">
        <f t="shared" si="22"/>
        <v>6</v>
      </c>
      <c r="I333" s="350">
        <f t="shared" si="23"/>
        <v>2</v>
      </c>
      <c r="J333" s="350">
        <f t="shared" si="24"/>
        <v>8</v>
      </c>
      <c r="L333" s="194"/>
      <c r="M333" s="194"/>
    </row>
    <row r="334" spans="1:13" ht="14.1" customHeight="1" x14ac:dyDescent="0.2">
      <c r="A334" s="353">
        <v>11045</v>
      </c>
      <c r="B334" s="352">
        <v>47186</v>
      </c>
      <c r="C334" s="352">
        <v>46398</v>
      </c>
      <c r="D334" s="350">
        <f>'ЗВД-11'!E46</f>
        <v>2</v>
      </c>
      <c r="E334" s="351">
        <f>'ЗВД-11'!CU46</f>
        <v>1</v>
      </c>
      <c r="F334" s="351">
        <f>'ЗВД-11'!GK46</f>
        <v>2</v>
      </c>
      <c r="G334" s="351">
        <f t="shared" si="21"/>
        <v>3</v>
      </c>
      <c r="H334" s="350">
        <f t="shared" si="22"/>
        <v>1</v>
      </c>
      <c r="I334" s="350">
        <f t="shared" si="23"/>
        <v>2</v>
      </c>
      <c r="J334" s="350">
        <f t="shared" si="24"/>
        <v>3</v>
      </c>
      <c r="L334" s="194"/>
      <c r="M334" s="194"/>
    </row>
    <row r="335" spans="1:13" ht="14.1" customHeight="1" x14ac:dyDescent="0.2">
      <c r="A335" s="353">
        <v>11046</v>
      </c>
      <c r="B335" s="352"/>
      <c r="C335" s="352"/>
      <c r="D335" s="350">
        <f>'ЗВД-11'!E47</f>
        <v>1</v>
      </c>
      <c r="E335" s="351">
        <f>'ЗВД-11'!CU47</f>
        <v>4</v>
      </c>
      <c r="F335" s="351">
        <f>'ЗВД-11'!GK47</f>
        <v>3</v>
      </c>
      <c r="G335" s="351">
        <f t="shared" si="21"/>
        <v>7</v>
      </c>
      <c r="H335" s="350">
        <f t="shared" si="22"/>
        <v>4.37</v>
      </c>
      <c r="I335" s="350">
        <f t="shared" si="23"/>
        <v>3.18</v>
      </c>
      <c r="J335" s="350">
        <f t="shared" si="24"/>
        <v>7.55</v>
      </c>
      <c r="L335" s="194"/>
      <c r="M335" s="194"/>
    </row>
    <row r="336" spans="1:13" ht="14.1" customHeight="1" x14ac:dyDescent="0.2">
      <c r="A336" s="353">
        <v>11047</v>
      </c>
      <c r="B336" s="352">
        <v>46402</v>
      </c>
      <c r="C336" s="352">
        <v>46357</v>
      </c>
      <c r="D336" s="350">
        <f>'ЗВД-11'!E48</f>
        <v>1</v>
      </c>
      <c r="E336" s="351">
        <f>'ЗВД-11'!CU48</f>
        <v>5</v>
      </c>
      <c r="F336" s="351">
        <f>'ЗВД-11'!GK48</f>
        <v>3</v>
      </c>
      <c r="G336" s="351">
        <f t="shared" si="21"/>
        <v>8</v>
      </c>
      <c r="H336" s="350">
        <f t="shared" si="22"/>
        <v>5</v>
      </c>
      <c r="I336" s="350">
        <f t="shared" si="23"/>
        <v>3</v>
      </c>
      <c r="J336" s="350">
        <f t="shared" si="24"/>
        <v>8</v>
      </c>
      <c r="L336" s="194"/>
      <c r="M336" s="194"/>
    </row>
    <row r="337" spans="1:13" ht="14.1" customHeight="1" x14ac:dyDescent="0.2">
      <c r="A337" s="353">
        <v>11048</v>
      </c>
      <c r="B337" s="352">
        <v>47210</v>
      </c>
      <c r="C337" s="352">
        <v>47210</v>
      </c>
      <c r="D337" s="350">
        <f>'ЗВД-11'!E49</f>
        <v>2</v>
      </c>
      <c r="E337" s="351">
        <f>'ЗВД-11'!CU49</f>
        <v>2</v>
      </c>
      <c r="F337" s="351">
        <f>'ЗВД-11'!GK49</f>
        <v>0</v>
      </c>
      <c r="G337" s="351">
        <f t="shared" si="21"/>
        <v>2</v>
      </c>
      <c r="H337" s="350">
        <f t="shared" si="22"/>
        <v>2</v>
      </c>
      <c r="I337" s="350">
        <f t="shared" si="23"/>
        <v>0</v>
      </c>
      <c r="J337" s="350">
        <f t="shared" si="24"/>
        <v>2</v>
      </c>
      <c r="L337" s="194"/>
      <c r="M337" s="194"/>
    </row>
    <row r="338" spans="1:13" ht="14.1" customHeight="1" x14ac:dyDescent="0.2">
      <c r="A338" s="353">
        <v>11049</v>
      </c>
      <c r="B338" s="352">
        <v>47189</v>
      </c>
      <c r="C338" s="352">
        <v>46458</v>
      </c>
      <c r="D338" s="350">
        <f>'ЗВД-11'!E50</f>
        <v>4</v>
      </c>
      <c r="E338" s="351">
        <f>'ЗВД-11'!CU50</f>
        <v>15</v>
      </c>
      <c r="F338" s="351">
        <f>'ЗВД-11'!GK50</f>
        <v>0</v>
      </c>
      <c r="G338" s="351">
        <f t="shared" si="21"/>
        <v>15</v>
      </c>
      <c r="H338" s="350">
        <f t="shared" si="22"/>
        <v>15</v>
      </c>
      <c r="I338" s="350">
        <f t="shared" si="23"/>
        <v>0</v>
      </c>
      <c r="J338" s="350">
        <f t="shared" si="24"/>
        <v>15</v>
      </c>
      <c r="L338" s="194"/>
      <c r="M338" s="194"/>
    </row>
    <row r="339" spans="1:13" ht="14.1" customHeight="1" x14ac:dyDescent="0.2">
      <c r="A339" s="353">
        <v>11050</v>
      </c>
      <c r="B339" s="352">
        <v>47163</v>
      </c>
      <c r="C339" s="352">
        <v>47163</v>
      </c>
      <c r="D339" s="350">
        <f>'ЗВД-11'!E51</f>
        <v>1</v>
      </c>
      <c r="E339" s="351">
        <f>'ЗВД-11'!CU51</f>
        <v>10</v>
      </c>
      <c r="F339" s="351">
        <f>'ЗВД-11'!GK51</f>
        <v>0</v>
      </c>
      <c r="G339" s="351">
        <f t="shared" si="21"/>
        <v>10</v>
      </c>
      <c r="H339" s="350">
        <f t="shared" si="22"/>
        <v>10</v>
      </c>
      <c r="I339" s="350">
        <f t="shared" si="23"/>
        <v>0</v>
      </c>
      <c r="J339" s="350">
        <f t="shared" si="24"/>
        <v>10</v>
      </c>
      <c r="L339" s="194"/>
      <c r="M339" s="194"/>
    </row>
    <row r="340" spans="1:13" ht="14.1" customHeight="1" x14ac:dyDescent="0.2">
      <c r="A340" s="353">
        <v>11051</v>
      </c>
      <c r="B340" s="352">
        <v>46664</v>
      </c>
      <c r="C340" s="352">
        <v>47242</v>
      </c>
      <c r="D340" s="350">
        <f>'ЗВД-11'!E52</f>
        <v>1</v>
      </c>
      <c r="E340" s="351">
        <f>'ЗВД-11'!CU52</f>
        <v>3</v>
      </c>
      <c r="F340" s="351">
        <f>'ЗВД-11'!GK52</f>
        <v>3</v>
      </c>
      <c r="G340" s="351">
        <f t="shared" si="21"/>
        <v>6</v>
      </c>
      <c r="H340" s="350">
        <f t="shared" si="22"/>
        <v>3</v>
      </c>
      <c r="I340" s="350">
        <f t="shared" si="23"/>
        <v>3</v>
      </c>
      <c r="J340" s="350">
        <f t="shared" si="24"/>
        <v>6</v>
      </c>
      <c r="L340" s="194"/>
      <c r="M340" s="194"/>
    </row>
    <row r="341" spans="1:13" ht="14.1" customHeight="1" x14ac:dyDescent="0.2">
      <c r="A341" s="353">
        <v>11052</v>
      </c>
      <c r="B341" s="352">
        <v>47221</v>
      </c>
      <c r="C341" s="352">
        <v>46490</v>
      </c>
      <c r="D341" s="350">
        <f>'ЗВД-11'!E53</f>
        <v>1</v>
      </c>
      <c r="E341" s="351">
        <f>'ЗВД-11'!CU53</f>
        <v>0</v>
      </c>
      <c r="F341" s="351">
        <f>'ЗВД-11'!GK53</f>
        <v>0</v>
      </c>
      <c r="G341" s="351">
        <f t="shared" si="21"/>
        <v>0</v>
      </c>
      <c r="H341" s="350">
        <f t="shared" si="22"/>
        <v>0</v>
      </c>
      <c r="I341" s="350">
        <f t="shared" si="23"/>
        <v>0</v>
      </c>
      <c r="J341" s="350">
        <f t="shared" si="24"/>
        <v>0</v>
      </c>
      <c r="L341" s="194"/>
      <c r="M341" s="194"/>
    </row>
    <row r="342" spans="1:13" ht="14.1" customHeight="1" x14ac:dyDescent="0.2">
      <c r="A342" s="353">
        <v>11053</v>
      </c>
      <c r="B342" s="352">
        <v>47186</v>
      </c>
      <c r="C342" s="352">
        <v>46455</v>
      </c>
      <c r="D342" s="350">
        <f>'ЗВД-11'!E54</f>
        <v>0</v>
      </c>
      <c r="E342" s="351">
        <f>'ЗВД-11'!CU54</f>
        <v>0</v>
      </c>
      <c r="F342" s="351">
        <f>'ЗВД-11'!GK54</f>
        <v>0</v>
      </c>
      <c r="G342" s="351">
        <f t="shared" si="21"/>
        <v>0</v>
      </c>
      <c r="H342" s="350">
        <f t="shared" si="22"/>
        <v>0</v>
      </c>
      <c r="I342" s="350">
        <f t="shared" si="23"/>
        <v>0</v>
      </c>
      <c r="J342" s="350">
        <f t="shared" si="24"/>
        <v>0</v>
      </c>
      <c r="L342" s="194"/>
      <c r="M342" s="194"/>
    </row>
    <row r="343" spans="1:13" ht="14.1" customHeight="1" x14ac:dyDescent="0.2">
      <c r="A343" s="353">
        <v>11054</v>
      </c>
      <c r="B343" s="352">
        <v>47210</v>
      </c>
      <c r="C343" s="352">
        <v>46479</v>
      </c>
      <c r="D343" s="350">
        <f>'ЗВД-11'!E55</f>
        <v>1</v>
      </c>
      <c r="E343" s="351">
        <f>'ЗВД-11'!CU55</f>
        <v>8</v>
      </c>
      <c r="F343" s="351">
        <f>'ЗВД-11'!GK55</f>
        <v>0</v>
      </c>
      <c r="G343" s="351">
        <f t="shared" si="21"/>
        <v>8</v>
      </c>
      <c r="H343" s="350">
        <f t="shared" si="22"/>
        <v>8</v>
      </c>
      <c r="I343" s="350">
        <f t="shared" si="23"/>
        <v>0</v>
      </c>
      <c r="J343" s="350">
        <f t="shared" si="24"/>
        <v>8</v>
      </c>
      <c r="L343" s="194"/>
      <c r="M343" s="194"/>
    </row>
    <row r="344" spans="1:13" ht="14.1" customHeight="1" x14ac:dyDescent="0.2">
      <c r="A344" s="353">
        <v>11055</v>
      </c>
      <c r="B344" s="352">
        <v>46569</v>
      </c>
      <c r="C344" s="352">
        <v>46569</v>
      </c>
      <c r="D344" s="350">
        <f>'ЗВД-11'!E56</f>
        <v>2</v>
      </c>
      <c r="E344" s="351">
        <f>'ЗВД-11'!CU56</f>
        <v>5</v>
      </c>
      <c r="F344" s="351">
        <f>'ЗВД-11'!GK56</f>
        <v>3</v>
      </c>
      <c r="G344" s="351">
        <f t="shared" si="21"/>
        <v>8</v>
      </c>
      <c r="H344" s="350">
        <f t="shared" si="22"/>
        <v>5</v>
      </c>
      <c r="I344" s="350">
        <f t="shared" si="23"/>
        <v>3</v>
      </c>
      <c r="J344" s="350">
        <f t="shared" si="24"/>
        <v>8</v>
      </c>
      <c r="L344" s="194"/>
      <c r="M344" s="194"/>
    </row>
    <row r="345" spans="1:13" ht="14.1" customHeight="1" x14ac:dyDescent="0.2">
      <c r="A345" s="353">
        <v>11056</v>
      </c>
      <c r="B345" s="352">
        <v>46997</v>
      </c>
      <c r="C345" s="352">
        <v>46997</v>
      </c>
      <c r="D345" s="350">
        <f>'ЗВД-11'!E57</f>
        <v>4</v>
      </c>
      <c r="E345" s="351">
        <f>'ЗВД-11'!CU57</f>
        <v>15</v>
      </c>
      <c r="F345" s="351">
        <f>'ЗВД-11'!GK57</f>
        <v>0</v>
      </c>
      <c r="G345" s="351">
        <f t="shared" si="21"/>
        <v>15</v>
      </c>
      <c r="H345" s="350">
        <f t="shared" si="22"/>
        <v>15</v>
      </c>
      <c r="I345" s="350">
        <f t="shared" si="23"/>
        <v>0</v>
      </c>
      <c r="J345" s="350">
        <f t="shared" si="24"/>
        <v>15</v>
      </c>
      <c r="L345" s="194"/>
      <c r="M345" s="194"/>
    </row>
    <row r="346" spans="1:13" ht="14.1" customHeight="1" x14ac:dyDescent="0.2">
      <c r="A346" s="353">
        <v>11057</v>
      </c>
      <c r="B346" s="352">
        <v>47186</v>
      </c>
      <c r="C346" s="352">
        <v>47186</v>
      </c>
      <c r="D346" s="350">
        <f>'ЗВД-11'!E58</f>
        <v>3</v>
      </c>
      <c r="E346" s="351">
        <f>'ЗВД-11'!CU58</f>
        <v>6</v>
      </c>
      <c r="F346" s="351">
        <f>'ЗВД-11'!GK58</f>
        <v>0</v>
      </c>
      <c r="G346" s="351">
        <f t="shared" si="21"/>
        <v>6</v>
      </c>
      <c r="H346" s="350">
        <f t="shared" si="22"/>
        <v>6</v>
      </c>
      <c r="I346" s="350">
        <f t="shared" si="23"/>
        <v>0</v>
      </c>
      <c r="J346" s="350">
        <f t="shared" si="24"/>
        <v>6</v>
      </c>
      <c r="L346" s="194"/>
      <c r="M346" s="194"/>
    </row>
    <row r="347" spans="1:13" ht="14.1" customHeight="1" x14ac:dyDescent="0.2">
      <c r="A347" s="353">
        <v>11058</v>
      </c>
      <c r="B347" s="352" t="s">
        <v>451</v>
      </c>
      <c r="C347" s="352" t="s">
        <v>451</v>
      </c>
      <c r="D347" s="350">
        <f>'ЗВД-11'!E59</f>
        <v>0</v>
      </c>
      <c r="E347" s="351">
        <f>'ЗВД-11'!CU59</f>
        <v>0</v>
      </c>
      <c r="F347" s="351">
        <f>'ЗВД-11'!GK59</f>
        <v>0</v>
      </c>
      <c r="G347" s="351">
        <f t="shared" si="21"/>
        <v>0</v>
      </c>
      <c r="H347" s="350">
        <f t="shared" si="22"/>
        <v>0</v>
      </c>
      <c r="I347" s="350">
        <f t="shared" si="23"/>
        <v>0</v>
      </c>
      <c r="J347" s="350">
        <f t="shared" si="24"/>
        <v>0</v>
      </c>
      <c r="L347" s="194"/>
      <c r="M347" s="194"/>
    </row>
    <row r="348" spans="1:13" ht="14.1" customHeight="1" x14ac:dyDescent="0.2">
      <c r="A348" s="353">
        <v>11059</v>
      </c>
      <c r="B348" s="352"/>
      <c r="C348" s="352"/>
      <c r="D348" s="350">
        <f>'ЗВД-11'!E60</f>
        <v>3</v>
      </c>
      <c r="E348" s="351">
        <f>'ЗВД-11'!CU60</f>
        <v>12</v>
      </c>
      <c r="F348" s="351">
        <f>'ЗВД-11'!GK60</f>
        <v>0</v>
      </c>
      <c r="G348" s="351">
        <f t="shared" si="21"/>
        <v>12</v>
      </c>
      <c r="H348" s="350">
        <f t="shared" si="22"/>
        <v>13.11</v>
      </c>
      <c r="I348" s="350">
        <f t="shared" si="23"/>
        <v>9.5399999999999991</v>
      </c>
      <c r="J348" s="350">
        <f t="shared" si="24"/>
        <v>22.65</v>
      </c>
      <c r="L348" s="194"/>
      <c r="M348" s="194"/>
    </row>
    <row r="349" spans="1:13" ht="14.1" customHeight="1" x14ac:dyDescent="0.2">
      <c r="A349" s="353">
        <v>11060</v>
      </c>
      <c r="B349" s="352">
        <v>47271</v>
      </c>
      <c r="C349" s="352">
        <v>47271</v>
      </c>
      <c r="D349" s="350">
        <f>'ЗВД-11'!E61</f>
        <v>3</v>
      </c>
      <c r="E349" s="351">
        <f>'ЗВД-11'!CU61</f>
        <v>9</v>
      </c>
      <c r="F349" s="351">
        <f>'ЗВД-11'!GK61</f>
        <v>7</v>
      </c>
      <c r="G349" s="351">
        <f t="shared" si="21"/>
        <v>16</v>
      </c>
      <c r="H349" s="350">
        <f t="shared" si="22"/>
        <v>9</v>
      </c>
      <c r="I349" s="350">
        <f t="shared" si="23"/>
        <v>7</v>
      </c>
      <c r="J349" s="350">
        <f t="shared" si="24"/>
        <v>16</v>
      </c>
      <c r="L349" s="194"/>
      <c r="M349" s="194"/>
    </row>
    <row r="350" spans="1:13" ht="14.1" customHeight="1" x14ac:dyDescent="0.2">
      <c r="A350" s="353">
        <v>11061</v>
      </c>
      <c r="B350" s="352">
        <v>46935</v>
      </c>
      <c r="C350" s="352">
        <v>46935</v>
      </c>
      <c r="D350" s="350">
        <f>'ЗВД-11'!E62</f>
        <v>3</v>
      </c>
      <c r="E350" s="351">
        <f>'ЗВД-11'!CU62</f>
        <v>14</v>
      </c>
      <c r="F350" s="351">
        <f>'ЗВД-11'!GK62</f>
        <v>0</v>
      </c>
      <c r="G350" s="351">
        <f t="shared" si="21"/>
        <v>14</v>
      </c>
      <c r="H350" s="350">
        <f t="shared" si="22"/>
        <v>14</v>
      </c>
      <c r="I350" s="350">
        <f t="shared" si="23"/>
        <v>0</v>
      </c>
      <c r="J350" s="350">
        <f t="shared" si="24"/>
        <v>14</v>
      </c>
      <c r="L350" s="194"/>
      <c r="M350" s="194"/>
    </row>
    <row r="351" spans="1:13" ht="14.1" customHeight="1" x14ac:dyDescent="0.2">
      <c r="A351" s="353">
        <v>11062</v>
      </c>
      <c r="B351" s="352">
        <v>46936</v>
      </c>
      <c r="C351" s="352">
        <v>46936</v>
      </c>
      <c r="D351" s="350">
        <f>'ЗВД-11'!E63</f>
        <v>1</v>
      </c>
      <c r="E351" s="351">
        <f>'ЗВД-11'!CU63</f>
        <v>4</v>
      </c>
      <c r="F351" s="351">
        <f>'ЗВД-11'!GK63</f>
        <v>2</v>
      </c>
      <c r="G351" s="351">
        <f t="shared" si="21"/>
        <v>6</v>
      </c>
      <c r="H351" s="350">
        <f t="shared" si="22"/>
        <v>4</v>
      </c>
      <c r="I351" s="350">
        <f t="shared" si="23"/>
        <v>2</v>
      </c>
      <c r="J351" s="350">
        <f t="shared" si="24"/>
        <v>6</v>
      </c>
      <c r="L351" s="194"/>
      <c r="M351" s="194"/>
    </row>
    <row r="352" spans="1:13" ht="14.1" customHeight="1" x14ac:dyDescent="0.2">
      <c r="A352" s="353">
        <v>11063</v>
      </c>
      <c r="B352" s="352">
        <v>47198</v>
      </c>
      <c r="C352" s="352">
        <v>46467</v>
      </c>
      <c r="D352" s="350">
        <f>'ЗВД-11'!E64</f>
        <v>1</v>
      </c>
      <c r="E352" s="351">
        <f>'ЗВД-11'!CU64</f>
        <v>6</v>
      </c>
      <c r="F352" s="351">
        <f>'ЗВД-11'!GK64</f>
        <v>0</v>
      </c>
      <c r="G352" s="351">
        <f t="shared" si="21"/>
        <v>6</v>
      </c>
      <c r="H352" s="350">
        <f t="shared" si="22"/>
        <v>6</v>
      </c>
      <c r="I352" s="350">
        <f t="shared" si="23"/>
        <v>0</v>
      </c>
      <c r="J352" s="350">
        <f t="shared" si="24"/>
        <v>6</v>
      </c>
      <c r="L352" s="194"/>
      <c r="M352" s="194"/>
    </row>
    <row r="353" spans="1:13" ht="14.1" customHeight="1" x14ac:dyDescent="0.2">
      <c r="A353" s="353">
        <v>11064</v>
      </c>
      <c r="B353" s="352">
        <v>46601</v>
      </c>
      <c r="C353" s="352">
        <v>46601</v>
      </c>
      <c r="D353" s="350">
        <f>'ЗВД-11'!E65</f>
        <v>4</v>
      </c>
      <c r="E353" s="351">
        <f>'ЗВД-11'!CU65</f>
        <v>10</v>
      </c>
      <c r="F353" s="351">
        <f>'ЗВД-11'!GK65</f>
        <v>12</v>
      </c>
      <c r="G353" s="351">
        <f t="shared" si="21"/>
        <v>22</v>
      </c>
      <c r="H353" s="350">
        <f t="shared" si="22"/>
        <v>10</v>
      </c>
      <c r="I353" s="350">
        <f t="shared" si="23"/>
        <v>12</v>
      </c>
      <c r="J353" s="350">
        <f t="shared" si="24"/>
        <v>22</v>
      </c>
      <c r="L353" s="194"/>
      <c r="M353" s="194"/>
    </row>
    <row r="354" spans="1:13" ht="14.1" customHeight="1" x14ac:dyDescent="0.2">
      <c r="A354" s="353">
        <v>11065</v>
      </c>
      <c r="B354" s="352">
        <v>45542</v>
      </c>
      <c r="C354" s="352">
        <v>47064</v>
      </c>
      <c r="D354" s="350">
        <f>'ЗВД-11'!E66</f>
        <v>2</v>
      </c>
      <c r="E354" s="351">
        <f>'ЗВД-11'!CU66</f>
        <v>2</v>
      </c>
      <c r="F354" s="351">
        <f>'ЗВД-11'!GK66</f>
        <v>0</v>
      </c>
      <c r="G354" s="351">
        <f t="shared" si="21"/>
        <v>2</v>
      </c>
      <c r="H354" s="350">
        <f t="shared" si="22"/>
        <v>2</v>
      </c>
      <c r="I354" s="350">
        <f t="shared" si="23"/>
        <v>0</v>
      </c>
      <c r="J354" s="350">
        <f t="shared" si="24"/>
        <v>2</v>
      </c>
      <c r="L354" s="194"/>
      <c r="M354" s="194"/>
    </row>
    <row r="355" spans="1:13" ht="14.1" customHeight="1" x14ac:dyDescent="0.2">
      <c r="A355" s="353">
        <v>11066</v>
      </c>
      <c r="B355" s="352">
        <v>46910</v>
      </c>
      <c r="C355" s="352">
        <v>46910</v>
      </c>
      <c r="D355" s="350">
        <f>'ЗВД-11'!E67</f>
        <v>1</v>
      </c>
      <c r="E355" s="351">
        <f>'ЗВД-11'!CU67</f>
        <v>7</v>
      </c>
      <c r="F355" s="351">
        <f>'ЗВД-11'!GK67</f>
        <v>6</v>
      </c>
      <c r="G355" s="351">
        <f t="shared" ref="G355:G389" si="25">IFERROR(ROUND(E355+F355,3),"Н/Д")</f>
        <v>13</v>
      </c>
      <c r="H355" s="350">
        <f t="shared" si="22"/>
        <v>7</v>
      </c>
      <c r="I355" s="350">
        <f t="shared" si="23"/>
        <v>6</v>
      </c>
      <c r="J355" s="350">
        <f t="shared" si="24"/>
        <v>13</v>
      </c>
      <c r="L355" s="194"/>
      <c r="M355" s="194"/>
    </row>
    <row r="356" spans="1:13" ht="14.1" customHeight="1" x14ac:dyDescent="0.2">
      <c r="A356" s="353">
        <v>11067</v>
      </c>
      <c r="B356" s="352">
        <v>47644</v>
      </c>
      <c r="C356" s="352">
        <v>46973</v>
      </c>
      <c r="D356" s="350">
        <f>'ЗВД-11'!E68</f>
        <v>2</v>
      </c>
      <c r="E356" s="351">
        <f>'ЗВД-11'!CU68</f>
        <v>2</v>
      </c>
      <c r="F356" s="351">
        <f>'ЗВД-11'!GK68</f>
        <v>0</v>
      </c>
      <c r="G356" s="351">
        <f t="shared" si="25"/>
        <v>2</v>
      </c>
      <c r="H356" s="350">
        <f t="shared" si="22"/>
        <v>2</v>
      </c>
      <c r="I356" s="350">
        <f t="shared" si="23"/>
        <v>0</v>
      </c>
      <c r="J356" s="350">
        <f t="shared" si="24"/>
        <v>2</v>
      </c>
      <c r="L356" s="194"/>
      <c r="M356" s="194"/>
    </row>
    <row r="357" spans="1:13" ht="14.1" customHeight="1" x14ac:dyDescent="0.2">
      <c r="A357" s="353">
        <v>11068</v>
      </c>
      <c r="B357" s="352">
        <v>46910</v>
      </c>
      <c r="C357" s="352">
        <v>46935</v>
      </c>
      <c r="D357" s="350">
        <f>'ЗВД-11'!E69</f>
        <v>1</v>
      </c>
      <c r="E357" s="351">
        <f>'ЗВД-11'!CU69</f>
        <v>4</v>
      </c>
      <c r="F357" s="351">
        <f>'ЗВД-11'!GK69</f>
        <v>0</v>
      </c>
      <c r="G357" s="351">
        <f t="shared" si="25"/>
        <v>4</v>
      </c>
      <c r="H357" s="350">
        <f t="shared" si="22"/>
        <v>4</v>
      </c>
      <c r="I357" s="350">
        <f t="shared" si="23"/>
        <v>0</v>
      </c>
      <c r="J357" s="350">
        <f t="shared" si="24"/>
        <v>4</v>
      </c>
      <c r="L357" s="194"/>
      <c r="M357" s="194"/>
    </row>
    <row r="358" spans="1:13" ht="14.1" customHeight="1" x14ac:dyDescent="0.2">
      <c r="A358" s="353">
        <v>11069</v>
      </c>
      <c r="B358" s="352">
        <v>47151</v>
      </c>
      <c r="C358" s="352">
        <v>47151</v>
      </c>
      <c r="D358" s="350">
        <f>'ЗВД-11'!E70</f>
        <v>4</v>
      </c>
      <c r="E358" s="351">
        <f>'ЗВД-11'!CU70</f>
        <v>10</v>
      </c>
      <c r="F358" s="351">
        <f>'ЗВД-11'!GK70</f>
        <v>10</v>
      </c>
      <c r="G358" s="351">
        <f t="shared" si="25"/>
        <v>20</v>
      </c>
      <c r="H358" s="350">
        <f t="shared" si="22"/>
        <v>10</v>
      </c>
      <c r="I358" s="350">
        <f t="shared" si="23"/>
        <v>10</v>
      </c>
      <c r="J358" s="350">
        <f t="shared" si="24"/>
        <v>20</v>
      </c>
      <c r="L358" s="194"/>
      <c r="M358" s="194"/>
    </row>
    <row r="359" spans="1:13" ht="14.1" customHeight="1" x14ac:dyDescent="0.2">
      <c r="A359" s="353">
        <v>11070</v>
      </c>
      <c r="B359" s="352">
        <v>47189</v>
      </c>
      <c r="C359" s="352">
        <v>46458</v>
      </c>
      <c r="D359" s="350">
        <f>'ЗВД-11'!E71</f>
        <v>1</v>
      </c>
      <c r="E359" s="351">
        <f>'ЗВД-11'!CU71</f>
        <v>6</v>
      </c>
      <c r="F359" s="351">
        <f>'ЗВД-11'!GK71</f>
        <v>5</v>
      </c>
      <c r="G359" s="351">
        <f t="shared" si="25"/>
        <v>11</v>
      </c>
      <c r="H359" s="350">
        <f t="shared" si="22"/>
        <v>6</v>
      </c>
      <c r="I359" s="350">
        <f t="shared" si="23"/>
        <v>5</v>
      </c>
      <c r="J359" s="350">
        <f t="shared" si="24"/>
        <v>11</v>
      </c>
      <c r="L359" s="194"/>
      <c r="M359" s="194"/>
    </row>
    <row r="360" spans="1:13" ht="14.1" customHeight="1" x14ac:dyDescent="0.2">
      <c r="A360" s="353">
        <v>11071</v>
      </c>
      <c r="B360" s="352">
        <v>45839</v>
      </c>
      <c r="C360" s="352">
        <v>45839</v>
      </c>
      <c r="D360" s="350">
        <f>'ЗВД-11'!E72</f>
        <v>2</v>
      </c>
      <c r="E360" s="351">
        <f>'ЗВД-11'!CU72</f>
        <v>8</v>
      </c>
      <c r="F360" s="351">
        <f>'ЗВД-11'!GK72</f>
        <v>2</v>
      </c>
      <c r="G360" s="351">
        <f t="shared" si="25"/>
        <v>10</v>
      </c>
      <c r="H360" s="350">
        <f t="shared" si="22"/>
        <v>8</v>
      </c>
      <c r="I360" s="350">
        <f t="shared" si="23"/>
        <v>2</v>
      </c>
      <c r="J360" s="350">
        <f t="shared" si="24"/>
        <v>10</v>
      </c>
      <c r="L360" s="194"/>
      <c r="M360" s="194"/>
    </row>
    <row r="361" spans="1:13" ht="14.1" customHeight="1" x14ac:dyDescent="0.2">
      <c r="A361" s="353">
        <v>11072</v>
      </c>
      <c r="B361" s="352">
        <v>46479</v>
      </c>
      <c r="C361" s="352">
        <v>46479</v>
      </c>
      <c r="D361" s="350">
        <f>'ЗВД-11'!E73</f>
        <v>1</v>
      </c>
      <c r="E361" s="351">
        <f>'ЗВД-11'!CU73</f>
        <v>0</v>
      </c>
      <c r="F361" s="351">
        <f>'ЗВД-11'!GK73</f>
        <v>0</v>
      </c>
      <c r="G361" s="351">
        <f t="shared" si="25"/>
        <v>0</v>
      </c>
      <c r="H361" s="350">
        <f t="shared" si="22"/>
        <v>0</v>
      </c>
      <c r="I361" s="350">
        <f t="shared" si="23"/>
        <v>0</v>
      </c>
      <c r="J361" s="350">
        <f t="shared" si="24"/>
        <v>0</v>
      </c>
      <c r="L361" s="194"/>
      <c r="M361" s="194"/>
    </row>
    <row r="362" spans="1:13" ht="14.1" customHeight="1" x14ac:dyDescent="0.2">
      <c r="A362" s="353">
        <v>11073</v>
      </c>
      <c r="B362" s="352">
        <v>47151</v>
      </c>
      <c r="C362" s="352">
        <v>47151</v>
      </c>
      <c r="D362" s="350">
        <f>'ЗВД-11'!E74</f>
        <v>1</v>
      </c>
      <c r="E362" s="351">
        <f>'ЗВД-11'!CU74</f>
        <v>1</v>
      </c>
      <c r="F362" s="351">
        <f>'ЗВД-11'!GK74</f>
        <v>0</v>
      </c>
      <c r="G362" s="351">
        <f t="shared" si="25"/>
        <v>1</v>
      </c>
      <c r="H362" s="350">
        <f t="shared" si="22"/>
        <v>1</v>
      </c>
      <c r="I362" s="350">
        <f t="shared" si="23"/>
        <v>0</v>
      </c>
      <c r="J362" s="350">
        <f t="shared" si="24"/>
        <v>1</v>
      </c>
      <c r="L362" s="194"/>
      <c r="M362" s="194"/>
    </row>
    <row r="363" spans="1:13" ht="14.1" customHeight="1" x14ac:dyDescent="0.2">
      <c r="A363" s="353">
        <v>11074</v>
      </c>
      <c r="B363" s="352">
        <v>47784</v>
      </c>
      <c r="C363" s="352">
        <v>47274</v>
      </c>
      <c r="D363" s="350">
        <f>'ЗВД-11'!E75</f>
        <v>0</v>
      </c>
      <c r="E363" s="351">
        <f>'ЗВД-11'!CU75</f>
        <v>4</v>
      </c>
      <c r="F363" s="351">
        <f>'ЗВД-11'!GK75</f>
        <v>5</v>
      </c>
      <c r="G363" s="351">
        <f t="shared" si="25"/>
        <v>9</v>
      </c>
      <c r="H363" s="350">
        <f t="shared" si="22"/>
        <v>4</v>
      </c>
      <c r="I363" s="350">
        <f t="shared" si="23"/>
        <v>5</v>
      </c>
      <c r="J363" s="350">
        <f t="shared" si="24"/>
        <v>9</v>
      </c>
      <c r="L363" s="194"/>
      <c r="M363" s="194"/>
    </row>
    <row r="364" spans="1:13" ht="14.1" customHeight="1" x14ac:dyDescent="0.2">
      <c r="A364" s="353">
        <v>11075</v>
      </c>
      <c r="B364" s="352">
        <v>47155</v>
      </c>
      <c r="C364" s="352">
        <v>47119</v>
      </c>
      <c r="D364" s="350">
        <f>'ЗВД-11'!E76</f>
        <v>4</v>
      </c>
      <c r="E364" s="351">
        <f>'ЗВД-11'!CU76</f>
        <v>8</v>
      </c>
      <c r="F364" s="351">
        <f>'ЗВД-11'!GK76</f>
        <v>0</v>
      </c>
      <c r="G364" s="351">
        <f t="shared" si="25"/>
        <v>8</v>
      </c>
      <c r="H364" s="350">
        <f t="shared" si="22"/>
        <v>8</v>
      </c>
      <c r="I364" s="350">
        <f t="shared" si="23"/>
        <v>0</v>
      </c>
      <c r="J364" s="350">
        <f t="shared" si="24"/>
        <v>8</v>
      </c>
      <c r="L364" s="194"/>
      <c r="M364" s="194"/>
    </row>
    <row r="365" spans="1:13" ht="14.1" customHeight="1" x14ac:dyDescent="0.2">
      <c r="A365" s="353">
        <v>11076</v>
      </c>
      <c r="B365" s="352">
        <v>47122</v>
      </c>
      <c r="C365" s="352"/>
      <c r="D365" s="350">
        <f>'ЗВД-11'!E77</f>
        <v>2</v>
      </c>
      <c r="E365" s="351">
        <f>'ЗВД-11'!CU77</f>
        <v>14</v>
      </c>
      <c r="F365" s="351">
        <f>'ЗВД-11'!GK77</f>
        <v>6</v>
      </c>
      <c r="G365" s="351">
        <f t="shared" si="25"/>
        <v>20</v>
      </c>
      <c r="H365" s="350">
        <f t="shared" si="22"/>
        <v>14</v>
      </c>
      <c r="I365" s="350">
        <f t="shared" si="23"/>
        <v>6.36</v>
      </c>
      <c r="J365" s="350">
        <f t="shared" si="24"/>
        <v>20.36</v>
      </c>
      <c r="L365" s="194"/>
      <c r="M365" s="194"/>
    </row>
    <row r="366" spans="1:13" ht="14.1" customHeight="1" x14ac:dyDescent="0.2">
      <c r="A366" s="353">
        <v>11077</v>
      </c>
      <c r="B366" s="352">
        <v>47151</v>
      </c>
      <c r="C366" s="352">
        <v>47151</v>
      </c>
      <c r="D366" s="350">
        <f>'ЗВД-11'!E78</f>
        <v>1</v>
      </c>
      <c r="E366" s="351">
        <f>'ЗВД-11'!CU78</f>
        <v>3</v>
      </c>
      <c r="F366" s="351">
        <f>'ЗВД-11'!GK78</f>
        <v>0</v>
      </c>
      <c r="G366" s="351">
        <f t="shared" si="25"/>
        <v>3</v>
      </c>
      <c r="H366" s="350">
        <f t="shared" si="22"/>
        <v>3</v>
      </c>
      <c r="I366" s="350">
        <f t="shared" si="23"/>
        <v>0</v>
      </c>
      <c r="J366" s="350">
        <f t="shared" si="24"/>
        <v>3</v>
      </c>
      <c r="L366" s="194"/>
      <c r="M366" s="194"/>
    </row>
    <row r="367" spans="1:13" ht="14.1" customHeight="1" x14ac:dyDescent="0.2">
      <c r="A367" s="353">
        <v>11078</v>
      </c>
      <c r="B367" s="352">
        <v>47163</v>
      </c>
      <c r="C367" s="352">
        <v>47163</v>
      </c>
      <c r="D367" s="350">
        <f>'ЗВД-11'!E79</f>
        <v>2</v>
      </c>
      <c r="E367" s="351">
        <f>'ЗВД-11'!CU79</f>
        <v>1</v>
      </c>
      <c r="F367" s="351">
        <f>'ЗВД-11'!GK79</f>
        <v>1</v>
      </c>
      <c r="G367" s="351">
        <f t="shared" si="25"/>
        <v>2</v>
      </c>
      <c r="H367" s="350">
        <f t="shared" si="22"/>
        <v>1</v>
      </c>
      <c r="I367" s="350">
        <f t="shared" si="23"/>
        <v>1</v>
      </c>
      <c r="J367" s="350">
        <f t="shared" si="24"/>
        <v>2</v>
      </c>
      <c r="L367" s="194"/>
      <c r="M367" s="194"/>
    </row>
    <row r="368" spans="1:13" ht="14.1" customHeight="1" x14ac:dyDescent="0.2">
      <c r="A368" s="353">
        <v>11079</v>
      </c>
      <c r="B368" s="352">
        <v>47242</v>
      </c>
      <c r="C368" s="352">
        <v>47242</v>
      </c>
      <c r="D368" s="350">
        <f>'ЗВД-11'!E80</f>
        <v>3</v>
      </c>
      <c r="E368" s="351">
        <f>'ЗВД-11'!CU80</f>
        <v>0</v>
      </c>
      <c r="F368" s="351">
        <f>'ЗВД-11'!GK80</f>
        <v>3</v>
      </c>
      <c r="G368" s="351">
        <f t="shared" si="25"/>
        <v>3</v>
      </c>
      <c r="H368" s="350">
        <f t="shared" si="22"/>
        <v>0</v>
      </c>
      <c r="I368" s="350">
        <f t="shared" si="23"/>
        <v>3</v>
      </c>
      <c r="J368" s="350">
        <f t="shared" si="24"/>
        <v>3</v>
      </c>
      <c r="L368" s="194"/>
      <c r="M368" s="194"/>
    </row>
    <row r="369" spans="1:13" ht="14.1" customHeight="1" x14ac:dyDescent="0.2">
      <c r="A369" s="353">
        <v>11080</v>
      </c>
      <c r="B369" s="352">
        <v>47210</v>
      </c>
      <c r="C369" s="352">
        <v>47210</v>
      </c>
      <c r="D369" s="350">
        <f>'ЗВД-11'!E81</f>
        <v>1</v>
      </c>
      <c r="E369" s="351">
        <f>'ЗВД-11'!CU81</f>
        <v>11</v>
      </c>
      <c r="F369" s="351">
        <f>'ЗВД-11'!GK81</f>
        <v>0</v>
      </c>
      <c r="G369" s="351">
        <f t="shared" si="25"/>
        <v>11</v>
      </c>
      <c r="H369" s="350">
        <f t="shared" si="22"/>
        <v>11</v>
      </c>
      <c r="I369" s="350">
        <f t="shared" si="23"/>
        <v>0</v>
      </c>
      <c r="J369" s="350">
        <f t="shared" si="24"/>
        <v>11</v>
      </c>
      <c r="L369" s="194"/>
      <c r="M369" s="194"/>
    </row>
    <row r="370" spans="1:13" ht="14.1" customHeight="1" x14ac:dyDescent="0.2">
      <c r="A370" s="353">
        <v>11081</v>
      </c>
      <c r="B370" s="352">
        <v>47196</v>
      </c>
      <c r="C370" s="352">
        <v>47196</v>
      </c>
      <c r="D370" s="350">
        <f>'ЗВД-11'!E82</f>
        <v>2</v>
      </c>
      <c r="E370" s="351">
        <f>'ЗВД-11'!CU82</f>
        <v>8</v>
      </c>
      <c r="F370" s="351">
        <f>'ЗВД-11'!GK82</f>
        <v>3</v>
      </c>
      <c r="G370" s="351">
        <f t="shared" si="25"/>
        <v>11</v>
      </c>
      <c r="H370" s="350">
        <f t="shared" si="22"/>
        <v>8</v>
      </c>
      <c r="I370" s="350">
        <f t="shared" si="23"/>
        <v>3</v>
      </c>
      <c r="J370" s="350">
        <f t="shared" si="24"/>
        <v>11</v>
      </c>
      <c r="L370" s="194"/>
      <c r="M370" s="194"/>
    </row>
    <row r="371" spans="1:13" ht="14.1" customHeight="1" x14ac:dyDescent="0.2">
      <c r="A371" s="353">
        <v>11082</v>
      </c>
      <c r="B371" s="352">
        <v>46906</v>
      </c>
      <c r="C371" s="352">
        <v>46845</v>
      </c>
      <c r="D371" s="350">
        <f>'ЗВД-11'!E83</f>
        <v>1</v>
      </c>
      <c r="E371" s="351">
        <f>'ЗВД-11'!CU83</f>
        <v>4</v>
      </c>
      <c r="F371" s="351">
        <f>'ЗВД-11'!GK83</f>
        <v>0</v>
      </c>
      <c r="G371" s="351">
        <f t="shared" si="25"/>
        <v>4</v>
      </c>
      <c r="H371" s="350">
        <f t="shared" si="22"/>
        <v>4</v>
      </c>
      <c r="I371" s="350">
        <f t="shared" si="23"/>
        <v>0</v>
      </c>
      <c r="J371" s="350">
        <f t="shared" si="24"/>
        <v>4</v>
      </c>
      <c r="L371" s="194"/>
      <c r="M371" s="194"/>
    </row>
    <row r="372" spans="1:13" ht="14.1" customHeight="1" x14ac:dyDescent="0.2">
      <c r="A372" s="353">
        <v>11083</v>
      </c>
      <c r="B372" s="352">
        <v>47122</v>
      </c>
      <c r="C372" s="352">
        <v>46408</v>
      </c>
      <c r="D372" s="350">
        <f>'ЗВД-11'!E84</f>
        <v>1</v>
      </c>
      <c r="E372" s="351">
        <f>'ЗВД-11'!CU84</f>
        <v>2</v>
      </c>
      <c r="F372" s="351">
        <f>'ЗВД-11'!GK84</f>
        <v>1</v>
      </c>
      <c r="G372" s="351">
        <f t="shared" si="25"/>
        <v>3</v>
      </c>
      <c r="H372" s="350">
        <f t="shared" si="22"/>
        <v>2</v>
      </c>
      <c r="I372" s="350">
        <f t="shared" si="23"/>
        <v>1</v>
      </c>
      <c r="J372" s="350">
        <f t="shared" si="24"/>
        <v>3</v>
      </c>
      <c r="L372" s="194"/>
      <c r="M372" s="194"/>
    </row>
    <row r="373" spans="1:13" ht="14.1" customHeight="1" x14ac:dyDescent="0.2">
      <c r="A373" s="353">
        <v>11084</v>
      </c>
      <c r="B373" s="352">
        <v>47606</v>
      </c>
      <c r="C373" s="352">
        <v>46936</v>
      </c>
      <c r="D373" s="350">
        <f>'ЗВД-11'!E85</f>
        <v>2</v>
      </c>
      <c r="E373" s="351">
        <f>'ЗВД-11'!CU85</f>
        <v>3</v>
      </c>
      <c r="F373" s="351">
        <f>'ЗВД-11'!GK85</f>
        <v>2</v>
      </c>
      <c r="G373" s="351">
        <f t="shared" si="25"/>
        <v>5</v>
      </c>
      <c r="H373" s="350">
        <f t="shared" si="22"/>
        <v>3</v>
      </c>
      <c r="I373" s="350">
        <f t="shared" si="23"/>
        <v>2</v>
      </c>
      <c r="J373" s="350">
        <f t="shared" si="24"/>
        <v>5</v>
      </c>
      <c r="L373" s="194"/>
      <c r="M373" s="194"/>
    </row>
    <row r="374" spans="1:13" ht="14.1" customHeight="1" x14ac:dyDescent="0.2">
      <c r="A374" s="353">
        <v>11085</v>
      </c>
      <c r="B374" s="352">
        <v>46769</v>
      </c>
      <c r="C374" s="352">
        <v>47696</v>
      </c>
      <c r="D374" s="350">
        <f>'ЗВД-11'!E86</f>
        <v>2</v>
      </c>
      <c r="E374" s="351">
        <f>'ЗВД-11'!CU86</f>
        <v>0</v>
      </c>
      <c r="F374" s="351">
        <f>'ЗВД-11'!GK86</f>
        <v>3.8559999999999999</v>
      </c>
      <c r="G374" s="351">
        <f t="shared" si="25"/>
        <v>3.8559999999999999</v>
      </c>
      <c r="H374" s="350">
        <f t="shared" si="22"/>
        <v>0</v>
      </c>
      <c r="I374" s="350">
        <f t="shared" si="23"/>
        <v>3.8559999999999999</v>
      </c>
      <c r="J374" s="350">
        <f t="shared" si="24"/>
        <v>3.8559999999999999</v>
      </c>
      <c r="L374" s="194"/>
      <c r="M374" s="194"/>
    </row>
    <row r="375" spans="1:13" ht="14.1" customHeight="1" x14ac:dyDescent="0.2">
      <c r="A375" s="353">
        <v>11086</v>
      </c>
      <c r="B375" s="352">
        <v>46937</v>
      </c>
      <c r="C375" s="352">
        <v>47150</v>
      </c>
      <c r="D375" s="350">
        <f>'ЗВД-11'!E87</f>
        <v>1</v>
      </c>
      <c r="E375" s="351">
        <f>'ЗВД-11'!CU87</f>
        <v>1</v>
      </c>
      <c r="F375" s="351">
        <f>'ЗВД-11'!GK87</f>
        <v>1</v>
      </c>
      <c r="G375" s="351">
        <f t="shared" si="25"/>
        <v>2</v>
      </c>
      <c r="H375" s="350">
        <f t="shared" si="22"/>
        <v>1</v>
      </c>
      <c r="I375" s="350">
        <f t="shared" si="23"/>
        <v>1</v>
      </c>
      <c r="J375" s="350">
        <f t="shared" si="24"/>
        <v>2</v>
      </c>
      <c r="L375" s="194"/>
      <c r="M375" s="194"/>
    </row>
    <row r="376" spans="1:13" ht="14.1" customHeight="1" x14ac:dyDescent="0.2">
      <c r="A376" s="353">
        <v>11087</v>
      </c>
      <c r="B376" s="352">
        <v>47151</v>
      </c>
      <c r="C376" s="352">
        <v>47151</v>
      </c>
      <c r="D376" s="350">
        <f>'ЗВД-11'!E88</f>
        <v>3</v>
      </c>
      <c r="E376" s="351">
        <f>'ЗВД-11'!CU88</f>
        <v>8</v>
      </c>
      <c r="F376" s="351">
        <f>'ЗВД-11'!GK88</f>
        <v>6</v>
      </c>
      <c r="G376" s="351">
        <f t="shared" si="25"/>
        <v>14</v>
      </c>
      <c r="H376" s="350">
        <f t="shared" si="22"/>
        <v>8</v>
      </c>
      <c r="I376" s="350">
        <f t="shared" si="23"/>
        <v>6</v>
      </c>
      <c r="J376" s="350">
        <f t="shared" si="24"/>
        <v>14</v>
      </c>
      <c r="L376" s="194"/>
      <c r="M376" s="194"/>
    </row>
    <row r="377" spans="1:13" ht="14.1" customHeight="1" x14ac:dyDescent="0.2">
      <c r="A377" s="353">
        <v>11088</v>
      </c>
      <c r="B377" s="352">
        <v>47589</v>
      </c>
      <c r="C377" s="352">
        <v>47589</v>
      </c>
      <c r="D377" s="350">
        <f>'ЗВД-11'!E89</f>
        <v>1</v>
      </c>
      <c r="E377" s="351">
        <f>'ЗВД-11'!CU89</f>
        <v>1</v>
      </c>
      <c r="F377" s="351">
        <f>'ЗВД-11'!GK89</f>
        <v>1</v>
      </c>
      <c r="G377" s="351">
        <f t="shared" si="25"/>
        <v>2</v>
      </c>
      <c r="H377" s="350">
        <f t="shared" si="22"/>
        <v>1</v>
      </c>
      <c r="I377" s="350">
        <f t="shared" si="23"/>
        <v>1</v>
      </c>
      <c r="J377" s="350">
        <f t="shared" si="24"/>
        <v>2</v>
      </c>
      <c r="L377" s="194"/>
      <c r="M377" s="194"/>
    </row>
    <row r="378" spans="1:13" ht="14.1" customHeight="1" x14ac:dyDescent="0.2">
      <c r="A378" s="353">
        <v>11089</v>
      </c>
      <c r="B378" s="352">
        <v>47036</v>
      </c>
      <c r="C378" s="352">
        <v>46670</v>
      </c>
      <c r="D378" s="350">
        <f>'ЗВД-11'!E90</f>
        <v>2</v>
      </c>
      <c r="E378" s="351">
        <f>'ЗВД-11'!CU90</f>
        <v>5</v>
      </c>
      <c r="F378" s="351">
        <f>'ЗВД-11'!GK90</f>
        <v>1</v>
      </c>
      <c r="G378" s="351">
        <f t="shared" si="25"/>
        <v>6</v>
      </c>
      <c r="H378" s="350">
        <f t="shared" si="22"/>
        <v>5</v>
      </c>
      <c r="I378" s="350">
        <f t="shared" si="23"/>
        <v>1</v>
      </c>
      <c r="J378" s="350">
        <f t="shared" si="24"/>
        <v>6</v>
      </c>
      <c r="L378" s="194"/>
      <c r="M378" s="194"/>
    </row>
    <row r="379" spans="1:13" ht="14.1" customHeight="1" x14ac:dyDescent="0.2">
      <c r="A379" s="353">
        <v>11090</v>
      </c>
      <c r="B379" s="352">
        <v>47186</v>
      </c>
      <c r="C379" s="352">
        <v>46455</v>
      </c>
      <c r="D379" s="350">
        <f>'ЗВД-11'!E91</f>
        <v>1</v>
      </c>
      <c r="E379" s="351">
        <f>'ЗВД-11'!CU91</f>
        <v>4</v>
      </c>
      <c r="F379" s="351">
        <f>'ЗВД-11'!GK91</f>
        <v>0</v>
      </c>
      <c r="G379" s="351">
        <f t="shared" si="25"/>
        <v>4</v>
      </c>
      <c r="H379" s="350">
        <f t="shared" si="22"/>
        <v>4</v>
      </c>
      <c r="I379" s="350">
        <f t="shared" si="23"/>
        <v>0</v>
      </c>
      <c r="J379" s="350">
        <f t="shared" si="24"/>
        <v>4</v>
      </c>
      <c r="L379" s="194"/>
      <c r="M379" s="194"/>
    </row>
    <row r="380" spans="1:13" ht="14.1" customHeight="1" x14ac:dyDescent="0.2">
      <c r="A380" s="353">
        <v>11091</v>
      </c>
      <c r="B380" s="352">
        <v>47155</v>
      </c>
      <c r="C380" s="352">
        <v>47191</v>
      </c>
      <c r="D380" s="350">
        <f>'ЗВД-11'!E92</f>
        <v>3</v>
      </c>
      <c r="E380" s="351">
        <f>'ЗВД-11'!CU92</f>
        <v>19</v>
      </c>
      <c r="F380" s="351">
        <f>'ЗВД-11'!GK92</f>
        <v>0</v>
      </c>
      <c r="G380" s="351">
        <f t="shared" si="25"/>
        <v>19</v>
      </c>
      <c r="H380" s="350">
        <f t="shared" si="22"/>
        <v>19</v>
      </c>
      <c r="I380" s="350">
        <f t="shared" si="23"/>
        <v>0</v>
      </c>
      <c r="J380" s="350">
        <f t="shared" si="24"/>
        <v>19</v>
      </c>
      <c r="L380" s="194"/>
      <c r="M380" s="194"/>
    </row>
    <row r="381" spans="1:13" ht="14.1" customHeight="1" x14ac:dyDescent="0.2">
      <c r="A381" s="353">
        <v>11092</v>
      </c>
      <c r="B381" s="352">
        <v>47574</v>
      </c>
      <c r="C381" s="352">
        <v>47365</v>
      </c>
      <c r="D381" s="350">
        <f>'ЗВД-11'!E93</f>
        <v>2</v>
      </c>
      <c r="E381" s="351">
        <f>'ЗВД-11'!CU93</f>
        <v>4</v>
      </c>
      <c r="F381" s="351">
        <f>'ЗВД-11'!GK93</f>
        <v>2</v>
      </c>
      <c r="G381" s="351">
        <f t="shared" si="25"/>
        <v>6</v>
      </c>
      <c r="H381" s="350">
        <f t="shared" si="22"/>
        <v>4</v>
      </c>
      <c r="I381" s="350">
        <f t="shared" si="23"/>
        <v>2</v>
      </c>
      <c r="J381" s="350">
        <f t="shared" si="24"/>
        <v>6</v>
      </c>
      <c r="L381" s="194"/>
      <c r="M381" s="194"/>
    </row>
    <row r="382" spans="1:13" ht="14.1" customHeight="1" x14ac:dyDescent="0.2">
      <c r="A382" s="353">
        <v>11093</v>
      </c>
      <c r="B382" s="352">
        <v>47610</v>
      </c>
      <c r="C382" s="352">
        <v>47610</v>
      </c>
      <c r="D382" s="350">
        <f>'ЗВД-11'!E94</f>
        <v>2</v>
      </c>
      <c r="E382" s="351">
        <f>'ЗВД-11'!CU94</f>
        <v>4</v>
      </c>
      <c r="F382" s="351">
        <f>'ЗВД-11'!GK94</f>
        <v>3</v>
      </c>
      <c r="G382" s="351">
        <f t="shared" si="25"/>
        <v>7</v>
      </c>
      <c r="H382" s="350">
        <f t="shared" si="22"/>
        <v>4</v>
      </c>
      <c r="I382" s="350">
        <f t="shared" si="23"/>
        <v>3</v>
      </c>
      <c r="J382" s="350">
        <f t="shared" si="24"/>
        <v>7</v>
      </c>
      <c r="L382" s="194"/>
      <c r="M382" s="194"/>
    </row>
    <row r="383" spans="1:13" ht="14.1" customHeight="1" x14ac:dyDescent="0.2">
      <c r="A383" s="353">
        <v>11094</v>
      </c>
      <c r="B383" s="352"/>
      <c r="C383" s="352"/>
      <c r="D383" s="350">
        <f>'ЗВД-11'!E95</f>
        <v>2</v>
      </c>
      <c r="E383" s="351">
        <f>'ЗВД-11'!CU95</f>
        <v>0</v>
      </c>
      <c r="F383" s="351">
        <f>'ЗВД-11'!GK95</f>
        <v>0</v>
      </c>
      <c r="G383" s="351">
        <f t="shared" si="25"/>
        <v>0</v>
      </c>
      <c r="H383" s="350">
        <f t="shared" si="22"/>
        <v>8.74</v>
      </c>
      <c r="I383" s="350">
        <f t="shared" si="23"/>
        <v>6.36</v>
      </c>
      <c r="J383" s="350">
        <f t="shared" si="24"/>
        <v>15.1</v>
      </c>
      <c r="L383" s="194"/>
      <c r="M383" s="194"/>
    </row>
    <row r="384" spans="1:13" ht="14.1" customHeight="1" x14ac:dyDescent="0.2">
      <c r="A384" s="353">
        <v>11095</v>
      </c>
      <c r="B384" s="352">
        <v>47178</v>
      </c>
      <c r="C384" s="352">
        <v>47178</v>
      </c>
      <c r="D384" s="350">
        <f>'ЗВД-11'!E96</f>
        <v>1</v>
      </c>
      <c r="E384" s="351">
        <f>'ЗВД-11'!CU96</f>
        <v>0</v>
      </c>
      <c r="F384" s="351">
        <f>'ЗВД-11'!GK96</f>
        <v>0</v>
      </c>
      <c r="G384" s="351">
        <f t="shared" si="25"/>
        <v>0</v>
      </c>
      <c r="H384" s="350">
        <f t="shared" si="22"/>
        <v>0</v>
      </c>
      <c r="I384" s="350">
        <f t="shared" si="23"/>
        <v>0</v>
      </c>
      <c r="J384" s="350">
        <f t="shared" si="24"/>
        <v>0</v>
      </c>
      <c r="L384" s="194"/>
      <c r="M384" s="194"/>
    </row>
    <row r="385" spans="1:13" ht="14.1" customHeight="1" x14ac:dyDescent="0.2">
      <c r="A385" s="353">
        <v>11096</v>
      </c>
      <c r="B385" s="352">
        <v>46692</v>
      </c>
      <c r="C385" s="352">
        <v>46692</v>
      </c>
      <c r="D385" s="350">
        <f>'ЗВД-11'!E97</f>
        <v>2</v>
      </c>
      <c r="E385" s="351">
        <f>'ЗВД-11'!CU97</f>
        <v>8</v>
      </c>
      <c r="F385" s="351">
        <f>'ЗВД-11'!GK97</f>
        <v>3</v>
      </c>
      <c r="G385" s="351">
        <f t="shared" si="25"/>
        <v>11</v>
      </c>
      <c r="H385" s="350">
        <f t="shared" si="22"/>
        <v>8</v>
      </c>
      <c r="I385" s="350">
        <f t="shared" si="23"/>
        <v>3</v>
      </c>
      <c r="J385" s="350">
        <f t="shared" si="24"/>
        <v>11</v>
      </c>
      <c r="L385" s="194"/>
      <c r="M385" s="194"/>
    </row>
    <row r="386" spans="1:13" ht="14.1" customHeight="1" x14ac:dyDescent="0.2">
      <c r="A386" s="353">
        <v>11097</v>
      </c>
      <c r="B386" s="352">
        <v>47298</v>
      </c>
      <c r="C386" s="352">
        <v>47123</v>
      </c>
      <c r="D386" s="350">
        <f>'ЗВД-11'!E98</f>
        <v>2</v>
      </c>
      <c r="E386" s="351">
        <f>'ЗВД-11'!CU98</f>
        <v>4</v>
      </c>
      <c r="F386" s="351">
        <f>'ЗВД-11'!GK98</f>
        <v>2</v>
      </c>
      <c r="G386" s="351">
        <f t="shared" si="25"/>
        <v>6</v>
      </c>
      <c r="H386" s="350">
        <f t="shared" si="22"/>
        <v>4</v>
      </c>
      <c r="I386" s="350">
        <f t="shared" si="23"/>
        <v>2</v>
      </c>
      <c r="J386" s="350">
        <f t="shared" si="24"/>
        <v>6</v>
      </c>
      <c r="L386" s="194"/>
      <c r="M386" s="194"/>
    </row>
    <row r="387" spans="1:13" ht="14.1" customHeight="1" x14ac:dyDescent="0.2">
      <c r="A387" s="353">
        <v>11098</v>
      </c>
      <c r="B387" s="352">
        <v>47576</v>
      </c>
      <c r="C387" s="352">
        <v>47576</v>
      </c>
      <c r="D387" s="350">
        <f>'ЗВД-11'!E99</f>
        <v>1</v>
      </c>
      <c r="E387" s="351">
        <f>'ЗВД-11'!CU99</f>
        <v>1</v>
      </c>
      <c r="F387" s="351">
        <f>'ЗВД-11'!GK99</f>
        <v>0</v>
      </c>
      <c r="G387" s="351">
        <f t="shared" si="25"/>
        <v>1</v>
      </c>
      <c r="H387" s="350">
        <f t="shared" ref="H387:H389" si="26">IFERROR(IF(B387=0,ROUND(D387*4.37/30*30,3),ROUND(E387,3)),"Н/Д")</f>
        <v>1</v>
      </c>
      <c r="I387" s="350">
        <f t="shared" ref="I387:I389" si="27">IFERROR(IF(C387=0,ROUND(D387*3.18/30*30,3),ROUND(F387,3)),"Н/Д")</f>
        <v>0</v>
      </c>
      <c r="J387" s="350">
        <f t="shared" ref="J387:J389" si="28">IFERROR(ROUND(H387+I387,3),"Н/Д")</f>
        <v>1</v>
      </c>
      <c r="L387" s="194"/>
      <c r="M387" s="194"/>
    </row>
    <row r="388" spans="1:13" ht="14.1" customHeight="1" x14ac:dyDescent="0.2">
      <c r="A388" s="353">
        <v>11099</v>
      </c>
      <c r="B388" s="352">
        <v>47242</v>
      </c>
      <c r="C388" s="352">
        <v>47242</v>
      </c>
      <c r="D388" s="350">
        <f>'ЗВД-11'!E100</f>
        <v>2</v>
      </c>
      <c r="E388" s="351">
        <f>'ЗВД-11'!CU100</f>
        <v>9</v>
      </c>
      <c r="F388" s="351">
        <f>'ЗВД-11'!GK100</f>
        <v>1</v>
      </c>
      <c r="G388" s="351">
        <f t="shared" si="25"/>
        <v>10</v>
      </c>
      <c r="H388" s="350">
        <f t="shared" si="26"/>
        <v>9</v>
      </c>
      <c r="I388" s="350">
        <f t="shared" si="27"/>
        <v>1</v>
      </c>
      <c r="J388" s="350">
        <f t="shared" si="28"/>
        <v>10</v>
      </c>
      <c r="L388" s="194"/>
      <c r="M388" s="194"/>
    </row>
    <row r="389" spans="1:13" ht="14.1" customHeight="1" x14ac:dyDescent="0.2">
      <c r="A389" s="353">
        <v>11100</v>
      </c>
      <c r="B389" s="352">
        <v>46762</v>
      </c>
      <c r="C389" s="352">
        <v>46762</v>
      </c>
      <c r="D389" s="350">
        <f>'ЗВД-11'!E101</f>
        <v>0</v>
      </c>
      <c r="E389" s="351">
        <f>'ЗВД-11'!CU101</f>
        <v>0</v>
      </c>
      <c r="F389" s="351">
        <f>'ЗВД-11'!GK101</f>
        <v>0</v>
      </c>
      <c r="G389" s="351">
        <f t="shared" si="25"/>
        <v>0</v>
      </c>
      <c r="H389" s="350">
        <f t="shared" si="26"/>
        <v>0</v>
      </c>
      <c r="I389" s="350">
        <f t="shared" si="27"/>
        <v>0</v>
      </c>
      <c r="J389" s="350">
        <f t="shared" si="28"/>
        <v>0</v>
      </c>
      <c r="L389" s="194"/>
      <c r="M389" s="194"/>
    </row>
  </sheetData>
  <mergeCells count="9">
    <mergeCell ref="L17:O17"/>
    <mergeCell ref="L15:M15"/>
    <mergeCell ref="N15:O15"/>
    <mergeCell ref="L1:O1"/>
    <mergeCell ref="L7:O7"/>
    <mergeCell ref="L13:M13"/>
    <mergeCell ref="L14:M14"/>
    <mergeCell ref="N13:O13"/>
    <mergeCell ref="N14:O14"/>
  </mergeCells>
  <conditionalFormatting sqref="E2:J389">
    <cfRule type="cellIs" dxfId="32" priority="13" operator="equal">
      <formula>"Н/Д"</formula>
    </cfRule>
    <cfRule type="cellIs" dxfId="31" priority="14" operator="lessThan">
      <formula>0</formula>
    </cfRule>
  </conditionalFormatting>
  <conditionalFormatting sqref="B2:C389">
    <cfRule type="cellIs" dxfId="30" priority="1" operator="equal">
      <formula>"просрочен"</formula>
    </cfRule>
    <cfRule type="cellIs" dxfId="29" priority="2" operator="greaterThanOrEqual">
      <formula>$N$15</formula>
    </cfRule>
    <cfRule type="cellIs" dxfId="28" priority="3" operator="between">
      <formula>$N$13+1</formula>
      <formula>$N$14</formula>
    </cfRule>
    <cfRule type="cellIs" dxfId="27" priority="7" operator="equal">
      <formula>0</formula>
    </cfRule>
    <cfRule type="cellIs" dxfId="26" priority="12" operator="lessThanOrEqual">
      <formula>$N$13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3"/>
  <sheetViews>
    <sheetView showGridLines="0" zoomScale="120" zoomScaleNormal="120" workbookViewId="0">
      <pane ySplit="2" topLeftCell="A3" activePane="bottomLeft" state="frozen"/>
      <selection sqref="A1:G1"/>
      <selection pane="bottomLeft" activeCell="A3" sqref="A3:L3"/>
    </sheetView>
  </sheetViews>
  <sheetFormatPr defaultColWidth="8.7109375" defaultRowHeight="14.1" customHeight="1" x14ac:dyDescent="0.2"/>
  <cols>
    <col min="1" max="1" width="5.7109375" style="378" customWidth="1"/>
    <col min="2" max="3" width="6.7109375" style="378" customWidth="1"/>
    <col min="4" max="8" width="5.7109375" style="378" customWidth="1"/>
    <col min="9" max="11" width="6.7109375" style="378" customWidth="1"/>
    <col min="12" max="12" width="40.7109375" style="378" customWidth="1"/>
    <col min="13" max="13" width="1.7109375" style="378" customWidth="1"/>
    <col min="14" max="34" width="2.7109375" style="387" customWidth="1"/>
    <col min="35" max="35" width="1.7109375" style="378" customWidth="1"/>
    <col min="36" max="56" width="2.7109375" style="387" customWidth="1"/>
    <col min="57" max="16384" width="8.7109375" style="378"/>
  </cols>
  <sheetData>
    <row r="1" spans="1:56" ht="14.1" customHeight="1" x14ac:dyDescent="0.2">
      <c r="A1" s="547" t="s">
        <v>444</v>
      </c>
      <c r="B1" s="548" t="s">
        <v>434</v>
      </c>
      <c r="C1" s="549"/>
      <c r="D1" s="549"/>
      <c r="E1" s="550"/>
      <c r="F1" s="547" t="s">
        <v>443</v>
      </c>
      <c r="G1" s="547"/>
      <c r="H1" s="547"/>
      <c r="I1" s="547" t="s">
        <v>442</v>
      </c>
      <c r="J1" s="547"/>
      <c r="K1" s="547"/>
      <c r="L1" s="551" t="s">
        <v>543</v>
      </c>
    </row>
    <row r="2" spans="1:56" ht="14.1" customHeight="1" x14ac:dyDescent="0.2">
      <c r="A2" s="547"/>
      <c r="B2" s="439" t="s">
        <v>395</v>
      </c>
      <c r="C2" s="439" t="s">
        <v>394</v>
      </c>
      <c r="D2" s="439" t="s">
        <v>449</v>
      </c>
      <c r="E2" s="439" t="s">
        <v>450</v>
      </c>
      <c r="F2" s="439" t="s">
        <v>395</v>
      </c>
      <c r="G2" s="439" t="s">
        <v>394</v>
      </c>
      <c r="H2" s="439" t="s">
        <v>396</v>
      </c>
      <c r="I2" s="439" t="s">
        <v>395</v>
      </c>
      <c r="J2" s="439" t="s">
        <v>394</v>
      </c>
      <c r="K2" s="439" t="s">
        <v>396</v>
      </c>
      <c r="L2" s="547"/>
    </row>
    <row r="3" spans="1:56" ht="27.95" customHeight="1" x14ac:dyDescent="0.2">
      <c r="A3" s="545" t="s">
        <v>445</v>
      </c>
      <c r="B3" s="545"/>
      <c r="C3" s="545"/>
      <c r="D3" s="545"/>
      <c r="E3" s="545"/>
      <c r="F3" s="545"/>
      <c r="G3" s="545"/>
      <c r="H3" s="545"/>
      <c r="I3" s="545"/>
      <c r="J3" s="545"/>
      <c r="K3" s="545"/>
      <c r="L3" s="545"/>
    </row>
    <row r="4" spans="1:56" ht="14.1" customHeight="1" x14ac:dyDescent="0.2">
      <c r="A4" s="380"/>
      <c r="B4" s="381"/>
      <c r="C4" s="381"/>
      <c r="D4" s="382" t="s">
        <v>381</v>
      </c>
      <c r="E4" s="382" t="s">
        <v>381</v>
      </c>
      <c r="F4" s="382" t="s">
        <v>381</v>
      </c>
      <c r="G4" s="382" t="s">
        <v>381</v>
      </c>
      <c r="H4" s="382" t="s">
        <v>381</v>
      </c>
      <c r="I4" s="382" t="s">
        <v>381</v>
      </c>
      <c r="J4" s="382" t="s">
        <v>381</v>
      </c>
      <c r="K4" s="382" t="s">
        <v>381</v>
      </c>
      <c r="L4" s="383"/>
    </row>
    <row r="5" spans="1:56" ht="14.1" customHeight="1" x14ac:dyDescent="0.2">
      <c r="A5" s="380">
        <v>9102</v>
      </c>
      <c r="B5" s="381">
        <v>1.2829999999999999</v>
      </c>
      <c r="C5" s="381"/>
      <c r="D5" s="382" t="s">
        <v>381</v>
      </c>
      <c r="E5" s="382" t="s">
        <v>381</v>
      </c>
      <c r="F5" s="382" t="s">
        <v>381</v>
      </c>
      <c r="G5" s="382" t="s">
        <v>381</v>
      </c>
      <c r="H5" s="382" t="s">
        <v>381</v>
      </c>
      <c r="I5" s="382" t="s">
        <v>381</v>
      </c>
      <c r="J5" s="382" t="s">
        <v>381</v>
      </c>
      <c r="K5" s="382" t="s">
        <v>381</v>
      </c>
      <c r="L5" s="383"/>
    </row>
    <row r="6" spans="1:56" ht="14.1" customHeight="1" x14ac:dyDescent="0.2">
      <c r="A6" s="380"/>
      <c r="B6" s="381"/>
      <c r="C6" s="381"/>
      <c r="D6" s="382" t="s">
        <v>381</v>
      </c>
      <c r="E6" s="382" t="s">
        <v>381</v>
      </c>
      <c r="F6" s="382" t="s">
        <v>381</v>
      </c>
      <c r="G6" s="382" t="s">
        <v>381</v>
      </c>
      <c r="H6" s="382" t="s">
        <v>381</v>
      </c>
      <c r="I6" s="382" t="s">
        <v>381</v>
      </c>
      <c r="J6" s="382" t="s">
        <v>381</v>
      </c>
      <c r="K6" s="382" t="s">
        <v>381</v>
      </c>
      <c r="L6" s="383"/>
    </row>
    <row r="7" spans="1:56" ht="27.95" customHeight="1" x14ac:dyDescent="0.2">
      <c r="A7" s="545" t="s">
        <v>447</v>
      </c>
      <c r="B7" s="545"/>
      <c r="C7" s="545"/>
      <c r="D7" s="545"/>
      <c r="E7" s="545"/>
      <c r="F7" s="545"/>
      <c r="G7" s="545"/>
      <c r="H7" s="545"/>
      <c r="I7" s="545"/>
      <c r="J7" s="545"/>
      <c r="K7" s="545"/>
      <c r="L7" s="545"/>
    </row>
    <row r="8" spans="1:56" ht="14.1" customHeight="1" x14ac:dyDescent="0.2">
      <c r="A8" s="380"/>
      <c r="B8" s="381"/>
      <c r="C8" s="381"/>
      <c r="D8" s="382" t="s">
        <v>381</v>
      </c>
      <c r="E8" s="382" t="s">
        <v>381</v>
      </c>
      <c r="F8" s="385"/>
      <c r="G8" s="385"/>
      <c r="H8" s="385"/>
      <c r="I8" s="382" t="s">
        <v>381</v>
      </c>
      <c r="J8" s="382" t="s">
        <v>381</v>
      </c>
      <c r="K8" s="382" t="s">
        <v>381</v>
      </c>
      <c r="L8" s="383"/>
    </row>
    <row r="9" spans="1:56" ht="14.1" customHeight="1" x14ac:dyDescent="0.2">
      <c r="A9" s="380"/>
      <c r="B9" s="381"/>
      <c r="C9" s="381"/>
      <c r="D9" s="382" t="s">
        <v>381</v>
      </c>
      <c r="E9" s="382" t="s">
        <v>381</v>
      </c>
      <c r="F9" s="385"/>
      <c r="G9" s="385"/>
      <c r="H9" s="385"/>
      <c r="I9" s="382" t="s">
        <v>381</v>
      </c>
      <c r="J9" s="382" t="s">
        <v>381</v>
      </c>
      <c r="K9" s="382" t="s">
        <v>381</v>
      </c>
      <c r="L9" s="383"/>
    </row>
    <row r="10" spans="1:56" ht="14.1" customHeight="1" x14ac:dyDescent="0.2">
      <c r="A10" s="380"/>
      <c r="B10" s="381"/>
      <c r="C10" s="381"/>
      <c r="D10" s="382" t="s">
        <v>381</v>
      </c>
      <c r="E10" s="382" t="s">
        <v>381</v>
      </c>
      <c r="F10" s="385"/>
      <c r="G10" s="385"/>
      <c r="H10" s="385"/>
      <c r="I10" s="382" t="s">
        <v>381</v>
      </c>
      <c r="J10" s="382" t="s">
        <v>381</v>
      </c>
      <c r="K10" s="382" t="s">
        <v>381</v>
      </c>
      <c r="L10" s="383"/>
    </row>
    <row r="11" spans="1:56" ht="27.95" customHeight="1" x14ac:dyDescent="0.2">
      <c r="A11" s="545" t="s">
        <v>446</v>
      </c>
      <c r="B11" s="545"/>
      <c r="C11" s="545"/>
      <c r="D11" s="545"/>
      <c r="E11" s="545"/>
      <c r="F11" s="545"/>
      <c r="G11" s="545"/>
      <c r="H11" s="545"/>
      <c r="I11" s="545"/>
      <c r="J11" s="545"/>
      <c r="K11" s="545"/>
      <c r="L11" s="545"/>
    </row>
    <row r="12" spans="1:56" ht="14.1" customHeight="1" x14ac:dyDescent="0.2">
      <c r="A12" s="380"/>
      <c r="B12" s="381"/>
      <c r="C12" s="381"/>
      <c r="D12" s="384"/>
      <c r="E12" s="384"/>
      <c r="F12" s="385"/>
      <c r="G12" s="385"/>
      <c r="H12" s="385"/>
      <c r="I12" s="382" t="s">
        <v>381</v>
      </c>
      <c r="J12" s="382" t="s">
        <v>381</v>
      </c>
      <c r="K12" s="382" t="s">
        <v>381</v>
      </c>
      <c r="L12" s="383"/>
    </row>
    <row r="13" spans="1:56" ht="14.1" customHeight="1" x14ac:dyDescent="0.2">
      <c r="A13" s="380">
        <v>9100</v>
      </c>
      <c r="B13" s="381">
        <v>3.855</v>
      </c>
      <c r="C13" s="381">
        <v>1.3460000000000001</v>
      </c>
      <c r="D13" s="384">
        <v>45592</v>
      </c>
      <c r="E13" s="384">
        <v>45583</v>
      </c>
      <c r="F13" s="385">
        <f>IF(B13&lt;&gt;0,ROUND(VLOOKUP(A13,Поверка!$A$2:$D$389,4,FALSE)*4.37/31*(D13-45566),3),0)</f>
        <v>7.33</v>
      </c>
      <c r="G13" s="385">
        <f>IF(C13&lt;&gt;0,ROUND(VLOOKUP(A13,Поверка!$A$2:$D$389,4,FALSE)*3.18/31*(E13-45566),3),0)</f>
        <v>3.488</v>
      </c>
      <c r="H13" s="385">
        <f>SUM(F13:G13)</f>
        <v>10.818</v>
      </c>
      <c r="I13" s="382" t="s">
        <v>381</v>
      </c>
      <c r="J13" s="382" t="s">
        <v>381</v>
      </c>
      <c r="K13" s="382" t="s">
        <v>381</v>
      </c>
      <c r="L13" s="383"/>
    </row>
    <row r="14" spans="1:56" ht="14.1" customHeight="1" x14ac:dyDescent="0.2">
      <c r="A14" s="380"/>
      <c r="B14" s="381"/>
      <c r="C14" s="381"/>
      <c r="D14" s="384"/>
      <c r="E14" s="384"/>
      <c r="F14" s="385"/>
      <c r="G14" s="385"/>
      <c r="H14" s="385"/>
      <c r="I14" s="382" t="s">
        <v>381</v>
      </c>
      <c r="J14" s="382" t="s">
        <v>381</v>
      </c>
      <c r="K14" s="382" t="s">
        <v>381</v>
      </c>
      <c r="L14" s="383"/>
    </row>
    <row r="15" spans="1:56" ht="14.1" customHeight="1" x14ac:dyDescent="0.2">
      <c r="A15" s="545" t="s">
        <v>448</v>
      </c>
      <c r="B15" s="545"/>
      <c r="C15" s="545"/>
      <c r="D15" s="545"/>
      <c r="E15" s="545"/>
      <c r="F15" s="545"/>
      <c r="G15" s="545"/>
      <c r="H15" s="545"/>
      <c r="I15" s="545"/>
      <c r="J15" s="545"/>
      <c r="K15" s="545"/>
      <c r="L15" s="545"/>
    </row>
    <row r="16" spans="1:56" ht="14.1" customHeight="1" x14ac:dyDescent="0.2">
      <c r="A16" s="380"/>
      <c r="B16" s="381"/>
      <c r="C16" s="381"/>
      <c r="D16" s="382" t="s">
        <v>381</v>
      </c>
      <c r="E16" s="382" t="s">
        <v>381</v>
      </c>
      <c r="F16" s="385"/>
      <c r="G16" s="385"/>
      <c r="H16" s="385"/>
      <c r="I16" s="386"/>
      <c r="J16" s="386"/>
      <c r="K16" s="386"/>
      <c r="L16" s="383"/>
      <c r="N16" s="439"/>
      <c r="O16" s="439"/>
      <c r="P16" s="439"/>
      <c r="Q16" s="439"/>
      <c r="R16" s="439"/>
      <c r="S16" s="439"/>
      <c r="T16" s="439"/>
      <c r="U16" s="440"/>
      <c r="V16" s="454"/>
      <c r="W16" s="458"/>
      <c r="X16" s="464"/>
      <c r="Y16" s="471"/>
      <c r="Z16" s="479"/>
      <c r="AA16" s="486"/>
      <c r="AB16" s="494"/>
      <c r="AC16" s="501"/>
      <c r="AD16" s="507"/>
      <c r="AE16" s="515"/>
      <c r="AF16" s="523"/>
      <c r="AG16" s="534"/>
      <c r="AH16" s="439"/>
      <c r="AJ16" s="439"/>
      <c r="AK16" s="439"/>
      <c r="AL16" s="439"/>
      <c r="AM16" s="439"/>
      <c r="AN16" s="439"/>
      <c r="AO16" s="439"/>
      <c r="AP16" s="439"/>
      <c r="AQ16" s="440"/>
      <c r="AR16" s="454"/>
      <c r="AS16" s="458"/>
      <c r="AT16" s="464"/>
      <c r="AU16" s="471"/>
      <c r="AV16" s="479"/>
      <c r="AW16" s="486"/>
      <c r="AX16" s="494"/>
      <c r="AY16" s="501"/>
      <c r="AZ16" s="507"/>
      <c r="BA16" s="515"/>
      <c r="BB16" s="523"/>
      <c r="BC16" s="534"/>
      <c r="BD16" s="439"/>
    </row>
    <row r="17" spans="1:56" ht="14.1" customHeight="1" x14ac:dyDescent="0.2">
      <c r="A17" s="380">
        <v>7042</v>
      </c>
      <c r="B17" s="381">
        <v>249</v>
      </c>
      <c r="C17" s="381"/>
      <c r="D17" s="382" t="s">
        <v>381</v>
      </c>
      <c r="E17" s="382" t="s">
        <v>381</v>
      </c>
      <c r="F17" s="385">
        <f>0-(ABS(249-254)+IF(B17&lt;&gt;0,
+N17*4.37
+O17*4.37
+P17*4.37
+Q17*4.37
+R17*4.37
+S17*4.37
+T17*4.37
+U17*4.37
+V17*4.37
+W17*4.37
+X17*4.37
+Y17*4.37
+Z17*4.37
+AA17*4.37
+AB17*4.37
+AC17*4.37
+AD17*4.37
+AE17*4.37
+AF17*4.37
+ROUND(AG17*4.37/31*30,3)
+AH17*4.37,0))</f>
        <v>-5</v>
      </c>
      <c r="G17" s="385">
        <f>0-(ABS(0-0)+IF(C17&lt;&gt;0,
+AJ17*3.18
+AK17*3.18
+AL17*3.18
+AM17*3.18
+ROUND(AN17*3.18/30*29,3)
+ROUND(AO17*3.18/31*9,3)
+AP17*3.18
+AQ17*3.18
+ROUND(AR17*3.18/31*25,3)
+ROUND(AS17*3.18/30*28,3)
+AT17*3.18
+AU17*3.18
+AV17*3.18
+AW17*3.18
+AX17*3.18
+AY17*3.18
+AZ17*3.18
+ROUND(BA17*3.18/31*28,3)
+BB17*3.18
+ROUND(BC17*3.18/31*30,3)
+ROUND(BD17*3.18/31*23,3),0))</f>
        <v>0</v>
      </c>
      <c r="H17" s="385">
        <f t="shared" ref="H17" si="0">SUM(F17:G17)</f>
        <v>-5</v>
      </c>
      <c r="I17" s="386">
        <f>0-(ROUND(ABS(249-254)*22.88,2)+IF(B17&lt;&gt;0,
+ROUND(N17*4.37*22.88,2)
+ROUND(O17*4.37*22.88,2)
+ROUND(P17*4.37*22.88,2)
+ROUND(Q17*4.37*22.88,2)
+ROUND(R17*4.37*22.88,2)
+ROUND(S17*4.37*22.88,2)
+ROUND(T17*4.37*22.88,2)
+ROUND(U17*4.37*22.88,2)
+ROUND(V17*4.37*22.88,2)
+ROUND(W17*4.37*22.88,2)
+ROUND(X17*4.37*22.88,2)
+ROUND(Y17*4.37*22.88,2)
+ROUND(Z17*4.37*22.88,2)
+ROUND(AA17*4.37*22.88,2)
+ROUND(AB17*4.37*22.88,2)
+ROUND(AC17*4.37*22.88,2)
+ROUND(AD17*4.37*22.88,2)
+ROUND(AE17*4.37*22.88,2)
+ROUND(AF17*4.37*22.88,2)
+ROUND(ROUND(AG17*4.37/31*30,3)*22.88,2)
+ROUND(AH17*4.37*22.88,2),0))</f>
        <v>-114.4</v>
      </c>
      <c r="J17" s="386">
        <f>0-(ROUND(ABS(0-0)*142.97,2)+IF(C17&lt;&gt;0,
+ROUND(AJ17*3.18*142.97,2)
+ROUND(AK17*3.18*142.97,2)
+ROUND(AL17*3.18*142.97,2)
+ROUND(AM17*3.18*142.97,2)
+ROUND(ROUND(AN17*3.18/30*29,3)*142.97,2)
+ROUND(ROUND(AO17*3.18/31*9,3)*142.97,2)
+ROUND(AP17*3.18*142.97,2)
+ROUND(AQ17*3.18*142.97,2)
+ROUND(ROUND(AR17*3.18/31*25,3)*142.97,2)
+ROUND(ROUND(AS17*3.18/30*28,3)*142.97,2)
+ROUND(AT17*3.18*142.97,2)
+ROUND(AU17*3.18*142.97,2)
+ROUND(AV17*3.18*142.97,2)
+ROUND(AW17*3.18*142.97,2)
+ROUND(AX17*3.18*142.97,2)
+ROUND(AY17*3.18*142.97,2)
+ROUND(AZ17*3.18*142.97,2)
+ROUND(ROUND(BA17*3.18/31*28,3)*142.97,2)
+ROUND(BB17*3.18*142.97,2)
+ROUND(ROUND(BC17*3.18/31*30,3)*142.97,2)
+ROUND(ROUND(BD17*3.18/31*23,3)*142.97,2),0))</f>
        <v>0</v>
      </c>
      <c r="K17" s="386">
        <f>0-(ROUND((ABS(249-254)+ABS(0-0))*31.69,2)
+ROUND((IF(B17&lt;&gt;0,N17*4.37,0)+IF(C17&lt;&gt;0,AJ17*3.18,0))*31.69,2)
+ROUND((IF(B17&lt;&gt;0,O17*4.37,0)+IF(C17&lt;&gt;0,AK17*3.18,0))*31.69,2)
+ROUND((IF(B17&lt;&gt;0,P17*4.37,0)+IF(C17&lt;&gt;0,AL17*3.18,0))*31.69,2)
+ROUND((IF(B17&lt;&gt;0,Q17*4.37,0)+IF(C17&lt;&gt;0,AM17*3.18,0))*31.69,2)
+ROUND((IF(B17&lt;&gt;0,R17*4.37,0)+IF(C17&lt;&gt;0,ROUND(AN17*3.18/30*29,3),0))*31.69,2)
+ROUND((IF(B17&lt;&gt;0,S17*4.37,0)+IF(C17&lt;&gt;0,ROUND(AO17*3.18/31*9,3),0))*31.69,2)
+ROUND((IF(B17&lt;&gt;0,T17*4.37,0)+IF(C17&lt;&gt;0,AP17*3.18,0))*31.69,2)
+ROUND((IF(B17&lt;&gt;0,U17*4.37,0)+IF(C17&lt;&gt;0,AQ17*3.18,0))*31.69,2)
+ROUND((IF(B17&lt;&gt;0,V17*4.37,0)+IF(C17&lt;&gt;0,ROUND(AR17*3.18/31*25,3),0))*31.69,2)
+ROUND((IF(B17&lt;&gt;0,W17*4.37,0)+IF(C17&lt;&gt;0,ROUND(AS17*3.18/30*28,3),0))*31.69,2)
+ROUND((IF(B17&lt;&gt;0,X17*4.37,0)+IF(C17&lt;&gt;0,AT17*3.18,0))*31.69,2)
+ROUND((IF(B17&lt;&gt;0,Y17*4.37,0)+IF(C17&lt;&gt;0,AU17*3.18,0))*31.69,2)
+ROUND((IF(B17&lt;&gt;0,Z17*4.37,0)+IF(C17&lt;&gt;0,AV17*3.18,0))*31.69,2)
+ROUND((IF(B17&lt;&gt;0,AA17*4.37,0)+IF(C17&lt;&gt;0,AW17*3.18,0))*31.69,2)
+ROUND((IF(B17&lt;&gt;0,AB17*4.37,0)+IF(C17&lt;&gt;0,AX17*3.18,0))*31.69,2)
+ROUND((IF(B17&lt;&gt;0,AC17*4.37,0)+IF(C17&lt;&gt;0,AY17*3.18,0))*31.69,2)
+ROUND((IF(B17&lt;&gt;0,AD17*4.37,0)+IF(C17&lt;&gt;0,AZ17*3.18,0))*31.69,2)
+ROUND((IF(B17&lt;&gt;0,AE17*4.37,0)+IF(C17&lt;&gt;0,ROUND(BA17*3.18/31*28,3),0))*31.69,2)
+ROUND((IF(B17&lt;&gt;0,AF17*4.37,0)+IF(C17&lt;&gt;0,BB17*3.18,0))*31.69,2)
+ROUND((IF(B17&lt;&gt;0,ROUND(AG17*4.37/31*30,3),0)+IF(C17&lt;&gt;0,ROUND(BC17*3.18/31*30,3),0))*31.69,2)
+ROUND((IF(B17&lt;&gt;0,AH17*4.37,0)+IF(C17&lt;&gt;0,ROUND(BD17*3.18/31*23,3),0))*31.69,2)
)</f>
        <v>-158.44999999999999</v>
      </c>
      <c r="L17" s="383" t="s">
        <v>544</v>
      </c>
      <c r="N17" s="527">
        <v>0</v>
      </c>
      <c r="O17" s="527">
        <v>0</v>
      </c>
      <c r="P17" s="527">
        <v>0</v>
      </c>
      <c r="Q17" s="527">
        <v>0</v>
      </c>
      <c r="R17" s="527">
        <v>0</v>
      </c>
      <c r="S17" s="527">
        <v>0</v>
      </c>
      <c r="T17" s="527">
        <v>0</v>
      </c>
      <c r="U17" s="527">
        <v>0</v>
      </c>
      <c r="V17" s="527">
        <v>0</v>
      </c>
      <c r="W17" s="527">
        <v>0</v>
      </c>
      <c r="X17" s="527">
        <v>0</v>
      </c>
      <c r="Y17" s="527">
        <v>0</v>
      </c>
      <c r="Z17" s="527">
        <v>0</v>
      </c>
      <c r="AA17" s="527">
        <v>0</v>
      </c>
      <c r="AB17" s="527">
        <v>0</v>
      </c>
      <c r="AC17" s="527">
        <v>0</v>
      </c>
      <c r="AD17" s="527">
        <v>0</v>
      </c>
      <c r="AE17" s="527">
        <v>0</v>
      </c>
      <c r="AF17" s="527">
        <v>0</v>
      </c>
      <c r="AG17" s="534">
        <v>0</v>
      </c>
      <c r="AH17" s="527">
        <v>0</v>
      </c>
      <c r="AJ17" s="527">
        <v>0</v>
      </c>
      <c r="AK17" s="527">
        <v>0</v>
      </c>
      <c r="AL17" s="527">
        <v>0</v>
      </c>
      <c r="AM17" s="527">
        <v>0</v>
      </c>
      <c r="AN17" s="527">
        <v>0</v>
      </c>
      <c r="AO17" s="527">
        <v>0</v>
      </c>
      <c r="AP17" s="527">
        <v>0</v>
      </c>
      <c r="AQ17" s="527">
        <v>0</v>
      </c>
      <c r="AR17" s="527">
        <v>0</v>
      </c>
      <c r="AS17" s="527">
        <v>0</v>
      </c>
      <c r="AT17" s="527">
        <v>0</v>
      </c>
      <c r="AU17" s="527">
        <v>0</v>
      </c>
      <c r="AV17" s="527">
        <v>0</v>
      </c>
      <c r="AW17" s="527">
        <v>0</v>
      </c>
      <c r="AX17" s="527">
        <v>0</v>
      </c>
      <c r="AY17" s="527">
        <v>0</v>
      </c>
      <c r="AZ17" s="527">
        <v>0</v>
      </c>
      <c r="BA17" s="527">
        <v>0</v>
      </c>
      <c r="BB17" s="527">
        <v>0</v>
      </c>
      <c r="BC17" s="534">
        <v>0</v>
      </c>
      <c r="BD17" s="527">
        <v>0</v>
      </c>
    </row>
    <row r="18" spans="1:56" ht="14.1" customHeight="1" x14ac:dyDescent="0.2">
      <c r="A18" s="380">
        <v>9116</v>
      </c>
      <c r="B18" s="381">
        <v>1236</v>
      </c>
      <c r="C18" s="381">
        <v>460</v>
      </c>
      <c r="D18" s="382" t="s">
        <v>381</v>
      </c>
      <c r="E18" s="382" t="s">
        <v>381</v>
      </c>
      <c r="F18" s="385">
        <f t="shared" ref="F18:F19" si="1">0-(ABS(0-0)+IF(B18&lt;&gt;0,
+N18*4.37
+O18*4.37
+P18*4.37
+Q18*4.37
+R18*4.37
+S18*4.37
+T18*4.37
+U18*4.37
+V18*4.37
+W18*4.37
+X18*4.37
+Y18*4.37
+Z18*4.37
+AA18*4.37
+AB18*4.37
+AC18*4.37
+AD18*4.37
+AE18*4.37
+AF18*4.37
+ROUND(AG18*4.37/31*30,3)
+AH18*4.37,0))</f>
        <v>-25.938000000000002</v>
      </c>
      <c r="G18" s="385">
        <f t="shared" ref="G18:G21" si="2">0-(ABS(0-0)+IF(C18&lt;&gt;0,
+AJ18*3.18
+AK18*3.18
+AL18*3.18
+AM18*3.18
+ROUND(AN18*3.18/30*29,3)
+ROUND(AO18*3.18/31*9,3)
+AP18*3.18
+AQ18*3.18
+ROUND(AR18*3.18/31*25,3)
+ROUND(AS18*3.18/30*28,3)
+AT18*3.18
+AU18*3.18
+AV18*3.18
+AW18*3.18
+AX18*3.18
+AY18*3.18
+AZ18*3.18
+ROUND(BA18*3.18/31*28,3)
+BB18*3.18
+ROUND(BC18*3.18/31*30,3)
+ROUND(BD18*3.18/31*23,3),0))</f>
        <v>-124.71799999999999</v>
      </c>
      <c r="H18" s="385">
        <f t="shared" ref="H18:H21" si="3">SUM(F18:G18)</f>
        <v>-150.65600000000001</v>
      </c>
      <c r="I18" s="386">
        <f t="shared" ref="I18:I19" si="4">0-(ROUND(ABS(0-0)*22.88,2)+IF(B18&lt;&gt;0,
+ROUND(N18*4.37*22.88,2)
+ROUND(O18*4.37*22.88,2)
+ROUND(P18*4.37*22.88,2)
+ROUND(Q18*4.37*22.88,2)
+ROUND(R18*4.37*22.88,2)
+ROUND(S18*4.37*22.88,2)
+ROUND(T18*4.37*22.88,2)
+ROUND(U18*4.37*22.88,2)
+ROUND(V18*4.37*22.88,2)
+ROUND(W18*4.37*22.88,2)
+ROUND(X18*4.37*22.88,2)
+ROUND(Y18*4.37*22.88,2)
+ROUND(Z18*4.37*22.88,2)
+ROUND(AA18*4.37*22.88,2)
+ROUND(AB18*4.37*22.88,2)
+ROUND(AC18*4.37*22.88,2)
+ROUND(AD18*4.37*22.88,2)
+ROUND(AE18*4.37*22.88,2)
+ROUND(AF18*4.37*22.88,2)
+ROUND(ROUND(AG18*4.37/31*30,3)*22.88,2)
+ROUND(AH18*4.37*22.88,2),0))</f>
        <v>-593.46</v>
      </c>
      <c r="J18" s="386">
        <f t="shared" ref="J18:J21" si="5">0-(ROUND(ABS(0-0)*142.97,2)+IF(C18&lt;&gt;0,
+ROUND(AJ18*3.18*142.97,2)
+ROUND(AK18*3.18*142.97,2)
+ROUND(AL18*3.18*142.97,2)
+ROUND(AM18*3.18*142.97,2)
+ROUND(ROUND(AN18*3.18/30*29,3)*142.97,2)
+ROUND(ROUND(AO18*3.18/31*9,3)*142.97,2)
+ROUND(AP18*3.18*142.97,2)
+ROUND(AQ18*3.18*142.97,2)
+ROUND(ROUND(AR18*3.18/31*25,3)*142.97,2)
+ROUND(ROUND(AS18*3.18/30*28,3)*142.97,2)
+ROUND(AT18*3.18*142.97,2)
+ROUND(AU18*3.18*142.97,2)
+ROUND(AV18*3.18*142.97,2)
+ROUND(AW18*3.18*142.97,2)
+ROUND(AX18*3.18*142.97,2)
+ROUND(AY18*3.18*142.97,2)
+ROUND(AZ18*3.18*142.97,2)
+ROUND(ROUND(BA18*3.18/31*28,3)*142.97,2)
+ROUND(BB18*3.18*142.97,2)
+ROUND(ROUND(BC18*3.18/31*30,3)*142.97,2)
+ROUND(ROUND(BD18*3.18/31*23,3)*142.97,2),0))</f>
        <v>-17830.940000000006</v>
      </c>
      <c r="K18" s="386">
        <f t="shared" ref="K18:K19" si="6">0-(ROUND((ABS(0-0)+ABS(0-0))*31.69,2)
+ROUND((IF(B18&lt;&gt;0,N18*4.37,0)+IF(C18&lt;&gt;0,AJ18*3.18,0))*31.69,2)
+ROUND((IF(B18&lt;&gt;0,O18*4.37,0)+IF(C18&lt;&gt;0,AK18*3.18,0))*31.69,2)
+ROUND((IF(B18&lt;&gt;0,P18*4.37,0)+IF(C18&lt;&gt;0,AL18*3.18,0))*31.69,2)
+ROUND((IF(B18&lt;&gt;0,Q18*4.37,0)+IF(C18&lt;&gt;0,AM18*3.18,0))*31.69,2)
+ROUND((IF(B18&lt;&gt;0,R18*4.37,0)+IF(C18&lt;&gt;0,ROUND(AN18*3.18/30*29,3),0))*31.69,2)
+ROUND((IF(B18&lt;&gt;0,S18*4.37,0)+IF(C18&lt;&gt;0,ROUND(AO18*3.18/31*9,3),0))*31.69,2)
+ROUND((IF(B18&lt;&gt;0,T18*4.37,0)+IF(C18&lt;&gt;0,AP18*3.18,0))*31.69,2)
+ROUND((IF(B18&lt;&gt;0,U18*4.37,0)+IF(C18&lt;&gt;0,AQ18*3.18,0))*31.69,2)
+ROUND((IF(B18&lt;&gt;0,V18*4.37,0)+IF(C18&lt;&gt;0,ROUND(AR18*3.18/31*25,3),0))*31.69,2)
+ROUND((IF(B18&lt;&gt;0,W18*4.37,0)+IF(C18&lt;&gt;0,ROUND(AS18*3.18/30*28,3),0))*31.69,2)
+ROUND((IF(B18&lt;&gt;0,X18*4.37,0)+IF(C18&lt;&gt;0,AT18*3.18,0))*31.69,2)
+ROUND((IF(B18&lt;&gt;0,Y18*4.37,0)+IF(C18&lt;&gt;0,AU18*3.18,0))*31.69,2)
+ROUND((IF(B18&lt;&gt;0,Z18*4.37,0)+IF(C18&lt;&gt;0,AV18*3.18,0))*31.69,2)
+ROUND((IF(B18&lt;&gt;0,AA18*4.37,0)+IF(C18&lt;&gt;0,AW18*3.18,0))*31.69,2)
+ROUND((IF(B18&lt;&gt;0,AB18*4.37,0)+IF(C18&lt;&gt;0,AX18*3.18,0))*31.69,2)
+ROUND((IF(B18&lt;&gt;0,AC18*4.37,0)+IF(C18&lt;&gt;0,AY18*3.18,0))*31.69,2)
+ROUND((IF(B18&lt;&gt;0,AD18*4.37,0)+IF(C18&lt;&gt;0,AZ18*3.18,0))*31.69,2)
+ROUND((IF(B18&lt;&gt;0,AE18*4.37,0)+IF(C18&lt;&gt;0,ROUND(BA18*3.18/31*28,3),0))*31.69,2)
+ROUND((IF(B18&lt;&gt;0,AF18*4.37,0)+IF(C18&lt;&gt;0,BB18*3.18,0))*31.69,2)
+ROUND((IF(B18&lt;&gt;0,ROUND(AG18*4.37/31*30,3),0)+IF(C18&lt;&gt;0,ROUND(BC18*3.18/31*30,3),0))*31.69,2)
+ROUND((IF(B18&lt;&gt;0,AH18*4.37,0)+IF(C18&lt;&gt;0,ROUND(BD18*3.18/31*23,3),0))*31.69,2)
)</f>
        <v>-4774.3200000000015</v>
      </c>
      <c r="L18" s="383" t="s">
        <v>551</v>
      </c>
      <c r="N18" s="501">
        <v>0</v>
      </c>
      <c r="O18" s="501">
        <v>0</v>
      </c>
      <c r="P18" s="501">
        <v>0</v>
      </c>
      <c r="Q18" s="501">
        <v>0</v>
      </c>
      <c r="R18" s="501">
        <v>0</v>
      </c>
      <c r="S18" s="501">
        <v>0</v>
      </c>
      <c r="T18" s="501">
        <v>0</v>
      </c>
      <c r="U18" s="501">
        <v>0</v>
      </c>
      <c r="V18" s="501">
        <v>0</v>
      </c>
      <c r="W18" s="501">
        <v>0</v>
      </c>
      <c r="X18" s="501">
        <v>0</v>
      </c>
      <c r="Y18" s="501">
        <v>0</v>
      </c>
      <c r="Z18" s="501">
        <v>0</v>
      </c>
      <c r="AA18" s="501">
        <v>0</v>
      </c>
      <c r="AB18" s="501">
        <v>0</v>
      </c>
      <c r="AC18" s="501">
        <v>0</v>
      </c>
      <c r="AD18" s="507">
        <v>0</v>
      </c>
      <c r="AE18" s="515">
        <v>0</v>
      </c>
      <c r="AF18" s="523">
        <v>2</v>
      </c>
      <c r="AG18" s="534">
        <v>2</v>
      </c>
      <c r="AH18" s="501">
        <v>2</v>
      </c>
      <c r="AJ18" s="525">
        <v>2</v>
      </c>
      <c r="AK18" s="501">
        <v>2</v>
      </c>
      <c r="AL18" s="501">
        <v>2</v>
      </c>
      <c r="AM18" s="501">
        <v>2</v>
      </c>
      <c r="AN18" s="501">
        <v>2</v>
      </c>
      <c r="AO18" s="501">
        <v>2</v>
      </c>
      <c r="AP18" s="501">
        <v>2</v>
      </c>
      <c r="AQ18" s="501">
        <v>2</v>
      </c>
      <c r="AR18" s="501">
        <v>2</v>
      </c>
      <c r="AS18" s="501">
        <v>2</v>
      </c>
      <c r="AT18" s="501">
        <v>2</v>
      </c>
      <c r="AU18" s="501">
        <v>2</v>
      </c>
      <c r="AV18" s="501">
        <v>2</v>
      </c>
      <c r="AW18" s="501">
        <v>2</v>
      </c>
      <c r="AX18" s="501">
        <v>2</v>
      </c>
      <c r="AY18" s="501">
        <v>2</v>
      </c>
      <c r="AZ18" s="507">
        <v>2</v>
      </c>
      <c r="BA18" s="515">
        <v>2</v>
      </c>
      <c r="BB18" s="523">
        <v>2</v>
      </c>
      <c r="BC18" s="534">
        <v>2</v>
      </c>
      <c r="BD18" s="501">
        <v>2</v>
      </c>
    </row>
    <row r="19" spans="1:56" ht="14.1" customHeight="1" x14ac:dyDescent="0.2">
      <c r="A19" s="380">
        <v>9117</v>
      </c>
      <c r="B19" s="381">
        <v>1320</v>
      </c>
      <c r="C19" s="381"/>
      <c r="D19" s="382" t="s">
        <v>381</v>
      </c>
      <c r="E19" s="382" t="s">
        <v>381</v>
      </c>
      <c r="F19" s="385">
        <f t="shared" si="1"/>
        <v>-38.906999999999996</v>
      </c>
      <c r="G19" s="385">
        <f t="shared" si="2"/>
        <v>0</v>
      </c>
      <c r="H19" s="385">
        <f t="shared" si="3"/>
        <v>-38.906999999999996</v>
      </c>
      <c r="I19" s="386">
        <f t="shared" si="4"/>
        <v>-890.2</v>
      </c>
      <c r="J19" s="386">
        <f t="shared" si="5"/>
        <v>0</v>
      </c>
      <c r="K19" s="386">
        <f t="shared" si="6"/>
        <v>-1232.97</v>
      </c>
      <c r="L19" s="383" t="s">
        <v>551</v>
      </c>
      <c r="N19" s="501">
        <v>0</v>
      </c>
      <c r="O19" s="501">
        <v>0</v>
      </c>
      <c r="P19" s="501">
        <v>0</v>
      </c>
      <c r="Q19" s="501">
        <v>0</v>
      </c>
      <c r="R19" s="501">
        <v>0</v>
      </c>
      <c r="S19" s="501">
        <v>0</v>
      </c>
      <c r="T19" s="501">
        <v>0</v>
      </c>
      <c r="U19" s="501">
        <v>0</v>
      </c>
      <c r="V19" s="501">
        <v>0</v>
      </c>
      <c r="W19" s="501">
        <v>0</v>
      </c>
      <c r="X19" s="501">
        <v>0</v>
      </c>
      <c r="Y19" s="501">
        <v>0</v>
      </c>
      <c r="Z19" s="501">
        <v>0</v>
      </c>
      <c r="AA19" s="501">
        <v>0</v>
      </c>
      <c r="AB19" s="501">
        <v>0</v>
      </c>
      <c r="AC19" s="501">
        <v>0</v>
      </c>
      <c r="AD19" s="507">
        <v>0</v>
      </c>
      <c r="AE19" s="515">
        <v>0</v>
      </c>
      <c r="AF19" s="523">
        <v>3</v>
      </c>
      <c r="AG19" s="534">
        <v>3</v>
      </c>
      <c r="AH19" s="501">
        <v>3</v>
      </c>
      <c r="AJ19" s="525">
        <v>0</v>
      </c>
      <c r="AK19" s="501">
        <v>0</v>
      </c>
      <c r="AL19" s="501">
        <v>0</v>
      </c>
      <c r="AM19" s="501">
        <v>0</v>
      </c>
      <c r="AN19" s="501">
        <v>0</v>
      </c>
      <c r="AO19" s="501">
        <v>0</v>
      </c>
      <c r="AP19" s="501">
        <v>0</v>
      </c>
      <c r="AQ19" s="501">
        <v>0</v>
      </c>
      <c r="AR19" s="501">
        <v>0</v>
      </c>
      <c r="AS19" s="501">
        <v>0</v>
      </c>
      <c r="AT19" s="501">
        <v>0</v>
      </c>
      <c r="AU19" s="501">
        <v>0</v>
      </c>
      <c r="AV19" s="501">
        <v>0</v>
      </c>
      <c r="AW19" s="501">
        <v>0</v>
      </c>
      <c r="AX19" s="501">
        <v>0</v>
      </c>
      <c r="AY19" s="501">
        <v>0</v>
      </c>
      <c r="AZ19" s="507">
        <v>0</v>
      </c>
      <c r="BA19" s="515">
        <v>0</v>
      </c>
      <c r="BB19" s="523">
        <v>0</v>
      </c>
      <c r="BC19" s="534">
        <v>0</v>
      </c>
      <c r="BD19" s="501">
        <v>0</v>
      </c>
    </row>
    <row r="20" spans="1:56" ht="14.1" customHeight="1" x14ac:dyDescent="0.2">
      <c r="A20" s="380">
        <v>9144</v>
      </c>
      <c r="B20" s="381">
        <v>1033</v>
      </c>
      <c r="C20" s="381"/>
      <c r="D20" s="382" t="s">
        <v>381</v>
      </c>
      <c r="E20" s="382" t="s">
        <v>381</v>
      </c>
      <c r="F20" s="385">
        <f>0-(ABS(1033-1055)+IF(B20&lt;&gt;0,
+N20*4.37
+O20*4.37
+P20*4.37
+Q20*4.37
+R20*4.37
+S20*4.37
+T20*4.37
+U20*4.37
+V20*4.37
+W20*4.37
+X20*4.37
+Y20*4.37
+Z20*4.37
+AA20*4.37
+AB20*4.37
+AC20*4.37
+AD20*4.37
+AE20*4.37
+AF20*4.37
+ROUND(AG20*4.37/31*30,3)
+AH20*4.37,0))</f>
        <v>-22</v>
      </c>
      <c r="G20" s="385">
        <f t="shared" si="2"/>
        <v>0</v>
      </c>
      <c r="H20" s="385">
        <f t="shared" si="3"/>
        <v>-22</v>
      </c>
      <c r="I20" s="386">
        <f>0-(ROUND(ABS(1033-1055)*22.88,2)+IF(B20&lt;&gt;0,
+ROUND(N20*4.37*22.88,2)
+ROUND(O20*4.37*22.88,2)
+ROUND(P20*4.37*22.88,2)
+ROUND(Q20*4.37*22.88,2)
+ROUND(R20*4.37*22.88,2)
+ROUND(S20*4.37*22.88,2)
+ROUND(T20*4.37*22.88,2)
+ROUND(U20*4.37*22.88,2)
+ROUND(V20*4.37*22.88,2)
+ROUND(W20*4.37*22.88,2)
+ROUND(X20*4.37*22.88,2)
+ROUND(Y20*4.37*22.88,2)
+ROUND(Z20*4.37*22.88,2)
+ROUND(AA20*4.37*22.88,2)
+ROUND(AB20*4.37*22.88,2)
+ROUND(AC20*4.37*22.88,2)
+ROUND(AD20*4.37*22.88,2)
+ROUND(AE20*4.37*22.88,2)
+ROUND(AF20*4.37*22.88,2)
+ROUND(ROUND(AG20*4.37/31*30,3)*22.88,2)
+ROUND(AH20*4.37*22.88,2),0))</f>
        <v>-503.36</v>
      </c>
      <c r="J20" s="386">
        <f t="shared" si="5"/>
        <v>0</v>
      </c>
      <c r="K20" s="386">
        <f>0-(ROUND((ABS(1033-1055)+ABS(0-0))*31.69,2)
+ROUND((IF(B20&lt;&gt;0,N20*4.37,0)+IF(C20&lt;&gt;0,AJ20*3.18,0))*31.69,2)
+ROUND((IF(B20&lt;&gt;0,O20*4.37,0)+IF(C20&lt;&gt;0,AK20*3.18,0))*31.69,2)
+ROUND((IF(B20&lt;&gt;0,P20*4.37,0)+IF(C20&lt;&gt;0,AL20*3.18,0))*31.69,2)
+ROUND((IF(B20&lt;&gt;0,Q20*4.37,0)+IF(C20&lt;&gt;0,AM20*3.18,0))*31.69,2)
+ROUND((IF(B20&lt;&gt;0,R20*4.37,0)+IF(C20&lt;&gt;0,ROUND(AN20*3.18/30*29,3),0))*31.69,2)
+ROUND((IF(B20&lt;&gt;0,S20*4.37,0)+IF(C20&lt;&gt;0,ROUND(AO20*3.18/31*9,3),0))*31.69,2)
+ROUND((IF(B20&lt;&gt;0,T20*4.37,0)+IF(C20&lt;&gt;0,AP20*3.18,0))*31.69,2)
+ROUND((IF(B20&lt;&gt;0,U20*4.37,0)+IF(C20&lt;&gt;0,AQ20*3.18,0))*31.69,2)
+ROUND((IF(B20&lt;&gt;0,V20*4.37,0)+IF(C20&lt;&gt;0,ROUND(AR20*3.18/31*25,3),0))*31.69,2)
+ROUND((IF(B20&lt;&gt;0,W20*4.37,0)+IF(C20&lt;&gt;0,ROUND(AS20*3.18/30*28,3),0))*31.69,2)
+ROUND((IF(B20&lt;&gt;0,X20*4.37,0)+IF(C20&lt;&gt;0,AT20*3.18,0))*31.69,2)
+ROUND((IF(B20&lt;&gt;0,Y20*4.37,0)+IF(C20&lt;&gt;0,AU20*3.18,0))*31.69,2)
+ROUND((IF(B20&lt;&gt;0,Z20*4.37,0)+IF(C20&lt;&gt;0,AV20*3.18,0))*31.69,2)
+ROUND((IF(B20&lt;&gt;0,AA20*4.37,0)+IF(C20&lt;&gt;0,AW20*3.18,0))*31.69,2)
+ROUND((IF(B20&lt;&gt;0,AB20*4.37,0)+IF(C20&lt;&gt;0,AX20*3.18,0))*31.69,2)
+ROUND((IF(B20&lt;&gt;0,AC20*4.37,0)+IF(C20&lt;&gt;0,AY20*3.18,0))*31.69,2)
+ROUND((IF(B20&lt;&gt;0,AD20*4.37,0)+IF(C20&lt;&gt;0,AZ20*3.18,0))*31.69,2)
+ROUND((IF(B20&lt;&gt;0,AE20*4.37,0)+IF(C20&lt;&gt;0,ROUND(BA20*3.18/31*28,3),0))*31.69,2)
+ROUND((IF(B20&lt;&gt;0,AF20*4.37,0)+IF(C20&lt;&gt;0,BB20*3.18,0))*31.69,2)
+ROUND((IF(B20&lt;&gt;0,ROUND(AG20*4.37/31*30,3),0)+IF(C20&lt;&gt;0,ROUND(BC20*3.18/31*30,3),0))*31.69,2)
+ROUND((IF(B20&lt;&gt;0,AH20*4.37,0)+IF(C20&lt;&gt;0,ROUND(BD20*3.18/31*23,3),0))*31.69,2)
)</f>
        <v>-697.18</v>
      </c>
      <c r="L20" s="383" t="s">
        <v>544</v>
      </c>
      <c r="N20" s="494">
        <v>0</v>
      </c>
      <c r="O20" s="494">
        <v>0</v>
      </c>
      <c r="P20" s="494">
        <v>0</v>
      </c>
      <c r="Q20" s="494">
        <v>0</v>
      </c>
      <c r="R20" s="494">
        <v>0</v>
      </c>
      <c r="S20" s="494">
        <v>0</v>
      </c>
      <c r="T20" s="494">
        <v>0</v>
      </c>
      <c r="U20" s="494">
        <v>0</v>
      </c>
      <c r="V20" s="494">
        <v>0</v>
      </c>
      <c r="W20" s="494">
        <v>0</v>
      </c>
      <c r="X20" s="494">
        <v>0</v>
      </c>
      <c r="Y20" s="494">
        <v>0</v>
      </c>
      <c r="Z20" s="494">
        <v>0</v>
      </c>
      <c r="AA20" s="494">
        <v>0</v>
      </c>
      <c r="AB20" s="494">
        <v>0</v>
      </c>
      <c r="AC20" s="501">
        <v>0</v>
      </c>
      <c r="AD20" s="507">
        <v>0</v>
      </c>
      <c r="AE20" s="515">
        <v>0</v>
      </c>
      <c r="AF20" s="523">
        <v>0</v>
      </c>
      <c r="AG20" s="534">
        <v>0</v>
      </c>
      <c r="AH20" s="494">
        <v>0</v>
      </c>
      <c r="AJ20" s="525">
        <v>0</v>
      </c>
      <c r="AK20" s="494">
        <v>0</v>
      </c>
      <c r="AL20" s="494">
        <v>0</v>
      </c>
      <c r="AM20" s="494">
        <v>0</v>
      </c>
      <c r="AN20" s="494">
        <v>0</v>
      </c>
      <c r="AO20" s="494">
        <v>0</v>
      </c>
      <c r="AP20" s="494">
        <v>0</v>
      </c>
      <c r="AQ20" s="494">
        <v>0</v>
      </c>
      <c r="AR20" s="494">
        <v>0</v>
      </c>
      <c r="AS20" s="494">
        <v>0</v>
      </c>
      <c r="AT20" s="494">
        <v>0</v>
      </c>
      <c r="AU20" s="494">
        <v>0</v>
      </c>
      <c r="AV20" s="494">
        <v>0</v>
      </c>
      <c r="AW20" s="494">
        <v>0</v>
      </c>
      <c r="AX20" s="494">
        <v>0</v>
      </c>
      <c r="AY20" s="501">
        <v>0</v>
      </c>
      <c r="AZ20" s="507">
        <v>0</v>
      </c>
      <c r="BA20" s="515">
        <v>0</v>
      </c>
      <c r="BB20" s="523">
        <v>0</v>
      </c>
      <c r="BC20" s="534">
        <v>0</v>
      </c>
      <c r="BD20" s="494">
        <v>0</v>
      </c>
    </row>
    <row r="21" spans="1:56" ht="14.1" customHeight="1" x14ac:dyDescent="0.2">
      <c r="A21" s="380">
        <v>11004</v>
      </c>
      <c r="B21" s="381">
        <v>357</v>
      </c>
      <c r="C21" s="381"/>
      <c r="D21" s="382" t="s">
        <v>381</v>
      </c>
      <c r="E21" s="382" t="s">
        <v>381</v>
      </c>
      <c r="F21" s="385">
        <f>0-(ABS(357-359)+IF(B21&lt;&gt;0,
+N21*4.37
+O21*4.37
+P21*4.37
+Q21*4.37
+R21*4.37
+S21*4.37
+T21*4.37
+U21*4.37
+V21*4.37
+W21*4.37
+X21*4.37
+Y21*4.37
+Z21*4.37
+AA21*4.37
+AB21*4.37
+AC21*4.37
+AD21*4.37
+AE21*4.37
+AF21*4.37
+ROUND(AG21*4.37/31*30,3)
+AH21*4.37,0))</f>
        <v>-2</v>
      </c>
      <c r="G21" s="385">
        <f t="shared" si="2"/>
        <v>0</v>
      </c>
      <c r="H21" s="385">
        <f t="shared" si="3"/>
        <v>-2</v>
      </c>
      <c r="I21" s="386">
        <f>0-(ROUND(ABS(357-359)*22.88,2)+IF(B21&lt;&gt;0,
+ROUND(N21*4.37*22.88,2)
+ROUND(O21*4.37*22.88,2)
+ROUND(P21*4.37*22.88,2)
+ROUND(Q21*4.37*22.88,2)
+ROUND(R21*4.37*22.88,2)
+ROUND(S21*4.37*22.88,2)
+ROUND(T21*4.37*22.88,2)
+ROUND(U21*4.37*22.88,2)
+ROUND(V21*4.37*22.88,2)
+ROUND(W21*4.37*22.88,2)
+ROUND(X21*4.37*22.88,2)
+ROUND(Y21*4.37*22.88,2)
+ROUND(Z21*4.37*22.88,2)
+ROUND(AA21*4.37*22.88,2)
+ROUND(AB21*4.37*22.88,2)
+ROUND(AC21*4.37*22.88,2)
+ROUND(AD21*4.37*22.88,2)
+ROUND(AE21*4.37*22.88,2)
+ROUND(AF21*4.37*22.88,2)
+ROUND(ROUND(AG21*4.37/31*30,3)*22.88,2)
+ROUND(AH21*4.37*22.88,2),0))</f>
        <v>-45.76</v>
      </c>
      <c r="J21" s="386">
        <f t="shared" si="5"/>
        <v>0</v>
      </c>
      <c r="K21" s="386">
        <f>0-(ROUND((ABS(357-359)+ABS(0-0))*31.69,2)
+ROUND((IF(B21&lt;&gt;0,N21*4.37,0)+IF(C21&lt;&gt;0,AJ21*3.18,0))*31.69,2)
+ROUND((IF(B21&lt;&gt;0,O21*4.37,0)+IF(C21&lt;&gt;0,AK21*3.18,0))*31.69,2)
+ROUND((IF(B21&lt;&gt;0,P21*4.37,0)+IF(C21&lt;&gt;0,AL21*3.18,0))*31.69,2)
+ROUND((IF(B21&lt;&gt;0,Q21*4.37,0)+IF(C21&lt;&gt;0,AM21*3.18,0))*31.69,2)
+ROUND((IF(B21&lt;&gt;0,R21*4.37,0)+IF(C21&lt;&gt;0,ROUND(AN21*3.18/30*29,3),0))*31.69,2)
+ROUND((IF(B21&lt;&gt;0,S21*4.37,0)+IF(C21&lt;&gt;0,ROUND(AO21*3.18/31*9,3),0))*31.69,2)
+ROUND((IF(B21&lt;&gt;0,T21*4.37,0)+IF(C21&lt;&gt;0,AP21*3.18,0))*31.69,2)
+ROUND((IF(B21&lt;&gt;0,U21*4.37,0)+IF(C21&lt;&gt;0,AQ21*3.18,0))*31.69,2)
+ROUND((IF(B21&lt;&gt;0,V21*4.37,0)+IF(C21&lt;&gt;0,ROUND(AR21*3.18/31*25,3),0))*31.69,2)
+ROUND((IF(B21&lt;&gt;0,W21*4.37,0)+IF(C21&lt;&gt;0,ROUND(AS21*3.18/30*28,3),0))*31.69,2)
+ROUND((IF(B21&lt;&gt;0,X21*4.37,0)+IF(C21&lt;&gt;0,AT21*3.18,0))*31.69,2)
+ROUND((IF(B21&lt;&gt;0,Y21*4.37,0)+IF(C21&lt;&gt;0,AU21*3.18,0))*31.69,2)
+ROUND((IF(B21&lt;&gt;0,Z21*4.37,0)+IF(C21&lt;&gt;0,AV21*3.18,0))*31.69,2)
+ROUND((IF(B21&lt;&gt;0,AA21*4.37,0)+IF(C21&lt;&gt;0,AW21*3.18,0))*31.69,2)
+ROUND((IF(B21&lt;&gt;0,AB21*4.37,0)+IF(C21&lt;&gt;0,AX21*3.18,0))*31.69,2)
+ROUND((IF(B21&lt;&gt;0,AC21*4.37,0)+IF(C21&lt;&gt;0,AY21*3.18,0))*31.69,2)
+ROUND((IF(B21&lt;&gt;0,AD21*4.37,0)+IF(C21&lt;&gt;0,AZ21*3.18,0))*31.69,2)
+ROUND((IF(B21&lt;&gt;0,AE21*4.37,0)+IF(C21&lt;&gt;0,ROUND(BA21*3.18/31*28,3),0))*31.69,2)
+ROUND((IF(B21&lt;&gt;0,AF21*4.37,0)+IF(C21&lt;&gt;0,BB21*3.18,0))*31.69,2)
+ROUND((IF(B21&lt;&gt;0,ROUND(AG21*4.37/31*30,3),0)+IF(C21&lt;&gt;0,ROUND(BC21*3.18/31*30,3),0))*31.69,2)
+ROUND((IF(B21&lt;&gt;0,AH21*4.37,0)+IF(C21&lt;&gt;0,ROUND(BD21*3.18/31*23,3),0))*31.69,2)
)</f>
        <v>-63.38</v>
      </c>
      <c r="L21" s="383" t="s">
        <v>544</v>
      </c>
      <c r="N21" s="527">
        <v>0</v>
      </c>
      <c r="O21" s="527">
        <v>0</v>
      </c>
      <c r="P21" s="527">
        <v>0</v>
      </c>
      <c r="Q21" s="527">
        <v>0</v>
      </c>
      <c r="R21" s="527">
        <v>0</v>
      </c>
      <c r="S21" s="527">
        <v>0</v>
      </c>
      <c r="T21" s="527">
        <v>0</v>
      </c>
      <c r="U21" s="527">
        <v>0</v>
      </c>
      <c r="V21" s="527">
        <v>0</v>
      </c>
      <c r="W21" s="527">
        <v>0</v>
      </c>
      <c r="X21" s="527">
        <v>0</v>
      </c>
      <c r="Y21" s="527">
        <v>0</v>
      </c>
      <c r="Z21" s="527">
        <v>0</v>
      </c>
      <c r="AA21" s="527">
        <v>0</v>
      </c>
      <c r="AB21" s="527">
        <v>0</v>
      </c>
      <c r="AC21" s="527">
        <v>0</v>
      </c>
      <c r="AD21" s="527">
        <v>0</v>
      </c>
      <c r="AE21" s="527">
        <v>0</v>
      </c>
      <c r="AF21" s="527">
        <v>0</v>
      </c>
      <c r="AG21" s="534">
        <v>0</v>
      </c>
      <c r="AH21" s="527">
        <v>0</v>
      </c>
      <c r="AJ21" s="527">
        <v>0</v>
      </c>
      <c r="AK21" s="527">
        <v>0</v>
      </c>
      <c r="AL21" s="527">
        <v>0</v>
      </c>
      <c r="AM21" s="527">
        <v>0</v>
      </c>
      <c r="AN21" s="527">
        <v>0</v>
      </c>
      <c r="AO21" s="527">
        <v>0</v>
      </c>
      <c r="AP21" s="527">
        <v>0</v>
      </c>
      <c r="AQ21" s="527">
        <v>0</v>
      </c>
      <c r="AR21" s="527">
        <v>0</v>
      </c>
      <c r="AS21" s="527">
        <v>0</v>
      </c>
      <c r="AT21" s="527">
        <v>0</v>
      </c>
      <c r="AU21" s="527">
        <v>0</v>
      </c>
      <c r="AV21" s="527">
        <v>0</v>
      </c>
      <c r="AW21" s="527">
        <v>0</v>
      </c>
      <c r="AX21" s="527">
        <v>0</v>
      </c>
      <c r="AY21" s="527">
        <v>0</v>
      </c>
      <c r="AZ21" s="527">
        <v>0</v>
      </c>
      <c r="BA21" s="527">
        <v>0</v>
      </c>
      <c r="BB21" s="527">
        <v>0</v>
      </c>
      <c r="BC21" s="534">
        <v>0</v>
      </c>
      <c r="BD21" s="527">
        <v>0</v>
      </c>
    </row>
    <row r="22" spans="1:56" ht="14.1" customHeight="1" x14ac:dyDescent="0.2">
      <c r="A22" s="380"/>
      <c r="B22" s="381"/>
      <c r="C22" s="381"/>
      <c r="D22" s="382" t="s">
        <v>381</v>
      </c>
      <c r="E22" s="382" t="s">
        <v>381</v>
      </c>
      <c r="F22" s="385"/>
      <c r="G22" s="385"/>
      <c r="H22" s="385"/>
      <c r="I22" s="386"/>
      <c r="J22" s="386"/>
      <c r="K22" s="386"/>
      <c r="L22" s="383"/>
      <c r="N22" s="439"/>
      <c r="O22" s="439"/>
      <c r="P22" s="439"/>
      <c r="Q22" s="439"/>
      <c r="R22" s="439"/>
      <c r="S22" s="439"/>
      <c r="T22" s="439"/>
      <c r="U22" s="440"/>
      <c r="V22" s="454"/>
      <c r="W22" s="458"/>
      <c r="X22" s="464"/>
      <c r="Y22" s="471"/>
      <c r="Z22" s="479"/>
      <c r="AA22" s="486"/>
      <c r="AB22" s="494"/>
      <c r="AC22" s="501"/>
      <c r="AD22" s="507"/>
      <c r="AE22" s="515"/>
      <c r="AF22" s="523"/>
      <c r="AG22" s="534"/>
      <c r="AH22" s="439"/>
      <c r="AJ22" s="439"/>
      <c r="AK22" s="439"/>
      <c r="AL22" s="439"/>
      <c r="AM22" s="439"/>
      <c r="AN22" s="439"/>
      <c r="AO22" s="439"/>
      <c r="AP22" s="439"/>
      <c r="AQ22" s="440"/>
      <c r="AR22" s="454"/>
      <c r="AS22" s="458"/>
      <c r="AT22" s="464"/>
      <c r="AU22" s="471"/>
      <c r="AV22" s="479"/>
      <c r="AW22" s="486"/>
      <c r="AX22" s="494"/>
      <c r="AY22" s="501"/>
      <c r="AZ22" s="507"/>
      <c r="BA22" s="515"/>
      <c r="BB22" s="523"/>
      <c r="BC22" s="534"/>
      <c r="BD22" s="439"/>
    </row>
    <row r="23" spans="1:56" ht="14.1" customHeight="1" x14ac:dyDescent="0.2">
      <c r="A23" s="546"/>
      <c r="B23" s="546"/>
      <c r="C23" s="546"/>
      <c r="D23" s="546"/>
      <c r="E23" s="546"/>
      <c r="F23" s="546"/>
      <c r="G23" s="546"/>
      <c r="H23" s="546"/>
      <c r="I23" s="546"/>
      <c r="J23" s="546"/>
      <c r="K23" s="546"/>
      <c r="L23" s="546"/>
    </row>
  </sheetData>
  <mergeCells count="10">
    <mergeCell ref="A7:L7"/>
    <mergeCell ref="A11:L11"/>
    <mergeCell ref="A15:L15"/>
    <mergeCell ref="A23:L23"/>
    <mergeCell ref="A1:A2"/>
    <mergeCell ref="B1:E1"/>
    <mergeCell ref="F1:H1"/>
    <mergeCell ref="I1:K1"/>
    <mergeCell ref="L1:L2"/>
    <mergeCell ref="A3:L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B155"/>
  <sheetViews>
    <sheetView showGridLines="0" zoomScaleNormal="100" zoomScaleSheetLayoutView="100" workbookViewId="0"/>
  </sheetViews>
  <sheetFormatPr defaultColWidth="9.140625" defaultRowHeight="12.75" customHeight="1" x14ac:dyDescent="0.2"/>
  <cols>
    <col min="1" max="2" width="4.7109375" customWidth="1"/>
    <col min="3" max="3" width="33.7109375" customWidth="1"/>
    <col min="4" max="5" width="5.7109375" customWidth="1"/>
    <col min="6" max="83" width="6.7109375" hidden="1" customWidth="1"/>
    <col min="84" max="92" width="6.7109375" style="430" hidden="1" customWidth="1"/>
    <col min="93" max="98" width="6.7109375" style="430" customWidth="1"/>
    <col min="99" max="99" width="6.7109375" customWidth="1"/>
    <col min="100" max="177" width="6.7109375" hidden="1" customWidth="1"/>
    <col min="178" max="181" width="6.7109375" style="430" hidden="1" customWidth="1"/>
    <col min="182" max="192" width="6.7109375" style="430" customWidth="1"/>
    <col min="193" max="193" width="6.7109375" customWidth="1"/>
    <col min="194" max="271" width="6.7109375" hidden="1" customWidth="1"/>
    <col min="272" max="280" width="6.7109375" style="430" hidden="1" customWidth="1"/>
    <col min="281" max="286" width="6.7109375" style="430" customWidth="1"/>
    <col min="287" max="287" width="6.7109375" customWidth="1"/>
    <col min="288" max="288" width="30.7109375" customWidth="1"/>
  </cols>
  <sheetData>
    <row r="1" spans="1:288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12</v>
      </c>
      <c r="G1" s="2" t="s">
        <v>14</v>
      </c>
      <c r="H1" s="2" t="s">
        <v>17</v>
      </c>
      <c r="I1" s="2" t="s">
        <v>10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12</v>
      </c>
      <c r="S1" s="2" t="s">
        <v>14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12</v>
      </c>
      <c r="AE1" s="2" t="s">
        <v>14</v>
      </c>
      <c r="AF1" s="2" t="s">
        <v>17</v>
      </c>
      <c r="AG1" s="2" t="s">
        <v>10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23</v>
      </c>
      <c r="AN1" s="2" t="s">
        <v>24</v>
      </c>
      <c r="AO1" s="2" t="s">
        <v>25</v>
      </c>
      <c r="AP1" s="2" t="s">
        <v>12</v>
      </c>
      <c r="AQ1" s="2" t="s">
        <v>14</v>
      </c>
      <c r="AR1" s="2" t="s">
        <v>17</v>
      </c>
      <c r="AS1" s="2" t="s">
        <v>10</v>
      </c>
      <c r="AT1" s="2" t="s">
        <v>18</v>
      </c>
      <c r="AU1" s="2" t="s">
        <v>19</v>
      </c>
      <c r="AV1" s="2" t="s">
        <v>20</v>
      </c>
      <c r="AW1" s="2" t="s">
        <v>21</v>
      </c>
      <c r="AX1" s="2" t="s">
        <v>22</v>
      </c>
      <c r="AY1" s="2" t="s">
        <v>23</v>
      </c>
      <c r="AZ1" s="2" t="s">
        <v>24</v>
      </c>
      <c r="BA1" s="2" t="s">
        <v>25</v>
      </c>
      <c r="BB1" s="2" t="s">
        <v>12</v>
      </c>
      <c r="BC1" s="2" t="s">
        <v>14</v>
      </c>
      <c r="BD1" s="2" t="s">
        <v>17</v>
      </c>
      <c r="BE1" s="2" t="s">
        <v>10</v>
      </c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12</v>
      </c>
      <c r="BO1" s="2" t="s">
        <v>14</v>
      </c>
      <c r="BP1" s="2" t="s">
        <v>17</v>
      </c>
      <c r="BQ1" s="2" t="s">
        <v>10</v>
      </c>
      <c r="BR1" s="2" t="s">
        <v>374</v>
      </c>
      <c r="BS1" s="2" t="s">
        <v>377</v>
      </c>
      <c r="BT1" s="2" t="s">
        <v>20</v>
      </c>
      <c r="BU1" s="2" t="s">
        <v>21</v>
      </c>
      <c r="BV1" s="2" t="s">
        <v>22</v>
      </c>
      <c r="BW1" s="2" t="s">
        <v>23</v>
      </c>
      <c r="BX1" s="2" t="s">
        <v>24</v>
      </c>
      <c r="BY1" s="2" t="s">
        <v>25</v>
      </c>
      <c r="BZ1" s="2" t="s">
        <v>12</v>
      </c>
      <c r="CA1" s="2" t="s">
        <v>14</v>
      </c>
      <c r="CB1" s="2" t="s">
        <v>17</v>
      </c>
      <c r="CC1" s="2" t="s">
        <v>10</v>
      </c>
      <c r="CD1" s="2" t="s">
        <v>18</v>
      </c>
      <c r="CE1" s="2" t="s">
        <v>19</v>
      </c>
      <c r="CF1" s="2" t="s">
        <v>20</v>
      </c>
      <c r="CG1" s="2" t="s">
        <v>21</v>
      </c>
      <c r="CH1" s="2" t="s">
        <v>22</v>
      </c>
      <c r="CI1" s="2" t="s">
        <v>23</v>
      </c>
      <c r="CJ1" s="2" t="s">
        <v>24</v>
      </c>
      <c r="CK1" s="2" t="s">
        <v>25</v>
      </c>
      <c r="CL1" s="2" t="s">
        <v>12</v>
      </c>
      <c r="CM1" s="2" t="s">
        <v>14</v>
      </c>
      <c r="CN1" s="2" t="s">
        <v>17</v>
      </c>
      <c r="CO1" s="2" t="s">
        <v>10</v>
      </c>
      <c r="CP1" s="2" t="s">
        <v>18</v>
      </c>
      <c r="CQ1" s="2" t="s">
        <v>19</v>
      </c>
      <c r="CR1" s="2" t="s">
        <v>20</v>
      </c>
      <c r="CS1" s="2" t="s">
        <v>21</v>
      </c>
      <c r="CT1" s="2" t="s">
        <v>22</v>
      </c>
      <c r="CU1" s="2" t="s">
        <v>6</v>
      </c>
      <c r="CV1" s="2" t="s">
        <v>13</v>
      </c>
      <c r="CW1" s="2" t="s">
        <v>15</v>
      </c>
      <c r="CX1" s="2" t="s">
        <v>26</v>
      </c>
      <c r="CY1" s="2" t="s">
        <v>11</v>
      </c>
      <c r="CZ1" s="2" t="s">
        <v>27</v>
      </c>
      <c r="DA1" s="2" t="s">
        <v>28</v>
      </c>
      <c r="DB1" s="2" t="s">
        <v>29</v>
      </c>
      <c r="DC1" s="2" t="s">
        <v>30</v>
      </c>
      <c r="DD1" s="2" t="s">
        <v>31</v>
      </c>
      <c r="DE1" s="2" t="s">
        <v>32</v>
      </c>
      <c r="DF1" s="2" t="s">
        <v>33</v>
      </c>
      <c r="DG1" s="2" t="s">
        <v>34</v>
      </c>
      <c r="DH1" s="2" t="s">
        <v>13</v>
      </c>
      <c r="DI1" s="2" t="s">
        <v>15</v>
      </c>
      <c r="DJ1" s="2" t="s">
        <v>26</v>
      </c>
      <c r="DK1" s="2" t="s">
        <v>11</v>
      </c>
      <c r="DL1" s="2" t="s">
        <v>27</v>
      </c>
      <c r="DM1" s="2" t="s">
        <v>28</v>
      </c>
      <c r="DN1" s="2" t="s">
        <v>29</v>
      </c>
      <c r="DO1" s="2" t="s">
        <v>30</v>
      </c>
      <c r="DP1" s="2" t="s">
        <v>31</v>
      </c>
      <c r="DQ1" s="2" t="s">
        <v>32</v>
      </c>
      <c r="DR1" s="2" t="s">
        <v>33</v>
      </c>
      <c r="DS1" s="2" t="s">
        <v>34</v>
      </c>
      <c r="DT1" s="2" t="s">
        <v>13</v>
      </c>
      <c r="DU1" s="2" t="s">
        <v>15</v>
      </c>
      <c r="DV1" s="2" t="s">
        <v>26</v>
      </c>
      <c r="DW1" s="2" t="s">
        <v>11</v>
      </c>
      <c r="DX1" s="2" t="s">
        <v>27</v>
      </c>
      <c r="DY1" s="2" t="s">
        <v>28</v>
      </c>
      <c r="DZ1" s="2" t="s">
        <v>29</v>
      </c>
      <c r="EA1" s="2" t="s">
        <v>30</v>
      </c>
      <c r="EB1" s="2" t="s">
        <v>31</v>
      </c>
      <c r="EC1" s="2" t="s">
        <v>32</v>
      </c>
      <c r="ED1" s="2" t="s">
        <v>33</v>
      </c>
      <c r="EE1" s="2" t="s">
        <v>34</v>
      </c>
      <c r="EF1" s="2" t="s">
        <v>13</v>
      </c>
      <c r="EG1" s="2" t="s">
        <v>15</v>
      </c>
      <c r="EH1" s="2" t="s">
        <v>26</v>
      </c>
      <c r="EI1" s="2" t="s">
        <v>11</v>
      </c>
      <c r="EJ1" s="2" t="s">
        <v>27</v>
      </c>
      <c r="EK1" s="2" t="s">
        <v>28</v>
      </c>
      <c r="EL1" s="2" t="s">
        <v>29</v>
      </c>
      <c r="EM1" s="2" t="s">
        <v>30</v>
      </c>
      <c r="EN1" s="2" t="s">
        <v>31</v>
      </c>
      <c r="EO1" s="2" t="s">
        <v>32</v>
      </c>
      <c r="EP1" s="2" t="s">
        <v>33</v>
      </c>
      <c r="EQ1" s="2" t="s">
        <v>34</v>
      </c>
      <c r="ER1" s="2" t="s">
        <v>13</v>
      </c>
      <c r="ES1" s="2" t="s">
        <v>15</v>
      </c>
      <c r="ET1" s="2" t="s">
        <v>26</v>
      </c>
      <c r="EU1" s="2" t="s">
        <v>11</v>
      </c>
      <c r="EV1" s="2" t="s">
        <v>27</v>
      </c>
      <c r="EW1" s="2" t="s">
        <v>28</v>
      </c>
      <c r="EX1" s="2" t="s">
        <v>29</v>
      </c>
      <c r="EY1" s="2" t="s">
        <v>30</v>
      </c>
      <c r="EZ1" s="2" t="s">
        <v>31</v>
      </c>
      <c r="FA1" s="2" t="s">
        <v>32</v>
      </c>
      <c r="FB1" s="2" t="s">
        <v>33</v>
      </c>
      <c r="FC1" s="2" t="s">
        <v>34</v>
      </c>
      <c r="FD1" s="2" t="s">
        <v>13</v>
      </c>
      <c r="FE1" s="2" t="s">
        <v>15</v>
      </c>
      <c r="FF1" s="2" t="s">
        <v>26</v>
      </c>
      <c r="FG1" s="2" t="s">
        <v>11</v>
      </c>
      <c r="FH1" s="2" t="s">
        <v>375</v>
      </c>
      <c r="FI1" s="2" t="s">
        <v>378</v>
      </c>
      <c r="FJ1" s="2" t="s">
        <v>29</v>
      </c>
      <c r="FK1" s="2" t="s">
        <v>30</v>
      </c>
      <c r="FL1" s="2" t="s">
        <v>31</v>
      </c>
      <c r="FM1" s="2" t="s">
        <v>32</v>
      </c>
      <c r="FN1" s="2" t="s">
        <v>33</v>
      </c>
      <c r="FO1" s="2" t="s">
        <v>34</v>
      </c>
      <c r="FP1" s="2" t="s">
        <v>13</v>
      </c>
      <c r="FQ1" s="2" t="s">
        <v>15</v>
      </c>
      <c r="FR1" s="2" t="s">
        <v>26</v>
      </c>
      <c r="FS1" s="2" t="s">
        <v>11</v>
      </c>
      <c r="FT1" s="2" t="s">
        <v>27</v>
      </c>
      <c r="FU1" s="2" t="s">
        <v>28</v>
      </c>
      <c r="FV1" s="2" t="s">
        <v>29</v>
      </c>
      <c r="FW1" s="2" t="s">
        <v>30</v>
      </c>
      <c r="FX1" s="2" t="s">
        <v>31</v>
      </c>
      <c r="FY1" s="2" t="s">
        <v>32</v>
      </c>
      <c r="FZ1" s="2" t="s">
        <v>33</v>
      </c>
      <c r="GA1" s="2" t="s">
        <v>34</v>
      </c>
      <c r="GB1" s="2" t="s">
        <v>13</v>
      </c>
      <c r="GC1" s="2" t="s">
        <v>15</v>
      </c>
      <c r="GD1" s="2" t="s">
        <v>26</v>
      </c>
      <c r="GE1" s="2" t="s">
        <v>11</v>
      </c>
      <c r="GF1" s="2" t="s">
        <v>27</v>
      </c>
      <c r="GG1" s="2" t="s">
        <v>28</v>
      </c>
      <c r="GH1" s="2" t="s">
        <v>29</v>
      </c>
      <c r="GI1" s="2" t="s">
        <v>30</v>
      </c>
      <c r="GJ1" s="2" t="s">
        <v>31</v>
      </c>
      <c r="GK1" s="2" t="s">
        <v>6</v>
      </c>
      <c r="GL1" s="2" t="s">
        <v>35</v>
      </c>
      <c r="GM1" s="2" t="s">
        <v>16</v>
      </c>
      <c r="GN1" s="2" t="s">
        <v>36</v>
      </c>
      <c r="GO1" s="2" t="s">
        <v>37</v>
      </c>
      <c r="GP1" s="2" t="s">
        <v>38</v>
      </c>
      <c r="GQ1" s="2" t="s">
        <v>39</v>
      </c>
      <c r="GR1" s="2" t="s">
        <v>40</v>
      </c>
      <c r="GS1" s="2" t="s">
        <v>41</v>
      </c>
      <c r="GT1" s="2" t="s">
        <v>42</v>
      </c>
      <c r="GU1" s="2" t="s">
        <v>43</v>
      </c>
      <c r="GV1" s="2" t="s">
        <v>44</v>
      </c>
      <c r="GW1" s="2" t="s">
        <v>45</v>
      </c>
      <c r="GX1" s="2" t="s">
        <v>35</v>
      </c>
      <c r="GY1" s="2" t="s">
        <v>16</v>
      </c>
      <c r="GZ1" s="2" t="s">
        <v>36</v>
      </c>
      <c r="HA1" s="2" t="s">
        <v>37</v>
      </c>
      <c r="HB1" s="2" t="s">
        <v>38</v>
      </c>
      <c r="HC1" s="2" t="s">
        <v>39</v>
      </c>
      <c r="HD1" s="2" t="s">
        <v>40</v>
      </c>
      <c r="HE1" s="2" t="s">
        <v>41</v>
      </c>
      <c r="HF1" s="2" t="s">
        <v>42</v>
      </c>
      <c r="HG1" s="2" t="s">
        <v>43</v>
      </c>
      <c r="HH1" s="2" t="s">
        <v>44</v>
      </c>
      <c r="HI1" s="2" t="s">
        <v>45</v>
      </c>
      <c r="HJ1" s="2" t="s">
        <v>35</v>
      </c>
      <c r="HK1" s="2" t="s">
        <v>16</v>
      </c>
      <c r="HL1" s="2" t="s">
        <v>36</v>
      </c>
      <c r="HM1" s="2" t="s">
        <v>37</v>
      </c>
      <c r="HN1" s="2" t="s">
        <v>38</v>
      </c>
      <c r="HO1" s="2" t="s">
        <v>39</v>
      </c>
      <c r="HP1" s="2" t="s">
        <v>40</v>
      </c>
      <c r="HQ1" s="2" t="s">
        <v>41</v>
      </c>
      <c r="HR1" s="2" t="s">
        <v>42</v>
      </c>
      <c r="HS1" s="2" t="s">
        <v>43</v>
      </c>
      <c r="HT1" s="2" t="s">
        <v>44</v>
      </c>
      <c r="HU1" s="2" t="s">
        <v>45</v>
      </c>
      <c r="HV1" s="2" t="s">
        <v>35</v>
      </c>
      <c r="HW1" s="2" t="s">
        <v>16</v>
      </c>
      <c r="HX1" s="2" t="s">
        <v>36</v>
      </c>
      <c r="HY1" s="2" t="s">
        <v>37</v>
      </c>
      <c r="HZ1" s="2" t="s">
        <v>38</v>
      </c>
      <c r="IA1" s="2" t="s">
        <v>39</v>
      </c>
      <c r="IB1" s="2" t="s">
        <v>40</v>
      </c>
      <c r="IC1" s="2" t="s">
        <v>41</v>
      </c>
      <c r="ID1" s="2" t="s">
        <v>42</v>
      </c>
      <c r="IE1" s="2" t="s">
        <v>43</v>
      </c>
      <c r="IF1" s="2" t="s">
        <v>44</v>
      </c>
      <c r="IG1" s="2" t="s">
        <v>45</v>
      </c>
      <c r="IH1" s="2" t="s">
        <v>35</v>
      </c>
      <c r="II1" s="2" t="s">
        <v>16</v>
      </c>
      <c r="IJ1" s="2" t="s">
        <v>36</v>
      </c>
      <c r="IK1" s="2" t="s">
        <v>37</v>
      </c>
      <c r="IL1" s="2" t="s">
        <v>38</v>
      </c>
      <c r="IM1" s="2" t="s">
        <v>39</v>
      </c>
      <c r="IN1" s="2" t="s">
        <v>40</v>
      </c>
      <c r="IO1" s="2" t="s">
        <v>41</v>
      </c>
      <c r="IP1" s="2" t="s">
        <v>42</v>
      </c>
      <c r="IQ1" s="2" t="s">
        <v>43</v>
      </c>
      <c r="IR1" s="2" t="s">
        <v>44</v>
      </c>
      <c r="IS1" s="2" t="s">
        <v>45</v>
      </c>
      <c r="IT1" s="2" t="s">
        <v>35</v>
      </c>
      <c r="IU1" s="2" t="s">
        <v>16</v>
      </c>
      <c r="IV1" s="2" t="s">
        <v>36</v>
      </c>
      <c r="IW1" s="2" t="s">
        <v>37</v>
      </c>
      <c r="IX1" s="2" t="s">
        <v>376</v>
      </c>
      <c r="IY1" s="2" t="s">
        <v>379</v>
      </c>
      <c r="IZ1" s="2" t="s">
        <v>40</v>
      </c>
      <c r="JA1" s="2" t="s">
        <v>41</v>
      </c>
      <c r="JB1" s="2" t="s">
        <v>42</v>
      </c>
      <c r="JC1" s="2" t="s">
        <v>43</v>
      </c>
      <c r="JD1" s="2" t="s">
        <v>44</v>
      </c>
      <c r="JE1" s="2" t="s">
        <v>45</v>
      </c>
      <c r="JF1" s="2" t="s">
        <v>35</v>
      </c>
      <c r="JG1" s="2" t="s">
        <v>16</v>
      </c>
      <c r="JH1" s="2" t="s">
        <v>36</v>
      </c>
      <c r="JI1" s="2" t="s">
        <v>37</v>
      </c>
      <c r="JJ1" s="2" t="s">
        <v>38</v>
      </c>
      <c r="JK1" s="2" t="s">
        <v>39</v>
      </c>
      <c r="JL1" s="2" t="s">
        <v>40</v>
      </c>
      <c r="JM1" s="2" t="s">
        <v>41</v>
      </c>
      <c r="JN1" s="2" t="s">
        <v>42</v>
      </c>
      <c r="JO1" s="2" t="s">
        <v>43</v>
      </c>
      <c r="JP1" s="2" t="s">
        <v>44</v>
      </c>
      <c r="JQ1" s="2" t="s">
        <v>45</v>
      </c>
      <c r="JR1" s="2" t="s">
        <v>35</v>
      </c>
      <c r="JS1" s="2" t="s">
        <v>16</v>
      </c>
      <c r="JT1" s="2" t="s">
        <v>36</v>
      </c>
      <c r="JU1" s="2" t="s">
        <v>37</v>
      </c>
      <c r="JV1" s="2" t="s">
        <v>38</v>
      </c>
      <c r="JW1" s="2" t="s">
        <v>39</v>
      </c>
      <c r="JX1" s="2" t="s">
        <v>40</v>
      </c>
      <c r="JY1" s="2" t="s">
        <v>41</v>
      </c>
      <c r="JZ1" s="2" t="s">
        <v>42</v>
      </c>
      <c r="KA1" s="2" t="s">
        <v>6</v>
      </c>
      <c r="KB1" s="7" t="s">
        <v>5</v>
      </c>
    </row>
    <row r="2" spans="1:288" ht="15" customHeight="1" x14ac:dyDescent="0.2">
      <c r="A2" s="557">
        <v>1</v>
      </c>
      <c r="B2" s="43">
        <v>1</v>
      </c>
      <c r="C2" s="4" t="s">
        <v>46</v>
      </c>
      <c r="D2" s="43">
        <v>1</v>
      </c>
      <c r="E2" s="43">
        <v>1</v>
      </c>
      <c r="F2" s="23">
        <v>135</v>
      </c>
      <c r="G2" s="23">
        <v>138.05500000000001</v>
      </c>
      <c r="H2" s="23">
        <v>141</v>
      </c>
      <c r="I2" s="23">
        <v>144</v>
      </c>
      <c r="J2" s="18">
        <v>148</v>
      </c>
      <c r="K2" s="22">
        <v>153</v>
      </c>
      <c r="L2" s="31">
        <v>158</v>
      </c>
      <c r="M2" s="37">
        <v>164</v>
      </c>
      <c r="N2" s="41">
        <v>170</v>
      </c>
      <c r="O2" s="44">
        <v>173</v>
      </c>
      <c r="P2" s="47">
        <v>177</v>
      </c>
      <c r="Q2" s="53">
        <v>181</v>
      </c>
      <c r="R2" s="65">
        <v>184</v>
      </c>
      <c r="S2" s="69">
        <v>186</v>
      </c>
      <c r="T2" s="71">
        <v>190</v>
      </c>
      <c r="U2" s="73">
        <v>193</v>
      </c>
      <c r="V2" s="77">
        <v>197</v>
      </c>
      <c r="W2" s="81">
        <v>202</v>
      </c>
      <c r="X2" s="88">
        <v>206</v>
      </c>
      <c r="Y2" s="90">
        <v>210</v>
      </c>
      <c r="Z2" s="93">
        <v>216</v>
      </c>
      <c r="AA2" s="99">
        <v>220</v>
      </c>
      <c r="AB2" s="103">
        <v>226</v>
      </c>
      <c r="AC2" s="114">
        <v>229</v>
      </c>
      <c r="AD2" s="117">
        <v>234</v>
      </c>
      <c r="AE2" s="122">
        <v>239</v>
      </c>
      <c r="AF2" s="124">
        <v>245</v>
      </c>
      <c r="AG2" s="129">
        <v>250</v>
      </c>
      <c r="AH2" s="133">
        <v>254</v>
      </c>
      <c r="AI2" s="136">
        <v>260</v>
      </c>
      <c r="AJ2" s="140">
        <v>267</v>
      </c>
      <c r="AK2" s="145">
        <v>273</v>
      </c>
      <c r="AL2" s="149">
        <v>279</v>
      </c>
      <c r="AM2" s="153">
        <v>283</v>
      </c>
      <c r="AN2" s="158">
        <v>286</v>
      </c>
      <c r="AO2" s="163">
        <v>290</v>
      </c>
      <c r="AP2" s="167">
        <v>295</v>
      </c>
      <c r="AQ2" s="174">
        <v>299</v>
      </c>
      <c r="AR2" s="178">
        <v>304</v>
      </c>
      <c r="AS2" s="184">
        <v>309</v>
      </c>
      <c r="AT2" s="189">
        <v>315</v>
      </c>
      <c r="AU2" s="193">
        <v>322</v>
      </c>
      <c r="AV2" s="202">
        <v>328</v>
      </c>
      <c r="AW2" s="205">
        <v>336</v>
      </c>
      <c r="AX2" s="209">
        <v>343</v>
      </c>
      <c r="AY2" s="218">
        <v>348</v>
      </c>
      <c r="AZ2" s="225">
        <v>351</v>
      </c>
      <c r="BA2" s="229">
        <v>354</v>
      </c>
      <c r="BB2" s="235">
        <v>357</v>
      </c>
      <c r="BC2" s="245">
        <v>360</v>
      </c>
      <c r="BD2" s="251">
        <v>364</v>
      </c>
      <c r="BE2" s="255">
        <v>366</v>
      </c>
      <c r="BF2" s="264">
        <v>369</v>
      </c>
      <c r="BG2" s="268">
        <v>372</v>
      </c>
      <c r="BH2" s="272">
        <v>375</v>
      </c>
      <c r="BI2" s="279">
        <v>377</v>
      </c>
      <c r="BJ2" s="285">
        <v>380</v>
      </c>
      <c r="BK2" s="1">
        <v>383</v>
      </c>
      <c r="BL2" s="295">
        <v>383</v>
      </c>
      <c r="BM2" s="299">
        <v>385</v>
      </c>
      <c r="BN2" s="305">
        <v>387</v>
      </c>
      <c r="BO2" s="308">
        <v>389</v>
      </c>
      <c r="BP2" s="310">
        <v>391</v>
      </c>
      <c r="BQ2" s="313">
        <v>393</v>
      </c>
      <c r="BR2" s="317">
        <v>3</v>
      </c>
      <c r="BS2" s="322">
        <v>6</v>
      </c>
      <c r="BT2" s="327">
        <v>9</v>
      </c>
      <c r="BU2" s="331">
        <v>12</v>
      </c>
      <c r="BV2" s="335">
        <v>15</v>
      </c>
      <c r="BW2" s="338">
        <v>17</v>
      </c>
      <c r="BX2" s="343">
        <v>19</v>
      </c>
      <c r="BY2" s="346">
        <v>21</v>
      </c>
      <c r="BZ2" s="354">
        <v>21</v>
      </c>
      <c r="CA2" s="375">
        <v>23</v>
      </c>
      <c r="CB2" s="388">
        <v>24</v>
      </c>
      <c r="CC2" s="393">
        <v>26</v>
      </c>
      <c r="CD2" s="414">
        <v>29</v>
      </c>
      <c r="CE2" s="422">
        <v>31</v>
      </c>
      <c r="CF2" s="429">
        <v>37</v>
      </c>
      <c r="CG2" s="435">
        <v>39</v>
      </c>
      <c r="CH2" s="441">
        <v>42</v>
      </c>
      <c r="CI2" s="448">
        <v>43</v>
      </c>
      <c r="CJ2" s="455">
        <v>45</v>
      </c>
      <c r="CK2" s="460">
        <v>46</v>
      </c>
      <c r="CL2" s="468">
        <v>48</v>
      </c>
      <c r="CM2" s="475">
        <v>50</v>
      </c>
      <c r="CN2" s="483">
        <v>51</v>
      </c>
      <c r="CO2" s="489">
        <v>53</v>
      </c>
      <c r="CP2" s="498">
        <v>55</v>
      </c>
      <c r="CQ2" s="505">
        <v>57</v>
      </c>
      <c r="CR2" s="511">
        <v>59</v>
      </c>
      <c r="CS2" s="519">
        <v>61</v>
      </c>
      <c r="CT2" s="530">
        <v>63</v>
      </c>
      <c r="CU2" s="7">
        <f>IF(ISBLANK(CT2),"Н/Д",IF(CT2="норм","норм",CT2-CS2))</f>
        <v>2</v>
      </c>
      <c r="CV2" s="23">
        <v>114</v>
      </c>
      <c r="CW2" s="23">
        <v>1.2929999999999999</v>
      </c>
      <c r="CX2" s="23">
        <v>3</v>
      </c>
      <c r="CY2" s="23">
        <v>4</v>
      </c>
      <c r="CZ2" s="18">
        <v>6</v>
      </c>
      <c r="DA2" s="22">
        <v>9</v>
      </c>
      <c r="DB2" s="31">
        <v>11</v>
      </c>
      <c r="DC2" s="37">
        <v>12</v>
      </c>
      <c r="DD2" s="41">
        <v>12</v>
      </c>
      <c r="DE2" s="44">
        <v>15</v>
      </c>
      <c r="DF2" s="47">
        <v>17</v>
      </c>
      <c r="DG2" s="53">
        <v>19</v>
      </c>
      <c r="DH2" s="65">
        <v>21</v>
      </c>
      <c r="DI2" s="69">
        <v>23</v>
      </c>
      <c r="DJ2" s="71">
        <v>25</v>
      </c>
      <c r="DK2" s="73">
        <v>28</v>
      </c>
      <c r="DL2" s="77">
        <v>30</v>
      </c>
      <c r="DM2" s="81">
        <v>31</v>
      </c>
      <c r="DN2" s="88">
        <v>33</v>
      </c>
      <c r="DO2" s="90">
        <v>33</v>
      </c>
      <c r="DP2" s="93">
        <v>33</v>
      </c>
      <c r="DQ2" s="99">
        <v>35</v>
      </c>
      <c r="DR2" s="103">
        <v>35</v>
      </c>
      <c r="DS2" s="114">
        <v>37</v>
      </c>
      <c r="DT2" s="117">
        <v>38</v>
      </c>
      <c r="DU2" s="122">
        <v>38</v>
      </c>
      <c r="DV2" s="124">
        <v>40</v>
      </c>
      <c r="DW2" s="129">
        <v>42</v>
      </c>
      <c r="DX2" s="133">
        <v>43</v>
      </c>
      <c r="DY2" s="136">
        <v>43</v>
      </c>
      <c r="DZ2" s="140">
        <v>43</v>
      </c>
      <c r="EA2" s="145">
        <v>43</v>
      </c>
      <c r="EB2" s="149">
        <v>43</v>
      </c>
      <c r="EC2" s="153">
        <v>46</v>
      </c>
      <c r="ED2" s="158">
        <v>48</v>
      </c>
      <c r="EE2" s="163">
        <v>50</v>
      </c>
      <c r="EF2" s="167">
        <v>51</v>
      </c>
      <c r="EG2" s="174">
        <v>54</v>
      </c>
      <c r="EH2" s="178">
        <v>55</v>
      </c>
      <c r="EI2" s="184">
        <v>56</v>
      </c>
      <c r="EJ2" s="189">
        <v>57</v>
      </c>
      <c r="EK2" s="193">
        <v>57</v>
      </c>
      <c r="EL2" s="202">
        <v>57</v>
      </c>
      <c r="EM2" s="205">
        <v>57</v>
      </c>
      <c r="EN2" s="209">
        <v>57</v>
      </c>
      <c r="EO2" s="218">
        <v>58</v>
      </c>
      <c r="EP2" s="225">
        <v>60</v>
      </c>
      <c r="EQ2" s="229">
        <v>62</v>
      </c>
      <c r="ER2" s="235">
        <v>64</v>
      </c>
      <c r="ES2" s="245">
        <v>66</v>
      </c>
      <c r="ET2" s="251">
        <v>67</v>
      </c>
      <c r="EU2" s="255">
        <v>68</v>
      </c>
      <c r="EV2" s="264">
        <v>68</v>
      </c>
      <c r="EW2" s="268">
        <v>68</v>
      </c>
      <c r="EX2" s="272">
        <v>68</v>
      </c>
      <c r="EY2" s="279">
        <v>69</v>
      </c>
      <c r="EZ2" s="285">
        <v>69</v>
      </c>
      <c r="FA2" s="1">
        <v>70</v>
      </c>
      <c r="FB2" s="295">
        <v>70</v>
      </c>
      <c r="FC2" s="299">
        <v>72</v>
      </c>
      <c r="FD2" s="305">
        <v>73</v>
      </c>
      <c r="FE2" s="308">
        <v>75</v>
      </c>
      <c r="FF2" s="310">
        <v>76</v>
      </c>
      <c r="FG2" s="313">
        <v>76</v>
      </c>
      <c r="FH2" s="317">
        <v>0.188</v>
      </c>
      <c r="FI2" s="322">
        <v>0.188</v>
      </c>
      <c r="FJ2" s="327">
        <v>0.188</v>
      </c>
      <c r="FK2" s="331">
        <v>0.188</v>
      </c>
      <c r="FL2" s="335">
        <v>0.188</v>
      </c>
      <c r="FM2" s="338">
        <v>1</v>
      </c>
      <c r="FN2" s="343">
        <v>2</v>
      </c>
      <c r="FO2" s="346">
        <v>3</v>
      </c>
      <c r="FP2" s="354">
        <v>4</v>
      </c>
      <c r="FQ2" s="375">
        <v>6</v>
      </c>
      <c r="FR2" s="388">
        <v>7</v>
      </c>
      <c r="FS2" s="393">
        <v>8</v>
      </c>
      <c r="FT2" s="414">
        <v>8</v>
      </c>
      <c r="FU2" s="422">
        <v>9</v>
      </c>
      <c r="FV2" s="429">
        <v>10</v>
      </c>
      <c r="FW2" s="435">
        <v>11</v>
      </c>
      <c r="FX2" s="441">
        <v>13</v>
      </c>
      <c r="FY2" s="448">
        <v>13</v>
      </c>
      <c r="FZ2" s="455">
        <v>14</v>
      </c>
      <c r="GA2" s="460">
        <v>15</v>
      </c>
      <c r="GB2" s="468">
        <v>16</v>
      </c>
      <c r="GC2" s="475">
        <v>17</v>
      </c>
      <c r="GD2" s="483">
        <v>18</v>
      </c>
      <c r="GE2" s="489">
        <v>19</v>
      </c>
      <c r="GF2" s="498">
        <v>21</v>
      </c>
      <c r="GG2" s="505">
        <v>22</v>
      </c>
      <c r="GH2" s="511">
        <v>24</v>
      </c>
      <c r="GI2" s="519">
        <v>24</v>
      </c>
      <c r="GJ2" s="530">
        <v>25</v>
      </c>
      <c r="GK2" s="7">
        <f>IF(ISBLANK(GJ2),"Н/Д",IF(GJ2="норм","норм",GJ2-GI2))</f>
        <v>1</v>
      </c>
      <c r="GL2" s="23">
        <v>12772</v>
      </c>
      <c r="GM2" s="23">
        <v>12898</v>
      </c>
      <c r="GN2" s="23">
        <v>13087</v>
      </c>
      <c r="GO2" s="23">
        <v>13249</v>
      </c>
      <c r="GP2" s="17">
        <v>13366</v>
      </c>
      <c r="GQ2" s="22"/>
      <c r="GR2" s="31">
        <v>13619</v>
      </c>
      <c r="GS2" s="37">
        <v>13793</v>
      </c>
      <c r="GT2" s="41">
        <v>14096</v>
      </c>
      <c r="GU2" s="44">
        <v>14288</v>
      </c>
      <c r="GV2" s="47">
        <v>14396</v>
      </c>
      <c r="GW2" s="53">
        <v>14525</v>
      </c>
      <c r="GX2" s="65">
        <v>14626</v>
      </c>
      <c r="GY2" s="69">
        <v>14757</v>
      </c>
      <c r="GZ2" s="71">
        <v>14894</v>
      </c>
      <c r="HA2" s="73">
        <v>15042</v>
      </c>
      <c r="HB2" s="77">
        <v>15165</v>
      </c>
      <c r="HC2" s="81">
        <v>15281</v>
      </c>
      <c r="HD2" s="88">
        <v>15407</v>
      </c>
      <c r="HE2" s="90">
        <v>15605</v>
      </c>
      <c r="HF2" s="93">
        <v>15864</v>
      </c>
      <c r="HG2" s="99">
        <v>16052</v>
      </c>
      <c r="HH2" s="103">
        <v>16301</v>
      </c>
      <c r="HI2" s="114">
        <v>16415</v>
      </c>
      <c r="HJ2" s="117">
        <v>16629</v>
      </c>
      <c r="HK2" s="122">
        <v>16847</v>
      </c>
      <c r="HL2" s="124">
        <v>17023</v>
      </c>
      <c r="HM2" s="129">
        <v>17132</v>
      </c>
      <c r="HN2" s="133">
        <v>17280</v>
      </c>
      <c r="HO2" s="136">
        <v>17500</v>
      </c>
      <c r="HP2" s="140">
        <v>17718</v>
      </c>
      <c r="HQ2" s="145">
        <v>17992</v>
      </c>
      <c r="HR2" s="149">
        <v>18362</v>
      </c>
      <c r="HS2" s="153">
        <v>18476</v>
      </c>
      <c r="HT2" s="74">
        <v>18578</v>
      </c>
      <c r="HU2" s="163">
        <v>18677</v>
      </c>
      <c r="HV2" s="167">
        <v>18878</v>
      </c>
      <c r="HW2" s="174">
        <v>19020</v>
      </c>
      <c r="HX2" s="178">
        <v>19205</v>
      </c>
      <c r="HY2" s="184">
        <v>19426</v>
      </c>
      <c r="HZ2" s="189">
        <v>19619</v>
      </c>
      <c r="IA2" s="193">
        <v>19855</v>
      </c>
      <c r="IB2" s="202">
        <v>20086</v>
      </c>
      <c r="IC2" s="205">
        <v>20331</v>
      </c>
      <c r="ID2" s="209">
        <v>20661</v>
      </c>
      <c r="IE2" s="218">
        <v>20811</v>
      </c>
      <c r="IF2" s="225">
        <v>20901</v>
      </c>
      <c r="IG2" s="229">
        <v>21006</v>
      </c>
      <c r="IH2" s="235">
        <v>21104</v>
      </c>
      <c r="II2" s="245">
        <v>21190</v>
      </c>
      <c r="IJ2" s="251">
        <v>21270</v>
      </c>
      <c r="IK2" s="255">
        <v>21344</v>
      </c>
      <c r="IL2" s="264">
        <v>21482</v>
      </c>
      <c r="IM2" s="268">
        <v>21624</v>
      </c>
      <c r="IN2" s="272">
        <v>21751</v>
      </c>
      <c r="IO2" s="279">
        <v>21848</v>
      </c>
      <c r="IP2" s="285">
        <v>22015</v>
      </c>
      <c r="IQ2" s="290"/>
      <c r="IR2" s="295">
        <v>22205</v>
      </c>
      <c r="IS2" s="299">
        <v>22290</v>
      </c>
      <c r="IT2" s="305">
        <v>22370</v>
      </c>
      <c r="IU2" s="308">
        <v>22443</v>
      </c>
      <c r="IV2" s="310">
        <v>22518</v>
      </c>
      <c r="IW2" s="313">
        <v>22708</v>
      </c>
      <c r="IX2" s="317">
        <v>22891</v>
      </c>
      <c r="IY2" s="322">
        <v>23062</v>
      </c>
      <c r="IZ2" s="327">
        <v>23214</v>
      </c>
      <c r="JA2" s="331">
        <v>23359</v>
      </c>
      <c r="JB2" s="335">
        <v>23512</v>
      </c>
      <c r="JC2" s="338">
        <v>23620</v>
      </c>
      <c r="JD2" s="343">
        <v>23694</v>
      </c>
      <c r="JE2" s="346">
        <v>23775</v>
      </c>
      <c r="JF2" s="354">
        <v>23852</v>
      </c>
      <c r="JG2" s="375">
        <v>23927</v>
      </c>
      <c r="JH2" s="388">
        <v>24095</v>
      </c>
      <c r="JI2" s="393">
        <v>24173</v>
      </c>
      <c r="JJ2" s="414">
        <v>24338</v>
      </c>
      <c r="JK2" s="422">
        <v>24426</v>
      </c>
      <c r="JL2" s="429">
        <v>24509</v>
      </c>
      <c r="JM2" s="435">
        <v>24599</v>
      </c>
      <c r="JN2" s="441">
        <v>24694</v>
      </c>
      <c r="JO2" s="448">
        <v>24768</v>
      </c>
      <c r="JP2" s="455">
        <v>24847</v>
      </c>
      <c r="JQ2" s="460">
        <v>24933</v>
      </c>
      <c r="JR2" s="468">
        <v>25015</v>
      </c>
      <c r="JS2" s="475">
        <v>25103</v>
      </c>
      <c r="JT2" s="483">
        <v>25184</v>
      </c>
      <c r="JU2" s="489">
        <v>25267</v>
      </c>
      <c r="JV2" s="498">
        <v>25362</v>
      </c>
      <c r="JW2" s="505">
        <v>25443</v>
      </c>
      <c r="JX2" s="511">
        <v>25519</v>
      </c>
      <c r="JY2" s="519">
        <v>25617</v>
      </c>
      <c r="JZ2" s="530">
        <v>25727</v>
      </c>
      <c r="KA2" s="7">
        <f>IF(OR(ISBLANK(JY2),ISBLANK(JZ2)),"Н/Д",JZ2-JY2)</f>
        <v>110</v>
      </c>
      <c r="KB2" s="4"/>
    </row>
    <row r="3" spans="1:288" ht="15" customHeight="1" x14ac:dyDescent="0.2">
      <c r="A3" s="557"/>
      <c r="B3" s="43">
        <v>2</v>
      </c>
      <c r="C3" s="4" t="s">
        <v>47</v>
      </c>
      <c r="D3" s="43">
        <v>1</v>
      </c>
      <c r="E3" s="43">
        <v>1</v>
      </c>
      <c r="F3" s="23">
        <v>58</v>
      </c>
      <c r="G3" s="23">
        <v>60</v>
      </c>
      <c r="H3" s="23">
        <v>63</v>
      </c>
      <c r="I3" s="23">
        <v>65</v>
      </c>
      <c r="J3" s="18">
        <v>68</v>
      </c>
      <c r="K3" s="22">
        <v>71</v>
      </c>
      <c r="L3" s="31">
        <v>74</v>
      </c>
      <c r="M3" s="37">
        <v>77</v>
      </c>
      <c r="N3" s="41">
        <v>80</v>
      </c>
      <c r="O3" s="44">
        <v>84</v>
      </c>
      <c r="P3" s="47">
        <v>87</v>
      </c>
      <c r="Q3" s="53">
        <v>90</v>
      </c>
      <c r="R3" s="65">
        <v>93</v>
      </c>
      <c r="S3" s="69">
        <v>95</v>
      </c>
      <c r="T3" s="71">
        <v>97</v>
      </c>
      <c r="U3" s="73">
        <v>100</v>
      </c>
      <c r="V3" s="77">
        <v>103</v>
      </c>
      <c r="W3" s="81">
        <v>106</v>
      </c>
      <c r="X3" s="88">
        <v>109</v>
      </c>
      <c r="Y3" s="90">
        <v>112</v>
      </c>
      <c r="Z3" s="93">
        <v>115</v>
      </c>
      <c r="AA3" s="99">
        <v>118</v>
      </c>
      <c r="AB3" s="103">
        <v>121</v>
      </c>
      <c r="AC3" s="114">
        <v>123</v>
      </c>
      <c r="AD3" s="117">
        <v>126</v>
      </c>
      <c r="AE3" s="122">
        <v>129</v>
      </c>
      <c r="AF3" s="124">
        <v>132</v>
      </c>
      <c r="AG3" s="129">
        <v>135</v>
      </c>
      <c r="AH3" s="133">
        <v>140</v>
      </c>
      <c r="AI3" s="136">
        <v>143</v>
      </c>
      <c r="AJ3" s="140">
        <v>146</v>
      </c>
      <c r="AK3" s="145">
        <v>149</v>
      </c>
      <c r="AL3" s="149">
        <v>151</v>
      </c>
      <c r="AM3" s="153">
        <v>154</v>
      </c>
      <c r="AN3" s="158">
        <v>156</v>
      </c>
      <c r="AO3" s="163">
        <v>158</v>
      </c>
      <c r="AP3" s="167">
        <v>161</v>
      </c>
      <c r="AQ3" s="174">
        <v>163</v>
      </c>
      <c r="AR3" s="178">
        <v>165</v>
      </c>
      <c r="AS3" s="184">
        <v>167</v>
      </c>
      <c r="AT3" s="189">
        <v>169</v>
      </c>
      <c r="AU3" s="193">
        <v>172</v>
      </c>
      <c r="AV3" s="202">
        <v>175</v>
      </c>
      <c r="AW3" s="205">
        <v>178</v>
      </c>
      <c r="AX3" s="209">
        <v>180</v>
      </c>
      <c r="AY3" s="218">
        <v>182</v>
      </c>
      <c r="AZ3" s="225">
        <v>184</v>
      </c>
      <c r="BA3" s="229">
        <v>186</v>
      </c>
      <c r="BB3" s="235">
        <v>188</v>
      </c>
      <c r="BC3" s="245">
        <v>190</v>
      </c>
      <c r="BD3" s="251">
        <v>192</v>
      </c>
      <c r="BE3" s="255">
        <v>194</v>
      </c>
      <c r="BF3" s="264">
        <v>195</v>
      </c>
      <c r="BG3" s="268">
        <v>198</v>
      </c>
      <c r="BH3" s="272">
        <v>201</v>
      </c>
      <c r="BI3" s="279">
        <v>203</v>
      </c>
      <c r="BJ3" s="285">
        <v>205</v>
      </c>
      <c r="BK3" s="290">
        <v>207</v>
      </c>
      <c r="BL3" s="295">
        <v>209</v>
      </c>
      <c r="BM3" s="299">
        <v>211</v>
      </c>
      <c r="BN3" s="305">
        <v>213</v>
      </c>
      <c r="BO3" s="308">
        <v>215</v>
      </c>
      <c r="BP3" s="310">
        <v>217</v>
      </c>
      <c r="BQ3" s="313">
        <v>218</v>
      </c>
      <c r="BR3" s="317">
        <v>220</v>
      </c>
      <c r="BS3" s="1">
        <v>222</v>
      </c>
      <c r="BT3" s="327">
        <v>224</v>
      </c>
      <c r="BU3" s="331">
        <v>226</v>
      </c>
      <c r="BV3" s="335">
        <v>229</v>
      </c>
      <c r="BW3" s="338">
        <v>231</v>
      </c>
      <c r="BX3" s="343">
        <v>233</v>
      </c>
      <c r="BY3" s="346">
        <v>235</v>
      </c>
      <c r="BZ3" s="354">
        <v>237</v>
      </c>
      <c r="CA3" s="375">
        <v>239</v>
      </c>
      <c r="CB3" s="388">
        <v>241</v>
      </c>
      <c r="CC3" s="393">
        <v>243</v>
      </c>
      <c r="CD3" s="414">
        <v>244</v>
      </c>
      <c r="CE3" s="422">
        <v>246</v>
      </c>
      <c r="CF3" s="429">
        <v>248</v>
      </c>
      <c r="CG3" s="435">
        <v>251</v>
      </c>
      <c r="CH3" s="441">
        <v>253</v>
      </c>
      <c r="CI3" s="448">
        <v>255</v>
      </c>
      <c r="CJ3" s="455">
        <v>257</v>
      </c>
      <c r="CK3" s="460">
        <v>259</v>
      </c>
      <c r="CL3" s="1">
        <v>261</v>
      </c>
      <c r="CM3" s="475">
        <v>262</v>
      </c>
      <c r="CN3" s="483">
        <v>264</v>
      </c>
      <c r="CO3" s="489">
        <v>266</v>
      </c>
      <c r="CP3" s="498">
        <v>268</v>
      </c>
      <c r="CQ3" s="505">
        <v>270</v>
      </c>
      <c r="CR3" s="511">
        <v>273</v>
      </c>
      <c r="CS3" s="519">
        <v>275</v>
      </c>
      <c r="CT3" s="530">
        <v>277</v>
      </c>
      <c r="CU3" s="218">
        <f t="shared" ref="CU3:CU66" si="0">IF(ISBLANK(CT3),"Н/Д",IF(CT3="норм","норм",CT3-CS3))</f>
        <v>2</v>
      </c>
      <c r="CV3" s="23">
        <v>24</v>
      </c>
      <c r="CW3" s="23">
        <v>25</v>
      </c>
      <c r="CX3" s="23">
        <v>26</v>
      </c>
      <c r="CY3" s="23">
        <v>27</v>
      </c>
      <c r="CZ3" s="18">
        <v>28</v>
      </c>
      <c r="DA3" s="22">
        <v>29</v>
      </c>
      <c r="DB3" s="31">
        <v>30</v>
      </c>
      <c r="DC3" s="37">
        <v>30</v>
      </c>
      <c r="DD3" s="41">
        <v>31</v>
      </c>
      <c r="DE3" s="44">
        <v>32</v>
      </c>
      <c r="DF3" s="47">
        <v>33</v>
      </c>
      <c r="DG3" s="53">
        <v>34</v>
      </c>
      <c r="DH3" s="65">
        <v>35</v>
      </c>
      <c r="DI3" s="69">
        <v>36</v>
      </c>
      <c r="DJ3" s="71">
        <v>37</v>
      </c>
      <c r="DK3" s="73">
        <v>38</v>
      </c>
      <c r="DL3" s="77">
        <v>39</v>
      </c>
      <c r="DM3" s="81">
        <v>40</v>
      </c>
      <c r="DN3" s="88">
        <v>41</v>
      </c>
      <c r="DO3" s="90">
        <v>42</v>
      </c>
      <c r="DP3" s="93">
        <v>43</v>
      </c>
      <c r="DQ3" s="99">
        <v>44</v>
      </c>
      <c r="DR3" s="103">
        <v>45</v>
      </c>
      <c r="DS3" s="114">
        <v>46</v>
      </c>
      <c r="DT3" s="117">
        <v>47</v>
      </c>
      <c r="DU3" s="122">
        <v>48</v>
      </c>
      <c r="DV3" s="124">
        <v>49</v>
      </c>
      <c r="DW3" s="129">
        <v>50</v>
      </c>
      <c r="DX3" s="133">
        <v>51</v>
      </c>
      <c r="DY3" s="136">
        <v>51</v>
      </c>
      <c r="DZ3" s="140">
        <v>51</v>
      </c>
      <c r="EA3" s="145">
        <v>51</v>
      </c>
      <c r="EB3" s="149">
        <v>51</v>
      </c>
      <c r="EC3" s="153">
        <v>52</v>
      </c>
      <c r="ED3" s="158">
        <v>53</v>
      </c>
      <c r="EE3" s="163">
        <v>55</v>
      </c>
      <c r="EF3" s="167">
        <v>56</v>
      </c>
      <c r="EG3" s="174">
        <v>58</v>
      </c>
      <c r="EH3" s="178">
        <v>60</v>
      </c>
      <c r="EI3" s="184">
        <v>61</v>
      </c>
      <c r="EJ3" s="189">
        <v>62</v>
      </c>
      <c r="EK3" s="193">
        <v>62</v>
      </c>
      <c r="EL3" s="202">
        <v>62</v>
      </c>
      <c r="EM3" s="205">
        <v>62</v>
      </c>
      <c r="EN3" s="209">
        <v>62</v>
      </c>
      <c r="EO3" s="218">
        <v>63</v>
      </c>
      <c r="EP3" s="225">
        <v>65</v>
      </c>
      <c r="EQ3" s="229">
        <v>67</v>
      </c>
      <c r="ER3" s="235">
        <v>69</v>
      </c>
      <c r="ES3" s="245">
        <v>71</v>
      </c>
      <c r="ET3" s="251">
        <v>73</v>
      </c>
      <c r="EU3" s="255">
        <v>75</v>
      </c>
      <c r="EV3" s="264">
        <v>76</v>
      </c>
      <c r="EW3" s="268">
        <v>76</v>
      </c>
      <c r="EX3" s="272">
        <v>76</v>
      </c>
      <c r="EY3" s="279">
        <v>76</v>
      </c>
      <c r="EZ3" s="285">
        <v>78</v>
      </c>
      <c r="FA3" s="290">
        <v>80</v>
      </c>
      <c r="FB3" s="295">
        <v>82</v>
      </c>
      <c r="FC3" s="299">
        <v>84</v>
      </c>
      <c r="FD3" s="305">
        <v>86</v>
      </c>
      <c r="FE3" s="308">
        <v>88</v>
      </c>
      <c r="FF3" s="310">
        <v>90</v>
      </c>
      <c r="FG3" s="313">
        <v>90</v>
      </c>
      <c r="FH3" s="317">
        <v>90</v>
      </c>
      <c r="FI3" s="1">
        <f>FH3</f>
        <v>90</v>
      </c>
      <c r="FJ3" s="327">
        <v>90</v>
      </c>
      <c r="FK3" s="331">
        <v>91</v>
      </c>
      <c r="FL3" s="335">
        <v>92</v>
      </c>
      <c r="FM3" s="338">
        <v>94</v>
      </c>
      <c r="FN3" s="343">
        <v>96</v>
      </c>
      <c r="FO3" s="346">
        <v>98</v>
      </c>
      <c r="FP3" s="354">
        <v>100</v>
      </c>
      <c r="FQ3" s="375">
        <v>102</v>
      </c>
      <c r="FR3" s="388">
        <v>104</v>
      </c>
      <c r="FS3" s="393">
        <v>106</v>
      </c>
      <c r="FT3" s="414">
        <v>106</v>
      </c>
      <c r="FU3" s="422">
        <v>108</v>
      </c>
      <c r="FV3" s="429">
        <v>110</v>
      </c>
      <c r="FW3" s="435">
        <v>111</v>
      </c>
      <c r="FX3" s="441">
        <v>112</v>
      </c>
      <c r="FY3" s="448">
        <v>113</v>
      </c>
      <c r="FZ3" s="455">
        <v>114</v>
      </c>
      <c r="GA3" s="460">
        <v>115</v>
      </c>
      <c r="GB3" s="1">
        <v>116</v>
      </c>
      <c r="GC3" s="475">
        <v>116</v>
      </c>
      <c r="GD3" s="483">
        <v>118</v>
      </c>
      <c r="GE3" s="489">
        <v>120</v>
      </c>
      <c r="GF3" s="498">
        <v>121</v>
      </c>
      <c r="GG3" s="505">
        <v>122</v>
      </c>
      <c r="GH3" s="511">
        <v>123</v>
      </c>
      <c r="GI3" s="519">
        <v>124</v>
      </c>
      <c r="GJ3" s="530">
        <v>125</v>
      </c>
      <c r="GK3" s="218">
        <f t="shared" ref="GK3:GK66" si="1">IF(ISBLANK(GJ3),"Н/Д",IF(GJ3="норм","норм",GJ3-GI3))</f>
        <v>1</v>
      </c>
      <c r="GL3" s="23">
        <v>512</v>
      </c>
      <c r="GM3" s="23">
        <v>530</v>
      </c>
      <c r="GN3" s="23">
        <v>563</v>
      </c>
      <c r="GO3" s="23">
        <v>597</v>
      </c>
      <c r="GP3" s="17">
        <v>639</v>
      </c>
      <c r="GQ3" s="22">
        <v>682</v>
      </c>
      <c r="GR3" s="31">
        <v>727</v>
      </c>
      <c r="GS3" s="37">
        <v>770</v>
      </c>
      <c r="GT3" s="41">
        <v>812</v>
      </c>
      <c r="GU3" s="44">
        <v>862</v>
      </c>
      <c r="GV3" s="47">
        <v>903</v>
      </c>
      <c r="GW3" s="53">
        <v>950</v>
      </c>
      <c r="GX3" s="65">
        <v>988</v>
      </c>
      <c r="GY3" s="69">
        <v>1032</v>
      </c>
      <c r="GZ3" s="71">
        <v>1080</v>
      </c>
      <c r="HA3" s="73">
        <v>1118</v>
      </c>
      <c r="HB3" s="77">
        <v>1161</v>
      </c>
      <c r="HC3" s="81">
        <v>1211</v>
      </c>
      <c r="HD3" s="88">
        <v>1260</v>
      </c>
      <c r="HE3" s="90">
        <v>1305</v>
      </c>
      <c r="HF3" s="93">
        <v>1344</v>
      </c>
      <c r="HG3" s="99">
        <v>1390</v>
      </c>
      <c r="HH3" s="103">
        <v>1434</v>
      </c>
      <c r="HI3" s="114">
        <v>1474</v>
      </c>
      <c r="HJ3" s="117">
        <v>1516</v>
      </c>
      <c r="HK3" s="122">
        <v>1556</v>
      </c>
      <c r="HL3" s="124">
        <v>1600</v>
      </c>
      <c r="HM3" s="129">
        <v>1643</v>
      </c>
      <c r="HN3" s="133">
        <v>1686</v>
      </c>
      <c r="HO3" s="136">
        <v>1728</v>
      </c>
      <c r="HP3" s="140">
        <v>1771</v>
      </c>
      <c r="HQ3" s="145">
        <v>1815</v>
      </c>
      <c r="HR3" s="149">
        <v>1854</v>
      </c>
      <c r="HS3" s="153">
        <v>1896</v>
      </c>
      <c r="HT3" s="158">
        <v>1942</v>
      </c>
      <c r="HU3" s="163">
        <v>1986</v>
      </c>
      <c r="HV3" s="167">
        <v>2030</v>
      </c>
      <c r="HW3" s="174">
        <v>2070</v>
      </c>
      <c r="HX3" s="178">
        <v>2114</v>
      </c>
      <c r="HY3" s="184">
        <v>2155</v>
      </c>
      <c r="HZ3" s="189">
        <v>2198</v>
      </c>
      <c r="IA3" s="193">
        <v>2246</v>
      </c>
      <c r="IB3" s="202">
        <v>2289</v>
      </c>
      <c r="IC3" s="205">
        <v>2333</v>
      </c>
      <c r="ID3" s="209">
        <v>2373</v>
      </c>
      <c r="IE3" s="218">
        <v>2417</v>
      </c>
      <c r="IF3" s="225">
        <v>2458</v>
      </c>
      <c r="IG3" s="229">
        <v>2498</v>
      </c>
      <c r="IH3" s="235">
        <v>2542</v>
      </c>
      <c r="II3" s="245">
        <v>2577</v>
      </c>
      <c r="IJ3" s="251">
        <v>2617</v>
      </c>
      <c r="IK3" s="255">
        <v>2660</v>
      </c>
      <c r="IL3" s="264">
        <v>2703</v>
      </c>
      <c r="IM3" s="268">
        <v>2748</v>
      </c>
      <c r="IN3" s="272">
        <v>2796</v>
      </c>
      <c r="IO3" s="279">
        <v>2840</v>
      </c>
      <c r="IP3" s="285">
        <v>2881</v>
      </c>
      <c r="IQ3" s="290">
        <v>2925</v>
      </c>
      <c r="IR3" s="295">
        <v>2964</v>
      </c>
      <c r="IS3" s="299">
        <v>3005</v>
      </c>
      <c r="IT3" s="305">
        <v>3048</v>
      </c>
      <c r="IU3" s="308">
        <v>3086</v>
      </c>
      <c r="IV3" s="310">
        <v>3131</v>
      </c>
      <c r="IW3" s="313">
        <v>3170</v>
      </c>
      <c r="IX3" s="317">
        <v>3214</v>
      </c>
      <c r="IY3" s="322"/>
      <c r="IZ3" s="327">
        <v>3303</v>
      </c>
      <c r="JA3" s="331">
        <v>3347</v>
      </c>
      <c r="JB3" s="335">
        <v>3388</v>
      </c>
      <c r="JC3" s="338">
        <v>3433</v>
      </c>
      <c r="JD3" s="343">
        <v>3472</v>
      </c>
      <c r="JE3" s="346">
        <v>3515</v>
      </c>
      <c r="JF3" s="354">
        <v>3561</v>
      </c>
      <c r="JG3" s="375">
        <v>3601</v>
      </c>
      <c r="JH3" s="388">
        <v>3643</v>
      </c>
      <c r="JI3" s="393">
        <v>3682</v>
      </c>
      <c r="JJ3" s="414">
        <v>3723</v>
      </c>
      <c r="JK3" s="422">
        <v>3765</v>
      </c>
      <c r="JL3" s="429">
        <v>3811</v>
      </c>
      <c r="JM3" s="435">
        <v>3855</v>
      </c>
      <c r="JN3" s="441">
        <v>3892</v>
      </c>
      <c r="JO3" s="448">
        <v>3928</v>
      </c>
      <c r="JP3" s="455"/>
      <c r="JQ3" s="460">
        <v>4027</v>
      </c>
      <c r="JR3" s="468"/>
      <c r="JS3" s="475">
        <v>4110</v>
      </c>
      <c r="JT3" s="483">
        <v>4153</v>
      </c>
      <c r="JU3" s="489">
        <v>4194</v>
      </c>
      <c r="JV3" s="498">
        <v>4241</v>
      </c>
      <c r="JW3" s="505">
        <v>4291</v>
      </c>
      <c r="JX3" s="511">
        <v>4338</v>
      </c>
      <c r="JY3" s="519">
        <v>4386</v>
      </c>
      <c r="JZ3" s="530">
        <v>4422</v>
      </c>
      <c r="KA3" s="218">
        <f t="shared" ref="KA3:KA66" si="2">IF(OR(ISBLANK(JY3),ISBLANK(JZ3)),"Н/Д",JZ3-JY3)</f>
        <v>36</v>
      </c>
      <c r="KB3" s="4"/>
    </row>
    <row r="4" spans="1:288" ht="15" customHeight="1" x14ac:dyDescent="0.2">
      <c r="A4" s="557"/>
      <c r="B4" s="43">
        <v>3</v>
      </c>
      <c r="C4" s="4" t="s">
        <v>322</v>
      </c>
      <c r="D4" s="43">
        <v>1</v>
      </c>
      <c r="E4" s="43">
        <v>2</v>
      </c>
      <c r="F4" s="23">
        <v>16</v>
      </c>
      <c r="G4" s="23">
        <v>17</v>
      </c>
      <c r="H4" s="23">
        <v>17</v>
      </c>
      <c r="I4" s="5">
        <v>17</v>
      </c>
      <c r="J4" s="18">
        <v>17</v>
      </c>
      <c r="K4" s="22">
        <v>17</v>
      </c>
      <c r="L4" s="5">
        <v>17</v>
      </c>
      <c r="M4" s="37">
        <v>17</v>
      </c>
      <c r="N4" s="5">
        <v>17</v>
      </c>
      <c r="O4" s="44">
        <v>18</v>
      </c>
      <c r="P4" s="47">
        <v>23</v>
      </c>
      <c r="Q4" s="53">
        <v>24</v>
      </c>
      <c r="R4" s="65">
        <v>24</v>
      </c>
      <c r="S4" s="69">
        <v>25</v>
      </c>
      <c r="T4" s="71">
        <v>28</v>
      </c>
      <c r="U4" s="73">
        <v>29</v>
      </c>
      <c r="V4" s="77">
        <v>30</v>
      </c>
      <c r="W4" s="81">
        <v>31</v>
      </c>
      <c r="X4" s="88">
        <v>35</v>
      </c>
      <c r="Y4" s="90">
        <v>37</v>
      </c>
      <c r="Z4" s="93">
        <v>39</v>
      </c>
      <c r="AA4" s="99">
        <v>44</v>
      </c>
      <c r="AB4" s="1">
        <f>ROUND((AA4-X4)/3+AA4,1)</f>
        <v>47</v>
      </c>
      <c r="AC4" s="114">
        <v>56</v>
      </c>
      <c r="AD4" s="117">
        <v>61</v>
      </c>
      <c r="AE4" s="122">
        <v>68</v>
      </c>
      <c r="AF4" s="124">
        <v>77</v>
      </c>
      <c r="AG4" s="129">
        <v>82</v>
      </c>
      <c r="AH4" s="133">
        <v>87</v>
      </c>
      <c r="AI4" s="136">
        <v>91</v>
      </c>
      <c r="AJ4" s="1">
        <v>96</v>
      </c>
      <c r="AK4" s="145">
        <v>99</v>
      </c>
      <c r="AL4" s="149">
        <v>108</v>
      </c>
      <c r="AM4" s="153">
        <v>116</v>
      </c>
      <c r="AN4" s="158">
        <v>123</v>
      </c>
      <c r="AO4" s="163">
        <v>129</v>
      </c>
      <c r="AP4" s="167">
        <v>136</v>
      </c>
      <c r="AQ4" s="174">
        <v>144</v>
      </c>
      <c r="AR4" s="178">
        <v>151</v>
      </c>
      <c r="AS4" s="184">
        <v>159</v>
      </c>
      <c r="AT4" s="189">
        <v>168</v>
      </c>
      <c r="AU4" s="193">
        <v>179</v>
      </c>
      <c r="AV4" s="202">
        <v>190</v>
      </c>
      <c r="AW4" s="205">
        <v>201</v>
      </c>
      <c r="AX4" s="209">
        <v>212</v>
      </c>
      <c r="AY4" s="218">
        <v>221</v>
      </c>
      <c r="AZ4" s="225">
        <v>227</v>
      </c>
      <c r="BA4" s="1">
        <v>233</v>
      </c>
      <c r="BB4" s="239">
        <v>240</v>
      </c>
      <c r="BC4" s="245">
        <v>246</v>
      </c>
      <c r="BD4" s="251">
        <v>253</v>
      </c>
      <c r="BE4" s="255">
        <v>261</v>
      </c>
      <c r="BF4" s="264">
        <v>270</v>
      </c>
      <c r="BG4" s="268">
        <v>280</v>
      </c>
      <c r="BH4" s="272">
        <v>291</v>
      </c>
      <c r="BI4" s="279">
        <v>301</v>
      </c>
      <c r="BJ4" s="285">
        <v>311</v>
      </c>
      <c r="BK4" s="290">
        <v>319</v>
      </c>
      <c r="BL4" s="295">
        <v>326</v>
      </c>
      <c r="BM4" s="299">
        <v>334</v>
      </c>
      <c r="BN4" s="305">
        <v>341</v>
      </c>
      <c r="BO4" s="308">
        <v>347</v>
      </c>
      <c r="BP4" s="310">
        <v>353</v>
      </c>
      <c r="BQ4" s="313">
        <v>364</v>
      </c>
      <c r="BR4" s="317">
        <v>374</v>
      </c>
      <c r="BS4" s="322">
        <v>385</v>
      </c>
      <c r="BT4" s="327">
        <v>395</v>
      </c>
      <c r="BU4" s="331">
        <v>405</v>
      </c>
      <c r="BV4" s="335">
        <v>414</v>
      </c>
      <c r="BW4" s="338">
        <v>424</v>
      </c>
      <c r="BX4" s="343">
        <v>428</v>
      </c>
      <c r="BY4" s="346">
        <v>437</v>
      </c>
      <c r="BZ4" s="354">
        <v>444</v>
      </c>
      <c r="CA4" s="375">
        <v>449</v>
      </c>
      <c r="CB4" s="388">
        <v>456</v>
      </c>
      <c r="CC4" s="1">
        <v>463</v>
      </c>
      <c r="CD4" s="396">
        <v>471</v>
      </c>
      <c r="CE4" s="422">
        <v>480</v>
      </c>
      <c r="CF4" s="429">
        <v>489</v>
      </c>
      <c r="CG4" s="435">
        <v>497</v>
      </c>
      <c r="CH4" s="441">
        <v>505</v>
      </c>
      <c r="CI4" s="448">
        <v>514</v>
      </c>
      <c r="CJ4" s="455">
        <v>521</v>
      </c>
      <c r="CK4" s="460">
        <v>529</v>
      </c>
      <c r="CL4" s="468">
        <v>536</v>
      </c>
      <c r="CM4" s="475">
        <v>544</v>
      </c>
      <c r="CN4" s="483">
        <v>552</v>
      </c>
      <c r="CO4" s="489">
        <v>559</v>
      </c>
      <c r="CP4" s="498">
        <v>570</v>
      </c>
      <c r="CQ4" s="505">
        <v>580</v>
      </c>
      <c r="CR4" s="511">
        <v>593</v>
      </c>
      <c r="CS4" s="519">
        <v>605</v>
      </c>
      <c r="CT4" s="530">
        <v>615</v>
      </c>
      <c r="CU4" s="218">
        <f t="shared" si="0"/>
        <v>10</v>
      </c>
      <c r="CV4" s="23">
        <v>5</v>
      </c>
      <c r="CW4" s="23">
        <v>5</v>
      </c>
      <c r="CX4" s="23">
        <v>5</v>
      </c>
      <c r="CY4" s="5">
        <v>5</v>
      </c>
      <c r="CZ4" s="18">
        <v>5</v>
      </c>
      <c r="DA4" s="22">
        <v>5</v>
      </c>
      <c r="DB4" s="5">
        <v>5</v>
      </c>
      <c r="DC4" s="37">
        <v>5</v>
      </c>
      <c r="DD4" s="5">
        <v>5</v>
      </c>
      <c r="DE4" s="44">
        <v>5</v>
      </c>
      <c r="DF4" s="47">
        <v>9</v>
      </c>
      <c r="DG4" s="53">
        <v>9</v>
      </c>
      <c r="DH4" s="65">
        <v>9</v>
      </c>
      <c r="DI4" s="69">
        <v>10</v>
      </c>
      <c r="DJ4" s="71">
        <v>12</v>
      </c>
      <c r="DK4" s="73">
        <v>12</v>
      </c>
      <c r="DL4" s="77">
        <v>14</v>
      </c>
      <c r="DM4" s="81">
        <v>15</v>
      </c>
      <c r="DN4" s="88">
        <v>15</v>
      </c>
      <c r="DO4" s="90">
        <v>16</v>
      </c>
      <c r="DP4" s="93">
        <v>18</v>
      </c>
      <c r="DQ4" s="99">
        <v>21</v>
      </c>
      <c r="DR4" s="1">
        <f>ROUND((DQ4-DN4)/3+DQ4,1)</f>
        <v>23</v>
      </c>
      <c r="DS4" s="114">
        <v>26</v>
      </c>
      <c r="DT4" s="117">
        <v>28</v>
      </c>
      <c r="DU4" s="122">
        <v>31</v>
      </c>
      <c r="DV4" s="124">
        <v>33</v>
      </c>
      <c r="DW4" s="129">
        <v>36</v>
      </c>
      <c r="DX4" s="133">
        <v>36</v>
      </c>
      <c r="DY4" s="136">
        <v>36</v>
      </c>
      <c r="DZ4" s="1">
        <v>36</v>
      </c>
      <c r="EA4" s="145">
        <v>36</v>
      </c>
      <c r="EB4" s="149">
        <v>38</v>
      </c>
      <c r="EC4" s="153">
        <v>43</v>
      </c>
      <c r="ED4" s="158">
        <v>47</v>
      </c>
      <c r="EE4" s="163">
        <v>52</v>
      </c>
      <c r="EF4" s="167">
        <v>58</v>
      </c>
      <c r="EG4" s="174">
        <v>63</v>
      </c>
      <c r="EH4" s="178">
        <v>68</v>
      </c>
      <c r="EI4" s="184">
        <v>73</v>
      </c>
      <c r="EJ4" s="189">
        <v>75</v>
      </c>
      <c r="EK4" s="193">
        <v>75</v>
      </c>
      <c r="EL4" s="202">
        <v>75</v>
      </c>
      <c r="EM4" s="205">
        <v>75</v>
      </c>
      <c r="EN4" s="209">
        <v>75</v>
      </c>
      <c r="EO4" s="218">
        <v>77</v>
      </c>
      <c r="EP4" s="225">
        <v>83</v>
      </c>
      <c r="EQ4" s="1">
        <v>89</v>
      </c>
      <c r="ER4" s="239">
        <v>94</v>
      </c>
      <c r="ES4" s="245">
        <v>99</v>
      </c>
      <c r="ET4" s="251">
        <v>105</v>
      </c>
      <c r="EU4" s="255">
        <v>110</v>
      </c>
      <c r="EV4" s="264">
        <v>111</v>
      </c>
      <c r="EW4" s="268">
        <v>111</v>
      </c>
      <c r="EX4" s="272">
        <v>111</v>
      </c>
      <c r="EY4" s="279">
        <v>115</v>
      </c>
      <c r="EZ4" s="285">
        <v>118</v>
      </c>
      <c r="FA4" s="290">
        <v>124</v>
      </c>
      <c r="FB4" s="295">
        <v>131</v>
      </c>
      <c r="FC4" s="299">
        <v>136</v>
      </c>
      <c r="FD4" s="305">
        <v>141</v>
      </c>
      <c r="FE4" s="308">
        <v>145</v>
      </c>
      <c r="FF4" s="310">
        <v>151</v>
      </c>
      <c r="FG4" s="313">
        <v>152</v>
      </c>
      <c r="FH4" s="317">
        <v>152</v>
      </c>
      <c r="FI4" s="322">
        <v>152</v>
      </c>
      <c r="FJ4" s="327">
        <v>152</v>
      </c>
      <c r="FK4" s="331">
        <v>156</v>
      </c>
      <c r="FL4" s="335">
        <v>158</v>
      </c>
      <c r="FM4" s="338">
        <v>163</v>
      </c>
      <c r="FN4" s="343">
        <v>168</v>
      </c>
      <c r="FO4" s="346">
        <v>173</v>
      </c>
      <c r="FP4" s="354">
        <v>178</v>
      </c>
      <c r="FQ4" s="375">
        <v>182</v>
      </c>
      <c r="FR4" s="388">
        <v>187</v>
      </c>
      <c r="FS4" s="1">
        <v>192</v>
      </c>
      <c r="FT4" s="396">
        <v>193</v>
      </c>
      <c r="FU4" s="422">
        <v>195</v>
      </c>
      <c r="FV4" s="429">
        <v>198</v>
      </c>
      <c r="FW4" s="435">
        <v>201</v>
      </c>
      <c r="FX4" s="441">
        <v>205</v>
      </c>
      <c r="FY4" s="448">
        <v>210</v>
      </c>
      <c r="FZ4" s="455">
        <v>214</v>
      </c>
      <c r="GA4" s="460">
        <v>219</v>
      </c>
      <c r="GB4" s="468">
        <v>223</v>
      </c>
      <c r="GC4" s="475">
        <v>228</v>
      </c>
      <c r="GD4" s="483">
        <v>233</v>
      </c>
      <c r="GE4" s="489">
        <v>239</v>
      </c>
      <c r="GF4" s="498">
        <v>241</v>
      </c>
      <c r="GG4" s="505">
        <v>241</v>
      </c>
      <c r="GH4" s="511">
        <v>241</v>
      </c>
      <c r="GI4" s="519">
        <v>241</v>
      </c>
      <c r="GJ4" s="530">
        <v>244</v>
      </c>
      <c r="GK4" s="218">
        <f t="shared" si="1"/>
        <v>3</v>
      </c>
      <c r="GL4" s="23"/>
      <c r="GM4" s="23">
        <v>9780</v>
      </c>
      <c r="GN4" s="23">
        <v>9830</v>
      </c>
      <c r="GO4" s="23"/>
      <c r="GP4" s="5">
        <v>9830</v>
      </c>
      <c r="GQ4" s="22">
        <v>9830</v>
      </c>
      <c r="GR4" s="5">
        <v>9830</v>
      </c>
      <c r="GS4" s="37">
        <v>9830</v>
      </c>
      <c r="GT4" s="5">
        <v>9830</v>
      </c>
      <c r="GU4" s="44">
        <v>9978</v>
      </c>
      <c r="GV4" s="47">
        <v>10128</v>
      </c>
      <c r="GW4" s="53">
        <v>10140</v>
      </c>
      <c r="GX4" s="65">
        <v>10182</v>
      </c>
      <c r="GY4" s="69">
        <v>10230</v>
      </c>
      <c r="GZ4" s="71">
        <v>10230</v>
      </c>
      <c r="HA4" s="73">
        <v>10250</v>
      </c>
      <c r="HB4" s="77">
        <v>10282</v>
      </c>
      <c r="HC4" s="81">
        <v>10300</v>
      </c>
      <c r="HD4" s="74">
        <v>10440</v>
      </c>
      <c r="HE4" s="74">
        <v>10560</v>
      </c>
      <c r="HF4" s="93">
        <v>10802</v>
      </c>
      <c r="HG4" s="99">
        <v>10915</v>
      </c>
      <c r="HH4" s="103"/>
      <c r="HI4" s="114">
        <v>11229</v>
      </c>
      <c r="HJ4" s="117">
        <v>11351</v>
      </c>
      <c r="HK4" s="122">
        <v>11463</v>
      </c>
      <c r="HL4" s="74">
        <v>11613</v>
      </c>
      <c r="HM4" s="129">
        <v>11750</v>
      </c>
      <c r="HN4" s="133">
        <v>11940</v>
      </c>
      <c r="HO4" s="136">
        <v>12078</v>
      </c>
      <c r="HP4" s="140"/>
      <c r="HQ4" s="145">
        <v>12198</v>
      </c>
      <c r="HR4" s="149">
        <v>12359</v>
      </c>
      <c r="HS4" s="153">
        <v>12524</v>
      </c>
      <c r="HT4" s="158">
        <v>12618</v>
      </c>
      <c r="HU4" s="163">
        <v>12743</v>
      </c>
      <c r="HV4" s="167">
        <v>12861</v>
      </c>
      <c r="HW4" s="174">
        <v>12970</v>
      </c>
      <c r="HX4" s="178">
        <v>13067</v>
      </c>
      <c r="HY4" s="184">
        <v>13175</v>
      </c>
      <c r="HZ4" s="189">
        <v>13402</v>
      </c>
      <c r="IA4" s="193">
        <v>13771</v>
      </c>
      <c r="IB4" s="202">
        <v>14039</v>
      </c>
      <c r="IC4" s="205">
        <v>14291</v>
      </c>
      <c r="ID4" s="209">
        <v>14568</v>
      </c>
      <c r="IE4" s="218">
        <v>14781</v>
      </c>
      <c r="IF4" s="225">
        <v>14885</v>
      </c>
      <c r="IG4" s="229"/>
      <c r="IH4" s="235"/>
      <c r="II4" s="245"/>
      <c r="IJ4" s="251"/>
      <c r="IK4" s="255"/>
      <c r="IL4" s="264"/>
      <c r="IM4" s="268"/>
      <c r="IN4" s="272"/>
      <c r="IO4" s="279"/>
      <c r="IP4" s="285"/>
      <c r="IQ4" s="290"/>
      <c r="IR4" s="295"/>
      <c r="IS4" s="299"/>
      <c r="IT4" s="305"/>
      <c r="IU4" s="308"/>
      <c r="IV4" s="310"/>
      <c r="IW4" s="313"/>
      <c r="IX4" s="317"/>
      <c r="IY4" s="322"/>
      <c r="IZ4" s="327"/>
      <c r="JA4" s="331"/>
      <c r="JB4" s="335"/>
      <c r="JC4" s="338"/>
      <c r="JD4" s="343"/>
      <c r="JE4" s="346"/>
      <c r="JF4" s="354"/>
      <c r="JG4" s="375"/>
      <c r="JH4" s="388"/>
      <c r="JI4" s="393"/>
      <c r="JJ4" s="414"/>
      <c r="JK4" s="422"/>
      <c r="JL4" s="429"/>
      <c r="JM4" s="435"/>
      <c r="JN4" s="441"/>
      <c r="JO4" s="448"/>
      <c r="JP4" s="455"/>
      <c r="JQ4" s="460"/>
      <c r="JR4" s="468"/>
      <c r="JS4" s="475"/>
      <c r="JT4" s="483"/>
      <c r="JU4" s="489"/>
      <c r="JV4" s="498"/>
      <c r="JW4" s="505"/>
      <c r="JX4" s="511"/>
      <c r="JY4" s="519"/>
      <c r="JZ4" s="530"/>
      <c r="KA4" s="218" t="str">
        <f t="shared" si="2"/>
        <v>Н/Д</v>
      </c>
      <c r="KB4" s="4"/>
    </row>
    <row r="5" spans="1:288" ht="15" customHeight="1" x14ac:dyDescent="0.2">
      <c r="A5" s="557"/>
      <c r="B5" s="43">
        <v>4</v>
      </c>
      <c r="C5" s="4" t="s">
        <v>384</v>
      </c>
      <c r="D5" s="43">
        <v>0</v>
      </c>
      <c r="E5" s="43">
        <v>0</v>
      </c>
      <c r="F5" s="23">
        <v>214</v>
      </c>
      <c r="G5" s="23">
        <v>219</v>
      </c>
      <c r="H5" s="23">
        <v>225</v>
      </c>
      <c r="I5" s="23">
        <v>231</v>
      </c>
      <c r="J5" s="18">
        <v>236</v>
      </c>
      <c r="K5" s="22">
        <v>243</v>
      </c>
      <c r="L5" s="31">
        <v>251</v>
      </c>
      <c r="M5" s="37">
        <v>263</v>
      </c>
      <c r="N5" s="41">
        <v>273</v>
      </c>
      <c r="O5" s="44">
        <v>280</v>
      </c>
      <c r="P5" s="47">
        <v>286</v>
      </c>
      <c r="Q5" s="53">
        <v>292</v>
      </c>
      <c r="R5" s="65">
        <v>298</v>
      </c>
      <c r="S5" s="69">
        <v>303</v>
      </c>
      <c r="T5" s="71">
        <v>310</v>
      </c>
      <c r="U5" s="73">
        <v>316</v>
      </c>
      <c r="V5" s="77">
        <v>323</v>
      </c>
      <c r="W5" s="81">
        <v>331</v>
      </c>
      <c r="X5" s="88">
        <v>339</v>
      </c>
      <c r="Y5" s="90">
        <v>348</v>
      </c>
      <c r="Z5" s="93">
        <v>358</v>
      </c>
      <c r="AA5" s="99">
        <v>367</v>
      </c>
      <c r="AB5" s="103">
        <v>374</v>
      </c>
      <c r="AC5" s="114">
        <v>382</v>
      </c>
      <c r="AD5" s="117">
        <v>387</v>
      </c>
      <c r="AE5" s="122">
        <v>393</v>
      </c>
      <c r="AF5" s="124">
        <v>401</v>
      </c>
      <c r="AG5" s="129">
        <v>409</v>
      </c>
      <c r="AH5" s="133">
        <v>415</v>
      </c>
      <c r="AI5" s="136">
        <v>425</v>
      </c>
      <c r="AJ5" s="140">
        <v>437</v>
      </c>
      <c r="AK5" s="145">
        <v>447</v>
      </c>
      <c r="AL5" s="149">
        <v>455</v>
      </c>
      <c r="AM5" s="153">
        <v>461</v>
      </c>
      <c r="AN5" s="158">
        <v>467</v>
      </c>
      <c r="AO5" s="163">
        <v>473</v>
      </c>
      <c r="AP5" s="167">
        <v>479</v>
      </c>
      <c r="AQ5" s="174">
        <v>485</v>
      </c>
      <c r="AR5" s="178">
        <v>492</v>
      </c>
      <c r="AS5" s="184">
        <v>499</v>
      </c>
      <c r="AT5" s="189">
        <v>511</v>
      </c>
      <c r="AU5" s="193">
        <v>522</v>
      </c>
      <c r="AV5" s="202">
        <v>536</v>
      </c>
      <c r="AW5" s="205">
        <v>547</v>
      </c>
      <c r="AX5" s="209">
        <v>558</v>
      </c>
      <c r="AY5" s="218">
        <v>566</v>
      </c>
      <c r="AZ5" s="225">
        <v>573</v>
      </c>
      <c r="BA5" s="229">
        <v>580</v>
      </c>
      <c r="BB5" s="235">
        <v>586</v>
      </c>
      <c r="BC5" s="245">
        <v>590</v>
      </c>
      <c r="BD5" s="251">
        <v>595</v>
      </c>
      <c r="BE5" s="255">
        <v>601</v>
      </c>
      <c r="BF5" s="264">
        <v>609</v>
      </c>
      <c r="BG5" s="268">
        <v>620</v>
      </c>
      <c r="BH5" s="272">
        <v>632</v>
      </c>
      <c r="BI5" s="279">
        <v>642</v>
      </c>
      <c r="BJ5" s="285">
        <v>648</v>
      </c>
      <c r="BK5" s="1">
        <v>652</v>
      </c>
      <c r="BL5" s="5">
        <v>652</v>
      </c>
      <c r="BM5" s="5">
        <v>652</v>
      </c>
      <c r="BN5" s="5">
        <v>652</v>
      </c>
      <c r="BO5" s="5">
        <v>652</v>
      </c>
      <c r="BP5" s="5">
        <v>652</v>
      </c>
      <c r="BQ5" s="5">
        <v>652</v>
      </c>
      <c r="BR5" s="5">
        <v>652</v>
      </c>
      <c r="BS5" s="5">
        <v>652</v>
      </c>
      <c r="BT5" s="5">
        <v>652</v>
      </c>
      <c r="BU5" s="5">
        <v>652</v>
      </c>
      <c r="BV5" s="5">
        <v>652</v>
      </c>
      <c r="BW5" s="5">
        <v>652</v>
      </c>
      <c r="BX5" s="5">
        <v>652</v>
      </c>
      <c r="BY5" s="5">
        <v>652</v>
      </c>
      <c r="BZ5" s="354">
        <v>653</v>
      </c>
      <c r="CA5" s="5">
        <v>653</v>
      </c>
      <c r="CB5" s="5">
        <v>653</v>
      </c>
      <c r="CC5" s="5">
        <v>653</v>
      </c>
      <c r="CD5" s="5">
        <v>653</v>
      </c>
      <c r="CE5" s="5">
        <v>653</v>
      </c>
      <c r="CF5" s="5">
        <v>653</v>
      </c>
      <c r="CG5" s="435">
        <v>658</v>
      </c>
      <c r="CH5" s="5">
        <v>658</v>
      </c>
      <c r="CI5" s="5">
        <v>658</v>
      </c>
      <c r="CJ5" s="5">
        <v>658</v>
      </c>
      <c r="CK5" s="5">
        <v>658</v>
      </c>
      <c r="CL5" s="5">
        <v>658</v>
      </c>
      <c r="CM5" s="5">
        <v>658</v>
      </c>
      <c r="CN5" s="5">
        <v>658</v>
      </c>
      <c r="CO5" s="5">
        <v>658</v>
      </c>
      <c r="CP5" s="5">
        <v>658</v>
      </c>
      <c r="CQ5" s="5">
        <v>658</v>
      </c>
      <c r="CR5" s="511">
        <v>660</v>
      </c>
      <c r="CS5" s="5">
        <v>660</v>
      </c>
      <c r="CT5" s="5">
        <v>660</v>
      </c>
      <c r="CU5" s="218">
        <f t="shared" si="0"/>
        <v>0</v>
      </c>
      <c r="CV5" s="23">
        <v>101</v>
      </c>
      <c r="CW5" s="23">
        <v>104</v>
      </c>
      <c r="CX5" s="23">
        <v>107</v>
      </c>
      <c r="CY5" s="23">
        <v>110</v>
      </c>
      <c r="CZ5" s="18">
        <v>112</v>
      </c>
      <c r="DA5" s="22">
        <v>116</v>
      </c>
      <c r="DB5" s="31">
        <v>118</v>
      </c>
      <c r="DC5" s="37">
        <v>118</v>
      </c>
      <c r="DD5" s="41">
        <v>118</v>
      </c>
      <c r="DE5" s="44">
        <v>121</v>
      </c>
      <c r="DF5" s="47">
        <v>123</v>
      </c>
      <c r="DG5" s="53">
        <v>126</v>
      </c>
      <c r="DH5" s="65">
        <v>128</v>
      </c>
      <c r="DI5" s="69">
        <v>130</v>
      </c>
      <c r="DJ5" s="71">
        <v>132</v>
      </c>
      <c r="DK5" s="73">
        <v>134</v>
      </c>
      <c r="DL5" s="77">
        <v>135</v>
      </c>
      <c r="DM5" s="81">
        <v>137</v>
      </c>
      <c r="DN5" s="88">
        <v>138</v>
      </c>
      <c r="DO5" s="90">
        <v>138</v>
      </c>
      <c r="DP5" s="93">
        <v>138</v>
      </c>
      <c r="DQ5" s="99">
        <v>2</v>
      </c>
      <c r="DR5" s="103">
        <v>5</v>
      </c>
      <c r="DS5" s="114">
        <v>9</v>
      </c>
      <c r="DT5" s="117">
        <v>12</v>
      </c>
      <c r="DU5" s="122">
        <v>16</v>
      </c>
      <c r="DV5" s="124">
        <v>19</v>
      </c>
      <c r="DW5" s="129">
        <v>23</v>
      </c>
      <c r="DX5" s="133">
        <v>24</v>
      </c>
      <c r="DY5" s="136">
        <v>24</v>
      </c>
      <c r="DZ5" s="140">
        <v>24</v>
      </c>
      <c r="EA5" s="145">
        <v>24</v>
      </c>
      <c r="EB5" s="149">
        <v>25</v>
      </c>
      <c r="EC5" s="153">
        <v>28</v>
      </c>
      <c r="ED5" s="158">
        <v>31</v>
      </c>
      <c r="EE5" s="163">
        <v>35</v>
      </c>
      <c r="EF5" s="167">
        <v>38</v>
      </c>
      <c r="EG5" s="174">
        <v>42</v>
      </c>
      <c r="EH5" s="178">
        <v>47</v>
      </c>
      <c r="EI5" s="184">
        <v>52</v>
      </c>
      <c r="EJ5" s="189">
        <v>55</v>
      </c>
      <c r="EK5" s="193">
        <v>55</v>
      </c>
      <c r="EL5" s="202">
        <v>55</v>
      </c>
      <c r="EM5" s="205">
        <v>55</v>
      </c>
      <c r="EN5" s="209">
        <v>55</v>
      </c>
      <c r="EO5" s="218">
        <v>56</v>
      </c>
      <c r="EP5" s="225">
        <v>60</v>
      </c>
      <c r="EQ5" s="229">
        <v>64</v>
      </c>
      <c r="ER5" s="235">
        <v>68</v>
      </c>
      <c r="ES5" s="245">
        <v>71</v>
      </c>
      <c r="ET5" s="251">
        <v>74</v>
      </c>
      <c r="EU5" s="255">
        <v>78</v>
      </c>
      <c r="EV5" s="264">
        <v>78</v>
      </c>
      <c r="EW5" s="268">
        <v>78</v>
      </c>
      <c r="EX5" s="272">
        <v>78</v>
      </c>
      <c r="EY5" s="279">
        <v>78</v>
      </c>
      <c r="EZ5" s="285">
        <v>79</v>
      </c>
      <c r="FA5" s="1">
        <v>80</v>
      </c>
      <c r="FB5" s="5">
        <v>80</v>
      </c>
      <c r="FC5" s="5">
        <v>80</v>
      </c>
      <c r="FD5" s="5">
        <v>80</v>
      </c>
      <c r="FE5" s="5">
        <v>80</v>
      </c>
      <c r="FF5" s="5">
        <v>80</v>
      </c>
      <c r="FG5" s="5">
        <v>80</v>
      </c>
      <c r="FH5" s="5">
        <v>80</v>
      </c>
      <c r="FI5" s="5">
        <v>80</v>
      </c>
      <c r="FJ5" s="5">
        <v>80</v>
      </c>
      <c r="FK5" s="5">
        <v>80</v>
      </c>
      <c r="FL5" s="5">
        <v>80</v>
      </c>
      <c r="FM5" s="5">
        <v>80</v>
      </c>
      <c r="FN5" s="5">
        <v>80</v>
      </c>
      <c r="FO5" s="5">
        <v>80</v>
      </c>
      <c r="FP5" s="354">
        <v>81</v>
      </c>
      <c r="FQ5" s="5">
        <v>81</v>
      </c>
      <c r="FR5" s="5">
        <v>81</v>
      </c>
      <c r="FS5" s="5">
        <v>81</v>
      </c>
      <c r="FT5" s="5">
        <v>81</v>
      </c>
      <c r="FU5" s="5">
        <v>81</v>
      </c>
      <c r="FV5" s="5">
        <v>81</v>
      </c>
      <c r="FW5" s="435">
        <v>83</v>
      </c>
      <c r="FX5" s="5">
        <v>83</v>
      </c>
      <c r="FY5" s="5">
        <v>83</v>
      </c>
      <c r="FZ5" s="5">
        <v>83</v>
      </c>
      <c r="GA5" s="5">
        <v>83</v>
      </c>
      <c r="GB5" s="5">
        <v>83</v>
      </c>
      <c r="GC5" s="5">
        <v>83</v>
      </c>
      <c r="GD5" s="5">
        <v>83</v>
      </c>
      <c r="GE5" s="5">
        <v>83</v>
      </c>
      <c r="GF5" s="5">
        <v>83</v>
      </c>
      <c r="GG5" s="396">
        <v>84</v>
      </c>
      <c r="GH5" s="511">
        <v>84</v>
      </c>
      <c r="GI5" s="5">
        <v>84</v>
      </c>
      <c r="GJ5" s="5">
        <v>84</v>
      </c>
      <c r="GK5" s="218">
        <f t="shared" si="1"/>
        <v>0</v>
      </c>
      <c r="GL5" s="23">
        <v>9455</v>
      </c>
      <c r="GM5" s="23">
        <v>9553</v>
      </c>
      <c r="GN5" s="23">
        <v>9645</v>
      </c>
      <c r="GO5" s="23">
        <v>9722</v>
      </c>
      <c r="GP5" s="17"/>
      <c r="GQ5" s="22">
        <v>9871</v>
      </c>
      <c r="GR5" s="31">
        <v>9954</v>
      </c>
      <c r="GS5" s="37">
        <v>10188</v>
      </c>
      <c r="GT5" s="41">
        <v>10449</v>
      </c>
      <c r="GU5" s="44"/>
      <c r="GV5" s="47">
        <v>10635</v>
      </c>
      <c r="GW5" s="53">
        <v>10726</v>
      </c>
      <c r="GX5" s="65">
        <v>10800</v>
      </c>
      <c r="GY5" s="69">
        <v>10876</v>
      </c>
      <c r="GZ5" s="71">
        <v>10993</v>
      </c>
      <c r="HA5" s="73">
        <v>11062</v>
      </c>
      <c r="HB5" s="77">
        <v>11159</v>
      </c>
      <c r="HC5" s="81">
        <v>11259</v>
      </c>
      <c r="HD5" s="88">
        <v>11334</v>
      </c>
      <c r="HE5" s="90">
        <v>11483</v>
      </c>
      <c r="HF5" s="93">
        <v>11607</v>
      </c>
      <c r="HG5" s="99">
        <v>11734</v>
      </c>
      <c r="HH5" s="103">
        <v>11842</v>
      </c>
      <c r="HI5" s="114">
        <v>11960</v>
      </c>
      <c r="HJ5" s="117">
        <v>12060</v>
      </c>
      <c r="HK5" s="122">
        <v>12160</v>
      </c>
      <c r="HL5" s="124">
        <v>12260</v>
      </c>
      <c r="HM5" s="129">
        <v>12350</v>
      </c>
      <c r="HN5" s="133">
        <v>12482</v>
      </c>
      <c r="HO5" s="136">
        <v>12745</v>
      </c>
      <c r="HP5" s="140">
        <v>13022</v>
      </c>
      <c r="HQ5" s="145">
        <v>13278</v>
      </c>
      <c r="HR5" s="149">
        <v>13478</v>
      </c>
      <c r="HS5" s="153">
        <v>13578</v>
      </c>
      <c r="HT5" s="158">
        <v>13668</v>
      </c>
      <c r="HU5" s="163">
        <v>13758</v>
      </c>
      <c r="HV5" s="167">
        <v>13858</v>
      </c>
      <c r="HW5" s="174">
        <v>13935</v>
      </c>
      <c r="HX5" s="178">
        <v>14055</v>
      </c>
      <c r="HY5" s="184">
        <v>14171</v>
      </c>
      <c r="HZ5" s="189">
        <v>14418</v>
      </c>
      <c r="IA5" s="193">
        <v>14718</v>
      </c>
      <c r="IB5" s="202">
        <v>15035</v>
      </c>
      <c r="IC5" s="205">
        <v>15308</v>
      </c>
      <c r="ID5" s="209">
        <v>15638</v>
      </c>
      <c r="IE5" s="218">
        <v>15847</v>
      </c>
      <c r="IF5" s="225">
        <v>15947</v>
      </c>
      <c r="IG5" s="229">
        <v>16047</v>
      </c>
      <c r="IH5" s="235">
        <v>16150</v>
      </c>
      <c r="II5" s="245">
        <v>16230</v>
      </c>
      <c r="IJ5" s="251">
        <v>16330</v>
      </c>
      <c r="IK5" s="255">
        <v>16430</v>
      </c>
      <c r="IL5" s="264">
        <v>16630</v>
      </c>
      <c r="IM5" s="268">
        <v>16974</v>
      </c>
      <c r="IN5" s="272">
        <v>17256</v>
      </c>
      <c r="IO5" s="279">
        <v>17484</v>
      </c>
      <c r="IP5" s="285">
        <v>17645</v>
      </c>
      <c r="IQ5" s="290"/>
      <c r="IR5" s="295"/>
      <c r="IS5" s="5">
        <v>17645</v>
      </c>
      <c r="IT5" s="5">
        <v>17645</v>
      </c>
      <c r="IU5" s="5">
        <v>17645</v>
      </c>
      <c r="IV5" s="5">
        <v>17645</v>
      </c>
      <c r="IW5" s="5">
        <v>17645</v>
      </c>
      <c r="IX5" s="5">
        <v>17645</v>
      </c>
      <c r="IY5" s="5">
        <v>17645</v>
      </c>
      <c r="IZ5" s="5">
        <v>17645</v>
      </c>
      <c r="JA5" s="5">
        <v>17645</v>
      </c>
      <c r="JB5" s="5">
        <v>17645</v>
      </c>
      <c r="JC5" s="5">
        <v>17645</v>
      </c>
      <c r="JD5" s="5">
        <v>17645</v>
      </c>
      <c r="JE5" s="5">
        <v>17645</v>
      </c>
      <c r="JF5" s="354">
        <v>18286</v>
      </c>
      <c r="JG5" s="5">
        <v>18286</v>
      </c>
      <c r="JH5" s="5">
        <v>18286</v>
      </c>
      <c r="JI5" s="5">
        <v>18286</v>
      </c>
      <c r="JJ5" s="5">
        <v>18286</v>
      </c>
      <c r="JK5" s="5">
        <v>18286</v>
      </c>
      <c r="JL5" s="5">
        <v>18286</v>
      </c>
      <c r="JM5" s="435">
        <v>18605</v>
      </c>
      <c r="JN5" s="5">
        <v>18605</v>
      </c>
      <c r="JO5" s="5">
        <v>18605</v>
      </c>
      <c r="JP5" s="5">
        <v>18605</v>
      </c>
      <c r="JQ5" s="5">
        <v>18605</v>
      </c>
      <c r="JR5" s="5">
        <v>18605</v>
      </c>
      <c r="JS5" s="5">
        <v>18605</v>
      </c>
      <c r="JT5" s="5">
        <v>18605</v>
      </c>
      <c r="JU5" s="5">
        <v>18605</v>
      </c>
      <c r="JV5" s="5">
        <v>18605</v>
      </c>
      <c r="JW5" s="5">
        <v>18605</v>
      </c>
      <c r="JX5" s="511">
        <v>18645</v>
      </c>
      <c r="JY5" s="5">
        <v>18645</v>
      </c>
      <c r="JZ5" s="5">
        <v>18645</v>
      </c>
      <c r="KA5" s="218">
        <f t="shared" si="2"/>
        <v>0</v>
      </c>
      <c r="KB5" s="4" t="s">
        <v>8</v>
      </c>
    </row>
    <row r="6" spans="1:288" ht="15" customHeight="1" x14ac:dyDescent="0.2">
      <c r="A6" s="557">
        <v>2</v>
      </c>
      <c r="B6" s="43">
        <v>5</v>
      </c>
      <c r="C6" s="4" t="s">
        <v>507</v>
      </c>
      <c r="D6" s="43">
        <v>2</v>
      </c>
      <c r="E6" s="43">
        <v>2</v>
      </c>
      <c r="F6" s="23">
        <v>595</v>
      </c>
      <c r="G6" s="23">
        <v>595</v>
      </c>
      <c r="H6" s="23">
        <v>599</v>
      </c>
      <c r="I6" s="23">
        <v>609</v>
      </c>
      <c r="J6" s="18">
        <v>615</v>
      </c>
      <c r="K6" s="1">
        <v>620</v>
      </c>
      <c r="L6" s="1">
        <v>625</v>
      </c>
      <c r="M6" s="37">
        <v>645</v>
      </c>
      <c r="N6" s="1">
        <f>ROUND((M6-F6)/7+M6+1,0)</f>
        <v>653</v>
      </c>
      <c r="O6" s="44">
        <v>663</v>
      </c>
      <c r="P6" s="1">
        <f>ROUND((O6-F6)/9+O6,0)</f>
        <v>671</v>
      </c>
      <c r="Q6" s="1">
        <f>ROUND((P6-F6)/10+P6+1,1)</f>
        <v>679.6</v>
      </c>
      <c r="R6" s="65">
        <v>682</v>
      </c>
      <c r="S6" s="69">
        <v>688</v>
      </c>
      <c r="T6" s="71">
        <v>694</v>
      </c>
      <c r="U6" s="73">
        <v>707</v>
      </c>
      <c r="V6" s="1">
        <f>ROUND((U6-S6)/2+U6,1)</f>
        <v>716.5</v>
      </c>
      <c r="W6" s="81">
        <v>722</v>
      </c>
      <c r="X6" s="88">
        <v>735</v>
      </c>
      <c r="Y6" s="90">
        <v>749</v>
      </c>
      <c r="Z6" s="93">
        <v>759</v>
      </c>
      <c r="AA6" s="1">
        <f>ROUND((Z6-W6)/3+Z6,1)</f>
        <v>771.3</v>
      </c>
      <c r="AB6" s="103">
        <v>781</v>
      </c>
      <c r="AC6" s="1">
        <f>ROUND((AB6-Y6)/3+AB6,1)</f>
        <v>791.7</v>
      </c>
      <c r="AD6" s="117">
        <v>804</v>
      </c>
      <c r="AE6" s="122">
        <v>815</v>
      </c>
      <c r="AF6" s="124">
        <v>828</v>
      </c>
      <c r="AG6" s="1">
        <f>ROUND((AF6-AC6)/3+AF6,1)</f>
        <v>840.1</v>
      </c>
      <c r="AH6" s="133">
        <v>853</v>
      </c>
      <c r="AI6" s="136">
        <v>869</v>
      </c>
      <c r="AJ6" s="1">
        <f>ROUND((AI6-AF6)/3+AI6,1)</f>
        <v>882.7</v>
      </c>
      <c r="AK6" s="145">
        <v>907</v>
      </c>
      <c r="AL6" s="1">
        <v>923</v>
      </c>
      <c r="AM6" s="1">
        <v>937</v>
      </c>
      <c r="AN6" s="158">
        <v>950</v>
      </c>
      <c r="AO6" s="1">
        <v>958</v>
      </c>
      <c r="AP6" s="1">
        <v>966</v>
      </c>
      <c r="AQ6" s="1">
        <v>972</v>
      </c>
      <c r="AR6" s="1">
        <v>978</v>
      </c>
      <c r="AS6" s="184">
        <v>1011</v>
      </c>
      <c r="AT6" s="189">
        <v>1024</v>
      </c>
      <c r="AU6" s="1">
        <v>1037</v>
      </c>
      <c r="AV6" s="1">
        <v>1050</v>
      </c>
      <c r="AW6" s="1">
        <v>1063</v>
      </c>
      <c r="AX6" s="1">
        <v>1076</v>
      </c>
      <c r="AY6" s="1">
        <v>1108</v>
      </c>
      <c r="AZ6" s="225">
        <v>1124</v>
      </c>
      <c r="BA6" s="229">
        <v>1142</v>
      </c>
      <c r="BB6" s="235">
        <v>1155</v>
      </c>
      <c r="BC6" s="245">
        <v>1169</v>
      </c>
      <c r="BD6" s="251">
        <v>1185</v>
      </c>
      <c r="BE6" s="255">
        <v>1201</v>
      </c>
      <c r="BF6" s="264">
        <v>1215</v>
      </c>
      <c r="BG6" s="1">
        <v>1231</v>
      </c>
      <c r="BH6" s="272">
        <v>1248</v>
      </c>
      <c r="BI6" s="279">
        <v>1266</v>
      </c>
      <c r="BJ6" s="285">
        <v>1280</v>
      </c>
      <c r="BK6" s="1">
        <v>1294</v>
      </c>
      <c r="BL6" s="295">
        <v>1312</v>
      </c>
      <c r="BM6" s="299">
        <v>1329</v>
      </c>
      <c r="BN6" s="305">
        <v>1344</v>
      </c>
      <c r="BO6" s="1">
        <v>1358</v>
      </c>
      <c r="BP6" s="1">
        <v>1372</v>
      </c>
      <c r="BQ6" s="313">
        <v>1388</v>
      </c>
      <c r="BR6" s="317">
        <v>1400</v>
      </c>
      <c r="BS6" s="322">
        <v>1420</v>
      </c>
      <c r="BT6" s="327">
        <v>1435</v>
      </c>
      <c r="BU6" s="331">
        <v>1449</v>
      </c>
      <c r="BV6" s="335">
        <v>1465</v>
      </c>
      <c r="BW6" s="338">
        <v>1477</v>
      </c>
      <c r="BX6" s="343">
        <v>1490</v>
      </c>
      <c r="BY6" s="346">
        <v>1506</v>
      </c>
      <c r="BZ6" s="354">
        <v>1523</v>
      </c>
      <c r="CA6" s="375">
        <v>1531</v>
      </c>
      <c r="CB6" s="1">
        <v>1543</v>
      </c>
      <c r="CC6" s="393">
        <v>1555</v>
      </c>
      <c r="CD6" s="414">
        <v>1566</v>
      </c>
      <c r="CE6" s="422">
        <v>1579</v>
      </c>
      <c r="CF6" s="429">
        <v>1594</v>
      </c>
      <c r="CG6" s="435">
        <v>1599</v>
      </c>
      <c r="CH6" s="441">
        <v>1609</v>
      </c>
      <c r="CI6" s="448">
        <v>1619</v>
      </c>
      <c r="CJ6" s="455">
        <v>1627</v>
      </c>
      <c r="CK6" s="460">
        <v>1641</v>
      </c>
      <c r="CL6" s="468">
        <v>1646</v>
      </c>
      <c r="CM6" s="475">
        <v>1653</v>
      </c>
      <c r="CN6" s="483">
        <v>1658</v>
      </c>
      <c r="CO6" s="1">
        <v>1663</v>
      </c>
      <c r="CP6" s="498">
        <v>1662</v>
      </c>
      <c r="CQ6" s="505">
        <v>1668</v>
      </c>
      <c r="CR6" s="511">
        <v>1675</v>
      </c>
      <c r="CS6" s="519">
        <v>1682</v>
      </c>
      <c r="CT6" s="530">
        <v>1689</v>
      </c>
      <c r="CU6" s="218">
        <f t="shared" si="0"/>
        <v>7</v>
      </c>
      <c r="CV6" s="23">
        <v>135</v>
      </c>
      <c r="CW6" s="23">
        <v>143</v>
      </c>
      <c r="CX6" s="23">
        <v>151</v>
      </c>
      <c r="CY6" s="23">
        <v>157</v>
      </c>
      <c r="CZ6" s="18">
        <v>164</v>
      </c>
      <c r="DA6" s="1">
        <v>171</v>
      </c>
      <c r="DB6" s="1">
        <v>176</v>
      </c>
      <c r="DC6" s="37">
        <v>183</v>
      </c>
      <c r="DD6" s="1">
        <f t="shared" ref="DD6:DD7" si="3">ROUND((DC6-CV6)/7+DC6-1,0)</f>
        <v>189</v>
      </c>
      <c r="DE6" s="44">
        <v>193</v>
      </c>
      <c r="DF6" s="1">
        <f>ROUND((DE6-CV6)/9+DE6+1,0)</f>
        <v>200</v>
      </c>
      <c r="DG6" s="1">
        <f t="shared" ref="DG6:DG7" si="4">ROUND((DF6-CV6)/10+DF6+1,1)</f>
        <v>207.5</v>
      </c>
      <c r="DH6" s="65">
        <v>207</v>
      </c>
      <c r="DI6" s="69">
        <v>210</v>
      </c>
      <c r="DJ6" s="71">
        <v>214</v>
      </c>
      <c r="DK6" s="73">
        <v>217</v>
      </c>
      <c r="DL6" s="1">
        <f>ROUND((DK6-DI6)/2+DK6,1)</f>
        <v>220.5</v>
      </c>
      <c r="DM6" s="81">
        <v>220.5</v>
      </c>
      <c r="DN6" s="88">
        <v>235</v>
      </c>
      <c r="DO6" s="90">
        <v>3</v>
      </c>
      <c r="DP6" s="93">
        <v>8</v>
      </c>
      <c r="DQ6" s="1">
        <v>13</v>
      </c>
      <c r="DR6" s="103">
        <v>20</v>
      </c>
      <c r="DS6" s="1">
        <f>ROUND((DR6-DO6)/3+DR6,1)</f>
        <v>25.7</v>
      </c>
      <c r="DT6" s="117">
        <v>34</v>
      </c>
      <c r="DU6" s="122">
        <v>40</v>
      </c>
      <c r="DV6" s="124">
        <v>48</v>
      </c>
      <c r="DW6" s="1">
        <f>ROUND((DV6-DS6)/3+DV6,1)</f>
        <v>55.4</v>
      </c>
      <c r="DX6" s="133">
        <v>57</v>
      </c>
      <c r="DY6" s="136">
        <v>57</v>
      </c>
      <c r="DZ6" s="1">
        <f>DY6</f>
        <v>57</v>
      </c>
      <c r="EA6" s="145">
        <v>57</v>
      </c>
      <c r="EB6" s="1">
        <v>58</v>
      </c>
      <c r="EC6" s="1">
        <v>62</v>
      </c>
      <c r="ED6" s="158">
        <v>75</v>
      </c>
      <c r="EE6" s="1">
        <v>81</v>
      </c>
      <c r="EF6" s="1">
        <v>87</v>
      </c>
      <c r="EG6" s="1">
        <v>93</v>
      </c>
      <c r="EH6" s="1">
        <v>99</v>
      </c>
      <c r="EI6" s="184">
        <v>116</v>
      </c>
      <c r="EJ6" s="189">
        <v>118</v>
      </c>
      <c r="EK6" s="1">
        <f>EJ6</f>
        <v>118</v>
      </c>
      <c r="EL6" s="1">
        <f>EK6</f>
        <v>118</v>
      </c>
      <c r="EM6" s="1">
        <f>EL6</f>
        <v>118</v>
      </c>
      <c r="EN6" s="1">
        <f>EM6</f>
        <v>118</v>
      </c>
      <c r="EO6" s="1">
        <v>118</v>
      </c>
      <c r="EP6" s="1">
        <v>126</v>
      </c>
      <c r="EQ6" s="229">
        <v>118</v>
      </c>
      <c r="ER6" s="235">
        <v>118</v>
      </c>
      <c r="ES6" s="245">
        <v>118</v>
      </c>
      <c r="ET6" s="251">
        <v>118</v>
      </c>
      <c r="EU6" s="255">
        <v>118</v>
      </c>
      <c r="EV6" s="264">
        <v>118</v>
      </c>
      <c r="EW6" s="1">
        <f>EV6</f>
        <v>118</v>
      </c>
      <c r="EX6" s="272">
        <v>118</v>
      </c>
      <c r="EY6" s="279">
        <v>118</v>
      </c>
      <c r="EZ6" s="285">
        <v>118</v>
      </c>
      <c r="FA6" s="1">
        <v>118</v>
      </c>
      <c r="FB6" s="295">
        <v>118</v>
      </c>
      <c r="FC6" s="299">
        <v>118</v>
      </c>
      <c r="FD6" s="305">
        <v>118</v>
      </c>
      <c r="FE6" s="1">
        <v>118</v>
      </c>
      <c r="FF6" s="1">
        <v>118</v>
      </c>
      <c r="FG6" s="313">
        <v>118</v>
      </c>
      <c r="FH6" s="317">
        <v>118</v>
      </c>
      <c r="FI6" s="322">
        <v>118</v>
      </c>
      <c r="FJ6" s="327">
        <v>118</v>
      </c>
      <c r="FK6" s="331">
        <v>118</v>
      </c>
      <c r="FL6" s="335">
        <v>118</v>
      </c>
      <c r="FM6" s="338">
        <v>118</v>
      </c>
      <c r="FN6" s="343">
        <v>118</v>
      </c>
      <c r="FO6" s="346">
        <v>118</v>
      </c>
      <c r="FP6" s="354">
        <v>118</v>
      </c>
      <c r="FQ6" s="375">
        <v>118</v>
      </c>
      <c r="FR6" s="1">
        <v>118</v>
      </c>
      <c r="FS6" s="393">
        <v>118</v>
      </c>
      <c r="FT6" s="414">
        <v>118</v>
      </c>
      <c r="FU6" s="422">
        <v>118</v>
      </c>
      <c r="FV6" s="429">
        <v>118</v>
      </c>
      <c r="FW6" s="435">
        <v>118</v>
      </c>
      <c r="FX6" s="441">
        <v>118</v>
      </c>
      <c r="FY6" s="448">
        <v>118</v>
      </c>
      <c r="FZ6" s="455">
        <v>118</v>
      </c>
      <c r="GA6" s="460">
        <v>118</v>
      </c>
      <c r="GB6" s="468">
        <v>118</v>
      </c>
      <c r="GC6" s="475">
        <v>118</v>
      </c>
      <c r="GD6" s="483">
        <v>118</v>
      </c>
      <c r="GE6" s="489">
        <v>120</v>
      </c>
      <c r="GF6" s="498">
        <v>125</v>
      </c>
      <c r="GG6" s="505">
        <v>130</v>
      </c>
      <c r="GH6" s="511">
        <v>136</v>
      </c>
      <c r="GI6" s="519">
        <v>141</v>
      </c>
      <c r="GJ6" s="530">
        <v>148</v>
      </c>
      <c r="GK6" s="218">
        <f t="shared" si="1"/>
        <v>7</v>
      </c>
      <c r="GL6" s="23"/>
      <c r="GM6" s="23">
        <v>18253</v>
      </c>
      <c r="GN6" s="23">
        <v>18394</v>
      </c>
      <c r="GO6" s="23">
        <v>18488</v>
      </c>
      <c r="GP6" s="17">
        <v>18585</v>
      </c>
      <c r="GQ6" s="22"/>
      <c r="GR6" s="31"/>
      <c r="GS6" s="37"/>
      <c r="GT6" s="41"/>
      <c r="GU6" s="44">
        <v>19329</v>
      </c>
      <c r="GV6" s="47"/>
      <c r="GW6" s="53"/>
      <c r="GX6" s="65">
        <v>19590</v>
      </c>
      <c r="GY6" s="69">
        <v>19657</v>
      </c>
      <c r="GZ6" s="71">
        <v>19720</v>
      </c>
      <c r="HA6" s="74">
        <v>19773</v>
      </c>
      <c r="HB6" s="77"/>
      <c r="HC6" s="81">
        <v>20108</v>
      </c>
      <c r="HD6" s="88">
        <v>20198</v>
      </c>
      <c r="HE6" s="74">
        <v>20400</v>
      </c>
      <c r="HF6" s="74">
        <v>20662</v>
      </c>
      <c r="HG6" s="99"/>
      <c r="HH6" s="103">
        <v>20953</v>
      </c>
      <c r="HI6" s="114"/>
      <c r="HJ6" s="117">
        <v>21230</v>
      </c>
      <c r="HK6" s="74">
        <v>21453</v>
      </c>
      <c r="HL6" s="124">
        <v>21539</v>
      </c>
      <c r="HM6" s="129"/>
      <c r="HN6" s="74">
        <v>21813</v>
      </c>
      <c r="HO6" s="136">
        <v>21892</v>
      </c>
      <c r="HP6" s="140"/>
      <c r="HQ6" s="74">
        <v>22227</v>
      </c>
      <c r="HR6" s="149"/>
      <c r="HS6" s="153"/>
      <c r="HT6" s="158">
        <v>22653</v>
      </c>
      <c r="HU6" s="163"/>
      <c r="HV6" s="167"/>
      <c r="HW6" s="174"/>
      <c r="HX6" s="178"/>
      <c r="HY6" s="184">
        <v>23178</v>
      </c>
      <c r="HZ6" s="189">
        <v>23283</v>
      </c>
      <c r="IA6" s="193"/>
      <c r="IB6" s="202"/>
      <c r="IC6" s="205"/>
      <c r="ID6" s="209"/>
      <c r="IE6" s="218"/>
      <c r="IF6" s="225">
        <v>25268</v>
      </c>
      <c r="IG6" s="229">
        <v>25380</v>
      </c>
      <c r="IH6" s="235">
        <v>25520</v>
      </c>
      <c r="II6" s="245">
        <v>25650</v>
      </c>
      <c r="IJ6" s="251">
        <v>25820</v>
      </c>
      <c r="IK6" s="255">
        <v>26010</v>
      </c>
      <c r="IL6" s="264"/>
      <c r="IM6" s="268"/>
      <c r="IN6" s="272"/>
      <c r="IO6" s="279"/>
      <c r="IP6" s="285">
        <v>3198</v>
      </c>
      <c r="IQ6" s="290"/>
      <c r="IR6" s="295">
        <v>28315</v>
      </c>
      <c r="IS6" s="74">
        <v>28420</v>
      </c>
      <c r="IT6" s="305">
        <v>28505</v>
      </c>
      <c r="IU6" s="308"/>
      <c r="IV6" s="310"/>
      <c r="IW6" s="313">
        <v>28720</v>
      </c>
      <c r="IX6" s="317">
        <v>28835</v>
      </c>
      <c r="IY6" s="74">
        <v>28950</v>
      </c>
      <c r="IZ6" s="327">
        <v>29070</v>
      </c>
      <c r="JA6" s="331">
        <v>29150</v>
      </c>
      <c r="JB6" s="335">
        <v>29255</v>
      </c>
      <c r="JC6" s="338">
        <v>29367</v>
      </c>
      <c r="JD6" s="343">
        <v>29498</v>
      </c>
      <c r="JE6" s="74">
        <v>29605</v>
      </c>
      <c r="JF6" s="354">
        <v>29718</v>
      </c>
      <c r="JG6" s="375">
        <v>29835</v>
      </c>
      <c r="JH6" s="388"/>
      <c r="JI6" s="393">
        <v>30073</v>
      </c>
      <c r="JJ6" s="414">
        <v>30190</v>
      </c>
      <c r="JK6" s="422">
        <v>30298</v>
      </c>
      <c r="JL6" s="429">
        <v>30380</v>
      </c>
      <c r="JM6" s="1">
        <v>30380</v>
      </c>
      <c r="JN6" s="441">
        <v>30851</v>
      </c>
      <c r="JO6" s="448">
        <v>31468</v>
      </c>
      <c r="JP6" s="455">
        <v>32084</v>
      </c>
      <c r="JQ6" s="460">
        <v>32757</v>
      </c>
      <c r="JR6" s="468">
        <v>33347</v>
      </c>
      <c r="JS6" s="475">
        <v>33901</v>
      </c>
      <c r="JT6" s="483">
        <v>34500</v>
      </c>
      <c r="JU6" s="489">
        <v>34905</v>
      </c>
      <c r="JV6" s="498">
        <v>35074</v>
      </c>
      <c r="JW6" s="505">
        <v>35255</v>
      </c>
      <c r="JX6" s="511">
        <v>35388</v>
      </c>
      <c r="JY6" s="519">
        <v>35500</v>
      </c>
      <c r="JZ6" s="530">
        <v>35640</v>
      </c>
      <c r="KA6" s="218">
        <f t="shared" si="2"/>
        <v>140</v>
      </c>
      <c r="KB6" s="4"/>
    </row>
    <row r="7" spans="1:288" ht="15" customHeight="1" x14ac:dyDescent="0.2">
      <c r="A7" s="557"/>
      <c r="B7" s="43">
        <v>6</v>
      </c>
      <c r="C7" s="4" t="s">
        <v>325</v>
      </c>
      <c r="D7" s="43">
        <v>0</v>
      </c>
      <c r="E7" s="43">
        <v>4</v>
      </c>
      <c r="F7" s="23">
        <v>74</v>
      </c>
      <c r="G7" s="1">
        <v>82</v>
      </c>
      <c r="H7" s="23">
        <v>85</v>
      </c>
      <c r="I7" s="23">
        <v>91</v>
      </c>
      <c r="J7" s="1">
        <v>97</v>
      </c>
      <c r="K7" s="1">
        <v>103</v>
      </c>
      <c r="L7" s="1">
        <v>109</v>
      </c>
      <c r="M7" s="1">
        <f>ROUND((L7-F7)/6+L7+1,0)</f>
        <v>116</v>
      </c>
      <c r="N7" s="1">
        <f>ROUND((M7-F7)/7+M7+1,0)</f>
        <v>123</v>
      </c>
      <c r="O7" s="1">
        <f>ROUND((N7-F7)/8+N7+1,0)</f>
        <v>130</v>
      </c>
      <c r="P7" s="1">
        <f>ROUND((O7-F7)/9+O7,0)</f>
        <v>136</v>
      </c>
      <c r="Q7" s="1">
        <f>ROUND((P7-F7)/10+P7+1,1)</f>
        <v>143.19999999999999</v>
      </c>
      <c r="R7" s="65">
        <v>135</v>
      </c>
      <c r="S7" s="69">
        <v>140</v>
      </c>
      <c r="T7" s="71">
        <v>146</v>
      </c>
      <c r="U7" s="73">
        <v>149</v>
      </c>
      <c r="V7" s="77">
        <v>151</v>
      </c>
      <c r="W7" s="81">
        <v>158</v>
      </c>
      <c r="X7" s="88">
        <v>163</v>
      </c>
      <c r="Y7" s="90">
        <v>169</v>
      </c>
      <c r="Z7" s="93">
        <v>180</v>
      </c>
      <c r="AA7" s="99">
        <v>182</v>
      </c>
      <c r="AB7" s="103">
        <v>184</v>
      </c>
      <c r="AC7" s="114">
        <v>188</v>
      </c>
      <c r="AD7" s="117">
        <v>193</v>
      </c>
      <c r="AE7" s="122">
        <v>193</v>
      </c>
      <c r="AF7" s="124">
        <v>203</v>
      </c>
      <c r="AG7" s="129">
        <v>211</v>
      </c>
      <c r="AH7" s="133">
        <v>215</v>
      </c>
      <c r="AI7" s="136">
        <v>225</v>
      </c>
      <c r="AJ7" s="140">
        <v>231</v>
      </c>
      <c r="AK7" s="145">
        <v>237</v>
      </c>
      <c r="AL7" s="149">
        <v>244</v>
      </c>
      <c r="AM7" s="153">
        <v>245</v>
      </c>
      <c r="AN7" s="158">
        <v>245</v>
      </c>
      <c r="AO7" s="163">
        <v>245</v>
      </c>
      <c r="AP7" s="167">
        <v>245</v>
      </c>
      <c r="AQ7" s="174">
        <v>260</v>
      </c>
      <c r="AR7" s="178">
        <v>277</v>
      </c>
      <c r="AS7" s="184">
        <v>293</v>
      </c>
      <c r="AT7" s="1">
        <f>ROUND((AS7-AP7)/3*1.2+AS7,1)</f>
        <v>312.2</v>
      </c>
      <c r="AU7" s="193">
        <v>321</v>
      </c>
      <c r="AV7" s="202">
        <v>336</v>
      </c>
      <c r="AW7" s="1">
        <v>350</v>
      </c>
      <c r="AX7" s="209">
        <v>365</v>
      </c>
      <c r="AY7" s="218">
        <v>382</v>
      </c>
      <c r="AZ7" s="225">
        <v>396</v>
      </c>
      <c r="BA7" s="229">
        <v>411</v>
      </c>
      <c r="BB7" s="235">
        <v>427</v>
      </c>
      <c r="BC7" s="245">
        <v>437</v>
      </c>
      <c r="BD7" s="251">
        <v>450</v>
      </c>
      <c r="BE7" s="255">
        <v>461</v>
      </c>
      <c r="BF7" s="264">
        <v>473</v>
      </c>
      <c r="BG7" s="268">
        <v>481</v>
      </c>
      <c r="BH7" s="272">
        <v>485</v>
      </c>
      <c r="BI7" s="279">
        <v>500</v>
      </c>
      <c r="BJ7" s="285">
        <v>491</v>
      </c>
      <c r="BK7" s="290">
        <v>496</v>
      </c>
      <c r="BL7" s="295">
        <v>500</v>
      </c>
      <c r="BM7" s="299">
        <v>504</v>
      </c>
      <c r="BN7" s="305">
        <v>508</v>
      </c>
      <c r="BO7" s="308">
        <v>513</v>
      </c>
      <c r="BP7" s="310">
        <v>517</v>
      </c>
      <c r="BQ7" s="313">
        <v>523</v>
      </c>
      <c r="BR7" s="317">
        <v>530</v>
      </c>
      <c r="BS7" s="322">
        <v>537</v>
      </c>
      <c r="BT7" s="327">
        <v>544</v>
      </c>
      <c r="BU7" s="331">
        <v>552</v>
      </c>
      <c r="BV7" s="335">
        <v>561</v>
      </c>
      <c r="BW7" s="1">
        <v>569</v>
      </c>
      <c r="BX7" s="343">
        <v>577</v>
      </c>
      <c r="BY7" s="346">
        <v>583</v>
      </c>
      <c r="BZ7" s="354">
        <v>592</v>
      </c>
      <c r="CA7" s="375">
        <v>601</v>
      </c>
      <c r="CB7" s="388">
        <v>610</v>
      </c>
      <c r="CC7" s="393">
        <v>617</v>
      </c>
      <c r="CD7" s="414">
        <v>623</v>
      </c>
      <c r="CE7" s="422">
        <v>630</v>
      </c>
      <c r="CF7" s="429">
        <v>636</v>
      </c>
      <c r="CG7" s="435">
        <v>646</v>
      </c>
      <c r="CH7" s="441">
        <v>653</v>
      </c>
      <c r="CI7" s="448">
        <v>660</v>
      </c>
      <c r="CJ7" s="455">
        <v>665</v>
      </c>
      <c r="CK7" s="460">
        <v>683</v>
      </c>
      <c r="CL7" s="468">
        <v>703</v>
      </c>
      <c r="CM7" s="475">
        <v>713</v>
      </c>
      <c r="CN7" s="483">
        <v>724</v>
      </c>
      <c r="CO7" s="489">
        <v>734</v>
      </c>
      <c r="CP7" s="498">
        <v>744</v>
      </c>
      <c r="CQ7" s="505">
        <v>754</v>
      </c>
      <c r="CR7" s="511">
        <v>764</v>
      </c>
      <c r="CS7" s="519">
        <v>772</v>
      </c>
      <c r="CT7" s="530">
        <v>782</v>
      </c>
      <c r="CU7" s="218">
        <f t="shared" si="0"/>
        <v>10</v>
      </c>
      <c r="CV7" s="23">
        <v>21</v>
      </c>
      <c r="CW7" s="1">
        <v>25</v>
      </c>
      <c r="CX7" s="23">
        <v>28</v>
      </c>
      <c r="CY7" s="23">
        <v>31</v>
      </c>
      <c r="CZ7" s="1">
        <v>35</v>
      </c>
      <c r="DA7" s="1">
        <v>38</v>
      </c>
      <c r="DB7" s="1">
        <v>41</v>
      </c>
      <c r="DC7" s="1">
        <f>ROUND((DB7-CV7)/6/31*21+DB7,0)</f>
        <v>43</v>
      </c>
      <c r="DD7" s="1">
        <f t="shared" si="3"/>
        <v>45</v>
      </c>
      <c r="DE7" s="1">
        <f>ROUND((DD7-CV7)/8+DD7+1,0)</f>
        <v>49</v>
      </c>
      <c r="DF7" s="1">
        <f t="shared" ref="DF7" si="5">ROUND((DE7-CV7)/9+DE7+1,0)</f>
        <v>53</v>
      </c>
      <c r="DG7" s="1">
        <f t="shared" si="4"/>
        <v>57.2</v>
      </c>
      <c r="DH7" s="65">
        <v>50</v>
      </c>
      <c r="DI7" s="69">
        <v>54</v>
      </c>
      <c r="DJ7" s="71">
        <v>57</v>
      </c>
      <c r="DK7" s="73">
        <v>60</v>
      </c>
      <c r="DL7" s="77">
        <v>61</v>
      </c>
      <c r="DM7" s="81">
        <v>63</v>
      </c>
      <c r="DN7" s="88">
        <v>65</v>
      </c>
      <c r="DO7" s="90">
        <v>67</v>
      </c>
      <c r="DP7" s="93">
        <v>68</v>
      </c>
      <c r="DQ7" s="99">
        <v>70</v>
      </c>
      <c r="DR7" s="103">
        <v>72</v>
      </c>
      <c r="DS7" s="114">
        <v>75</v>
      </c>
      <c r="DT7" s="117">
        <v>79</v>
      </c>
      <c r="DU7" s="122">
        <v>79</v>
      </c>
      <c r="DV7" s="124">
        <v>87</v>
      </c>
      <c r="DW7" s="129">
        <v>87</v>
      </c>
      <c r="DX7" s="133">
        <v>87</v>
      </c>
      <c r="DY7" s="136">
        <v>87</v>
      </c>
      <c r="DZ7" s="140">
        <v>87</v>
      </c>
      <c r="EA7" s="145">
        <v>87</v>
      </c>
      <c r="EB7" s="149">
        <v>87</v>
      </c>
      <c r="EC7" s="153">
        <v>87</v>
      </c>
      <c r="ED7" s="158">
        <v>87</v>
      </c>
      <c r="EE7" s="163">
        <v>87</v>
      </c>
      <c r="EF7" s="167">
        <v>87</v>
      </c>
      <c r="EG7" s="174">
        <v>91</v>
      </c>
      <c r="EH7" s="178">
        <v>97</v>
      </c>
      <c r="EI7" s="184">
        <v>102</v>
      </c>
      <c r="EJ7" s="1">
        <v>103</v>
      </c>
      <c r="EK7" s="193">
        <v>103</v>
      </c>
      <c r="EL7" s="202">
        <v>103</v>
      </c>
      <c r="EM7" s="1">
        <f t="shared" ref="EM7:EM8" si="6">EL7</f>
        <v>103</v>
      </c>
      <c r="EN7" s="209">
        <v>103</v>
      </c>
      <c r="EO7" s="218">
        <v>104</v>
      </c>
      <c r="EP7" s="225">
        <v>104</v>
      </c>
      <c r="EQ7" s="229">
        <v>104</v>
      </c>
      <c r="ER7" s="235">
        <v>104</v>
      </c>
      <c r="ES7" s="245">
        <v>104</v>
      </c>
      <c r="ET7" s="251">
        <v>104</v>
      </c>
      <c r="EU7" s="255">
        <v>104</v>
      </c>
      <c r="EV7" s="264">
        <v>104</v>
      </c>
      <c r="EW7" s="268">
        <v>104</v>
      </c>
      <c r="EX7" s="272">
        <v>104</v>
      </c>
      <c r="EY7" s="279">
        <v>104</v>
      </c>
      <c r="EZ7" s="285">
        <v>105</v>
      </c>
      <c r="FA7" s="290">
        <v>108</v>
      </c>
      <c r="FB7" s="295">
        <v>110</v>
      </c>
      <c r="FC7" s="299">
        <v>113</v>
      </c>
      <c r="FD7" s="305">
        <v>116</v>
      </c>
      <c r="FE7" s="308">
        <v>117</v>
      </c>
      <c r="FF7" s="310">
        <v>119</v>
      </c>
      <c r="FG7" s="313">
        <v>119</v>
      </c>
      <c r="FH7" s="317">
        <v>119</v>
      </c>
      <c r="FI7" s="322">
        <v>119</v>
      </c>
      <c r="FJ7" s="327">
        <v>119</v>
      </c>
      <c r="FK7" s="331">
        <v>119</v>
      </c>
      <c r="FL7" s="335">
        <v>119</v>
      </c>
      <c r="FM7" s="1">
        <v>119</v>
      </c>
      <c r="FN7" s="343">
        <v>119</v>
      </c>
      <c r="FO7" s="346">
        <v>119</v>
      </c>
      <c r="FP7" s="354">
        <v>119</v>
      </c>
      <c r="FQ7" s="375">
        <v>119</v>
      </c>
      <c r="FR7" s="388">
        <v>119</v>
      </c>
      <c r="FS7" s="393">
        <v>119</v>
      </c>
      <c r="FT7" s="414">
        <v>119</v>
      </c>
      <c r="FU7" s="422">
        <v>119</v>
      </c>
      <c r="FV7" s="429">
        <v>119</v>
      </c>
      <c r="FW7" s="435">
        <v>119</v>
      </c>
      <c r="FX7" s="441">
        <v>119</v>
      </c>
      <c r="FY7" s="448">
        <v>119</v>
      </c>
      <c r="FZ7" s="455">
        <v>119</v>
      </c>
      <c r="GA7" s="460">
        <v>119</v>
      </c>
      <c r="GB7" s="468">
        <v>119</v>
      </c>
      <c r="GC7" s="475">
        <v>119</v>
      </c>
      <c r="GD7" s="483">
        <v>119</v>
      </c>
      <c r="GE7" s="489">
        <v>119</v>
      </c>
      <c r="GF7" s="498">
        <v>119</v>
      </c>
      <c r="GG7" s="505">
        <v>119</v>
      </c>
      <c r="GH7" s="511">
        <v>119</v>
      </c>
      <c r="GI7" s="519">
        <v>1</v>
      </c>
      <c r="GJ7" s="530">
        <v>5</v>
      </c>
      <c r="GK7" s="218">
        <f t="shared" si="1"/>
        <v>4</v>
      </c>
      <c r="GL7" s="23"/>
      <c r="GM7" s="23"/>
      <c r="GN7" s="23">
        <v>2409</v>
      </c>
      <c r="GO7" s="23">
        <v>2566</v>
      </c>
      <c r="GP7" s="17"/>
      <c r="GQ7" s="22"/>
      <c r="GR7" s="31"/>
      <c r="GS7" s="37"/>
      <c r="GT7" s="41"/>
      <c r="GU7" s="44"/>
      <c r="GV7" s="47"/>
      <c r="GW7" s="53"/>
      <c r="GX7" s="65">
        <v>3810</v>
      </c>
      <c r="GY7" s="69">
        <v>4050</v>
      </c>
      <c r="GZ7" s="71">
        <v>4280</v>
      </c>
      <c r="HA7" s="74">
        <v>4304</v>
      </c>
      <c r="HB7" s="77">
        <v>4457</v>
      </c>
      <c r="HC7" s="81">
        <v>4585</v>
      </c>
      <c r="HD7" s="88">
        <v>4653</v>
      </c>
      <c r="HE7" s="90">
        <v>4780</v>
      </c>
      <c r="HF7" s="93">
        <v>4823</v>
      </c>
      <c r="HG7" s="99">
        <v>5243</v>
      </c>
      <c r="HH7" s="103">
        <v>5302</v>
      </c>
      <c r="HI7" s="114">
        <v>5304</v>
      </c>
      <c r="HJ7" s="117">
        <v>5543</v>
      </c>
      <c r="HK7" s="74">
        <v>5543</v>
      </c>
      <c r="HL7" s="124">
        <v>5750</v>
      </c>
      <c r="HM7" s="129">
        <v>5941</v>
      </c>
      <c r="HN7" s="133">
        <v>6032</v>
      </c>
      <c r="HO7" s="136">
        <v>6235</v>
      </c>
      <c r="HP7" s="140">
        <v>6450</v>
      </c>
      <c r="HQ7" s="145">
        <v>6532</v>
      </c>
      <c r="HR7" s="149">
        <v>6715</v>
      </c>
      <c r="HS7" s="153">
        <v>6733</v>
      </c>
      <c r="HT7" s="158">
        <v>6800</v>
      </c>
      <c r="HU7" s="163"/>
      <c r="HV7" s="167">
        <v>6768</v>
      </c>
      <c r="HW7" s="174">
        <v>6939</v>
      </c>
      <c r="HX7" s="178">
        <v>7131</v>
      </c>
      <c r="HY7" s="184">
        <v>7325</v>
      </c>
      <c r="HZ7" s="189"/>
      <c r="IA7" s="193">
        <v>7640</v>
      </c>
      <c r="IB7" s="202">
        <v>7900</v>
      </c>
      <c r="IC7" s="205"/>
      <c r="ID7" s="209">
        <v>8487</v>
      </c>
      <c r="IE7" s="218">
        <v>8937</v>
      </c>
      <c r="IF7" s="225">
        <v>9351</v>
      </c>
      <c r="IG7" s="229">
        <v>9833</v>
      </c>
      <c r="IH7" s="235">
        <v>10328</v>
      </c>
      <c r="II7" s="245">
        <v>10658</v>
      </c>
      <c r="IJ7" s="251">
        <v>11048</v>
      </c>
      <c r="IK7" s="255">
        <v>11377</v>
      </c>
      <c r="IL7" s="264">
        <v>11680</v>
      </c>
      <c r="IM7" s="268">
        <v>11857</v>
      </c>
      <c r="IN7" s="272">
        <v>11923</v>
      </c>
      <c r="IO7" s="279">
        <v>12050</v>
      </c>
      <c r="IP7" s="285">
        <v>12088</v>
      </c>
      <c r="IQ7" s="290">
        <v>12151</v>
      </c>
      <c r="IR7" s="295">
        <v>12233</v>
      </c>
      <c r="IS7" s="299">
        <v>12334</v>
      </c>
      <c r="IT7" s="305">
        <v>12441</v>
      </c>
      <c r="IU7" s="308">
        <v>12498</v>
      </c>
      <c r="IV7" s="310">
        <v>12567</v>
      </c>
      <c r="IW7" s="313">
        <v>12826</v>
      </c>
      <c r="IX7" s="317">
        <v>13097</v>
      </c>
      <c r="IY7" s="322">
        <v>13296</v>
      </c>
      <c r="IZ7" s="327">
        <v>13484</v>
      </c>
      <c r="JA7" s="331">
        <v>13720</v>
      </c>
      <c r="JB7" s="335">
        <v>13983</v>
      </c>
      <c r="JC7" s="338"/>
      <c r="JD7" s="343">
        <v>14504</v>
      </c>
      <c r="JE7" s="346">
        <v>14743</v>
      </c>
      <c r="JF7" s="354">
        <v>15052</v>
      </c>
      <c r="JG7" s="375">
        <v>15359</v>
      </c>
      <c r="JH7" s="388">
        <v>15685</v>
      </c>
      <c r="JI7" s="393">
        <v>15928</v>
      </c>
      <c r="JJ7" s="414">
        <v>16151</v>
      </c>
      <c r="JK7" s="422">
        <v>16385</v>
      </c>
      <c r="JL7" s="429">
        <v>16609</v>
      </c>
      <c r="JM7" s="435">
        <v>16837</v>
      </c>
      <c r="JN7" s="441">
        <v>17091</v>
      </c>
      <c r="JO7" s="74">
        <v>17373</v>
      </c>
      <c r="JP7" s="455">
        <v>17582</v>
      </c>
      <c r="JQ7" s="460">
        <v>18067</v>
      </c>
      <c r="JR7" s="468">
        <v>18654</v>
      </c>
      <c r="JS7" s="475">
        <v>18958</v>
      </c>
      <c r="JT7" s="483">
        <v>19379</v>
      </c>
      <c r="JU7" s="489">
        <v>19756</v>
      </c>
      <c r="JV7" s="498">
        <v>20103</v>
      </c>
      <c r="JW7" s="505">
        <v>20298</v>
      </c>
      <c r="JX7" s="511">
        <v>20430</v>
      </c>
      <c r="JY7" s="519">
        <v>20524</v>
      </c>
      <c r="JZ7" s="530">
        <v>20653</v>
      </c>
      <c r="KA7" s="218">
        <f t="shared" si="2"/>
        <v>129</v>
      </c>
      <c r="KB7" s="4"/>
    </row>
    <row r="8" spans="1:288" ht="15" customHeight="1" x14ac:dyDescent="0.2">
      <c r="A8" s="557"/>
      <c r="B8" s="43">
        <v>7</v>
      </c>
      <c r="C8" s="4" t="s">
        <v>48</v>
      </c>
      <c r="D8" s="43">
        <v>1</v>
      </c>
      <c r="E8" s="43">
        <v>1</v>
      </c>
      <c r="F8" s="23">
        <v>12</v>
      </c>
      <c r="G8" s="23">
        <v>14</v>
      </c>
      <c r="H8" s="1">
        <v>16</v>
      </c>
      <c r="I8" s="23">
        <v>19</v>
      </c>
      <c r="J8" s="18">
        <v>19</v>
      </c>
      <c r="K8" s="22">
        <v>19</v>
      </c>
      <c r="L8" s="31">
        <v>22</v>
      </c>
      <c r="M8" s="38">
        <v>22</v>
      </c>
      <c r="N8" s="41">
        <v>22</v>
      </c>
      <c r="O8" s="44">
        <v>23</v>
      </c>
      <c r="P8" s="5">
        <v>23</v>
      </c>
      <c r="Q8" s="53">
        <v>24</v>
      </c>
      <c r="R8" s="65">
        <v>25</v>
      </c>
      <c r="S8" s="69">
        <v>25</v>
      </c>
      <c r="T8" s="71">
        <v>25</v>
      </c>
      <c r="U8" s="73">
        <v>25</v>
      </c>
      <c r="V8" s="77">
        <v>25</v>
      </c>
      <c r="W8" s="81">
        <v>25</v>
      </c>
      <c r="X8" s="88">
        <v>25</v>
      </c>
      <c r="Y8" s="90">
        <v>25</v>
      </c>
      <c r="Z8" s="93">
        <v>25</v>
      </c>
      <c r="AA8" s="100">
        <v>25</v>
      </c>
      <c r="AB8" s="103">
        <v>25</v>
      </c>
      <c r="AC8" s="114">
        <v>25</v>
      </c>
      <c r="AD8" s="117">
        <v>25</v>
      </c>
      <c r="AE8" s="1">
        <v>25</v>
      </c>
      <c r="AF8" s="124">
        <v>25</v>
      </c>
      <c r="AG8" s="129">
        <v>25</v>
      </c>
      <c r="AH8" s="1">
        <v>25</v>
      </c>
      <c r="AI8" s="136">
        <v>25</v>
      </c>
      <c r="AJ8" s="140">
        <v>25</v>
      </c>
      <c r="AK8" s="145">
        <v>25</v>
      </c>
      <c r="AL8" s="1">
        <v>25</v>
      </c>
      <c r="AM8" s="153">
        <v>25</v>
      </c>
      <c r="AN8" s="158">
        <v>25</v>
      </c>
      <c r="AO8" s="163">
        <v>25</v>
      </c>
      <c r="AP8" s="167">
        <v>25</v>
      </c>
      <c r="AQ8" s="1">
        <v>25</v>
      </c>
      <c r="AR8" s="178">
        <v>25</v>
      </c>
      <c r="AS8" s="184">
        <v>25</v>
      </c>
      <c r="AT8" s="1">
        <v>25</v>
      </c>
      <c r="AU8" s="1">
        <v>25</v>
      </c>
      <c r="AV8" s="1">
        <v>25</v>
      </c>
      <c r="AW8" s="1">
        <v>25</v>
      </c>
      <c r="AX8" s="215">
        <v>25</v>
      </c>
      <c r="AY8" s="218">
        <v>26</v>
      </c>
      <c r="AZ8" s="1">
        <v>26</v>
      </c>
      <c r="BA8" s="229">
        <v>26</v>
      </c>
      <c r="BB8" s="1">
        <v>26</v>
      </c>
      <c r="BC8" s="245">
        <v>26</v>
      </c>
      <c r="BD8" s="251">
        <v>26</v>
      </c>
      <c r="BE8" s="255">
        <v>26</v>
      </c>
      <c r="BF8" s="264">
        <v>25</v>
      </c>
      <c r="BG8" s="268">
        <v>25</v>
      </c>
      <c r="BH8" s="272">
        <v>25</v>
      </c>
      <c r="BI8" s="279">
        <v>26</v>
      </c>
      <c r="BJ8" s="285">
        <v>26</v>
      </c>
      <c r="BK8" s="290">
        <v>26</v>
      </c>
      <c r="BL8" s="295">
        <v>27</v>
      </c>
      <c r="BM8" s="299">
        <v>27</v>
      </c>
      <c r="BN8" s="305">
        <v>27</v>
      </c>
      <c r="BO8" s="308">
        <v>27</v>
      </c>
      <c r="BP8" s="310">
        <v>27</v>
      </c>
      <c r="BQ8" s="313">
        <v>27</v>
      </c>
      <c r="BR8" s="317">
        <v>27</v>
      </c>
      <c r="BS8" s="322">
        <v>27</v>
      </c>
      <c r="BT8" s="327">
        <v>27</v>
      </c>
      <c r="BU8" s="331">
        <v>28</v>
      </c>
      <c r="BV8" s="335">
        <v>28</v>
      </c>
      <c r="BW8" s="338">
        <v>28</v>
      </c>
      <c r="BX8" s="343">
        <v>28</v>
      </c>
      <c r="BY8" s="346">
        <v>28</v>
      </c>
      <c r="BZ8" s="354">
        <v>28</v>
      </c>
      <c r="CA8" s="375">
        <v>28</v>
      </c>
      <c r="CB8" s="388">
        <v>28</v>
      </c>
      <c r="CC8" s="396">
        <v>28</v>
      </c>
      <c r="CD8" s="414">
        <v>28</v>
      </c>
      <c r="CE8" s="422">
        <v>28</v>
      </c>
      <c r="CF8" s="429">
        <v>29</v>
      </c>
      <c r="CG8" s="435">
        <v>29</v>
      </c>
      <c r="CH8" s="441">
        <v>29</v>
      </c>
      <c r="CI8" s="448">
        <v>29</v>
      </c>
      <c r="CJ8" s="455">
        <v>29</v>
      </c>
      <c r="CK8" s="460">
        <v>29</v>
      </c>
      <c r="CL8" s="468">
        <v>29</v>
      </c>
      <c r="CM8" s="475">
        <v>29</v>
      </c>
      <c r="CN8" s="483">
        <v>29</v>
      </c>
      <c r="CO8" s="489">
        <v>30</v>
      </c>
      <c r="CP8" s="498">
        <v>30</v>
      </c>
      <c r="CQ8" s="505">
        <v>30</v>
      </c>
      <c r="CR8" s="511">
        <v>30</v>
      </c>
      <c r="CS8" s="519">
        <v>30</v>
      </c>
      <c r="CT8" s="530">
        <v>31</v>
      </c>
      <c r="CU8" s="218">
        <f t="shared" si="0"/>
        <v>1</v>
      </c>
      <c r="CV8" s="23">
        <v>12</v>
      </c>
      <c r="CW8" s="23">
        <v>14</v>
      </c>
      <c r="CX8" s="1">
        <v>16</v>
      </c>
      <c r="CY8" s="23">
        <v>19</v>
      </c>
      <c r="CZ8" s="18">
        <v>19</v>
      </c>
      <c r="DA8" s="22">
        <v>19</v>
      </c>
      <c r="DB8" s="31">
        <v>20</v>
      </c>
      <c r="DC8" s="38">
        <v>20</v>
      </c>
      <c r="DD8" s="41">
        <v>20</v>
      </c>
      <c r="DE8" s="44">
        <v>20</v>
      </c>
      <c r="DF8" s="5">
        <v>20</v>
      </c>
      <c r="DG8" s="53">
        <v>22</v>
      </c>
      <c r="DH8" s="65">
        <v>22</v>
      </c>
      <c r="DI8" s="69">
        <v>22</v>
      </c>
      <c r="DJ8" s="71">
        <v>22</v>
      </c>
      <c r="DK8" s="73">
        <v>22</v>
      </c>
      <c r="DL8" s="77">
        <v>22</v>
      </c>
      <c r="DM8" s="81">
        <v>22</v>
      </c>
      <c r="DN8" s="88">
        <v>22</v>
      </c>
      <c r="DO8" s="90">
        <v>22</v>
      </c>
      <c r="DP8" s="93">
        <v>22</v>
      </c>
      <c r="DQ8" s="100">
        <v>22</v>
      </c>
      <c r="DR8" s="103">
        <v>22</v>
      </c>
      <c r="DS8" s="114">
        <v>22</v>
      </c>
      <c r="DT8" s="117">
        <v>22</v>
      </c>
      <c r="DU8" s="1">
        <v>22</v>
      </c>
      <c r="DV8" s="124">
        <v>22</v>
      </c>
      <c r="DW8" s="129">
        <v>22</v>
      </c>
      <c r="DX8" s="1">
        <v>22</v>
      </c>
      <c r="DY8" s="136">
        <v>22</v>
      </c>
      <c r="DZ8" s="140">
        <v>22</v>
      </c>
      <c r="EA8" s="145">
        <v>22</v>
      </c>
      <c r="EB8" s="1">
        <v>22</v>
      </c>
      <c r="EC8" s="153">
        <v>22</v>
      </c>
      <c r="ED8" s="158">
        <v>22</v>
      </c>
      <c r="EE8" s="163">
        <v>22</v>
      </c>
      <c r="EF8" s="167">
        <v>22</v>
      </c>
      <c r="EG8" s="1">
        <v>22</v>
      </c>
      <c r="EH8" s="178">
        <v>22</v>
      </c>
      <c r="EI8" s="184">
        <v>22</v>
      </c>
      <c r="EJ8" s="1">
        <v>22</v>
      </c>
      <c r="EK8" s="1">
        <f t="shared" ref="EK8:EK10" si="7">EJ8</f>
        <v>22</v>
      </c>
      <c r="EL8" s="1">
        <f t="shared" ref="EL8:EL9" si="8">EK8</f>
        <v>22</v>
      </c>
      <c r="EM8" s="1">
        <f t="shared" si="6"/>
        <v>22</v>
      </c>
      <c r="EN8" s="215">
        <v>22</v>
      </c>
      <c r="EO8" s="218">
        <v>22</v>
      </c>
      <c r="EP8" s="1">
        <v>22</v>
      </c>
      <c r="EQ8" s="229">
        <v>22</v>
      </c>
      <c r="ER8" s="1">
        <v>22</v>
      </c>
      <c r="ES8" s="245">
        <v>22</v>
      </c>
      <c r="ET8" s="251">
        <v>22</v>
      </c>
      <c r="EU8" s="255">
        <v>22</v>
      </c>
      <c r="EV8" s="264">
        <v>22</v>
      </c>
      <c r="EW8" s="268">
        <v>22</v>
      </c>
      <c r="EX8" s="272">
        <v>22</v>
      </c>
      <c r="EY8" s="279">
        <v>22</v>
      </c>
      <c r="EZ8" s="285">
        <v>22</v>
      </c>
      <c r="FA8" s="290">
        <v>22</v>
      </c>
      <c r="FB8" s="295">
        <v>22</v>
      </c>
      <c r="FC8" s="299">
        <v>22</v>
      </c>
      <c r="FD8" s="305">
        <v>22</v>
      </c>
      <c r="FE8" s="308">
        <v>22</v>
      </c>
      <c r="FF8" s="310">
        <v>22</v>
      </c>
      <c r="FG8" s="313">
        <v>22</v>
      </c>
      <c r="FH8" s="317">
        <v>22</v>
      </c>
      <c r="FI8" s="322">
        <v>22</v>
      </c>
      <c r="FJ8" s="327">
        <v>22</v>
      </c>
      <c r="FK8" s="331">
        <v>22</v>
      </c>
      <c r="FL8" s="335">
        <v>22</v>
      </c>
      <c r="FM8" s="338">
        <v>22</v>
      </c>
      <c r="FN8" s="343">
        <v>22</v>
      </c>
      <c r="FO8" s="346">
        <v>22</v>
      </c>
      <c r="FP8" s="354">
        <v>22</v>
      </c>
      <c r="FQ8" s="375">
        <v>22</v>
      </c>
      <c r="FR8" s="388">
        <v>22</v>
      </c>
      <c r="FS8" s="396">
        <v>15</v>
      </c>
      <c r="FT8" s="396">
        <v>15</v>
      </c>
      <c r="FU8" s="396">
        <v>15</v>
      </c>
      <c r="FV8" s="396">
        <v>15</v>
      </c>
      <c r="FW8" s="396">
        <v>15</v>
      </c>
      <c r="FX8" s="446">
        <v>15</v>
      </c>
      <c r="FY8" s="448">
        <v>15</v>
      </c>
      <c r="FZ8" s="455">
        <v>15</v>
      </c>
      <c r="GA8" s="460">
        <v>15</v>
      </c>
      <c r="GB8" s="468">
        <v>15</v>
      </c>
      <c r="GC8" s="475">
        <v>15</v>
      </c>
      <c r="GD8" s="483">
        <v>15</v>
      </c>
      <c r="GE8" s="489">
        <v>15</v>
      </c>
      <c r="GF8" s="498">
        <v>15</v>
      </c>
      <c r="GG8" s="505">
        <v>15</v>
      </c>
      <c r="GH8" s="511">
        <v>15</v>
      </c>
      <c r="GI8" s="519">
        <v>15</v>
      </c>
      <c r="GJ8" s="530">
        <v>15</v>
      </c>
      <c r="GK8" s="218">
        <f t="shared" si="1"/>
        <v>0</v>
      </c>
      <c r="GL8" s="23">
        <v>4900</v>
      </c>
      <c r="GM8" s="23">
        <v>5100</v>
      </c>
      <c r="GN8" s="23"/>
      <c r="GO8" s="23">
        <v>5600</v>
      </c>
      <c r="GP8" s="17">
        <v>5700</v>
      </c>
      <c r="GQ8" s="22"/>
      <c r="GR8" s="31">
        <v>5900</v>
      </c>
      <c r="GS8" s="37"/>
      <c r="GT8" s="41">
        <v>6100</v>
      </c>
      <c r="GU8" s="44">
        <v>6150</v>
      </c>
      <c r="GV8" s="47"/>
      <c r="GW8" s="53">
        <v>6400</v>
      </c>
      <c r="GX8" s="65">
        <v>6450</v>
      </c>
      <c r="GY8" s="69">
        <v>6450</v>
      </c>
      <c r="GZ8" s="71">
        <v>6450</v>
      </c>
      <c r="HA8" s="73">
        <v>6457</v>
      </c>
      <c r="HB8" s="77">
        <v>6460</v>
      </c>
      <c r="HC8" s="81">
        <v>6460</v>
      </c>
      <c r="HD8" s="88">
        <v>6462</v>
      </c>
      <c r="HE8" s="90">
        <v>6464</v>
      </c>
      <c r="HF8" s="93">
        <v>6465</v>
      </c>
      <c r="HG8" s="74">
        <v>6466</v>
      </c>
      <c r="HH8" s="103">
        <v>6466</v>
      </c>
      <c r="HI8" s="114">
        <v>6468</v>
      </c>
      <c r="HJ8" s="117">
        <v>6470</v>
      </c>
      <c r="HK8" s="122"/>
      <c r="HL8" s="124">
        <v>6470</v>
      </c>
      <c r="HM8" s="129">
        <v>6476</v>
      </c>
      <c r="HN8" s="133"/>
      <c r="HO8" s="136">
        <v>6480</v>
      </c>
      <c r="HP8" s="140">
        <v>6550</v>
      </c>
      <c r="HQ8" s="145">
        <v>6550</v>
      </c>
      <c r="HR8" s="149"/>
      <c r="HS8" s="153">
        <v>6700</v>
      </c>
      <c r="HT8" s="158">
        <v>6750</v>
      </c>
      <c r="HU8" s="163">
        <v>6850</v>
      </c>
      <c r="HV8" s="167">
        <v>6950</v>
      </c>
      <c r="HW8" s="174"/>
      <c r="HX8" s="178">
        <v>7200</v>
      </c>
      <c r="HY8" s="184">
        <v>7250</v>
      </c>
      <c r="HZ8" s="189"/>
      <c r="IA8" s="193"/>
      <c r="IB8" s="202"/>
      <c r="IC8" s="205"/>
      <c r="ID8" s="209"/>
      <c r="IE8" s="218">
        <v>5750</v>
      </c>
      <c r="IF8" s="225"/>
      <c r="IG8" s="229">
        <v>7800</v>
      </c>
      <c r="IH8" s="235"/>
      <c r="II8" s="245">
        <v>7950</v>
      </c>
      <c r="IJ8" s="251">
        <v>8050</v>
      </c>
      <c r="IK8" s="255">
        <v>8100</v>
      </c>
      <c r="IL8" s="264">
        <v>8200</v>
      </c>
      <c r="IM8" s="268">
        <v>8250</v>
      </c>
      <c r="IN8" s="272">
        <v>8350</v>
      </c>
      <c r="IO8" s="279">
        <v>8450</v>
      </c>
      <c r="IP8" s="285">
        <v>8550</v>
      </c>
      <c r="IQ8" s="290">
        <v>8700</v>
      </c>
      <c r="IR8" s="295">
        <v>8800</v>
      </c>
      <c r="IS8" s="299">
        <v>8900</v>
      </c>
      <c r="IT8" s="305">
        <v>8950</v>
      </c>
      <c r="IU8" s="308">
        <v>9100</v>
      </c>
      <c r="IV8" s="310">
        <v>9200</v>
      </c>
      <c r="IW8" s="313">
        <v>9250</v>
      </c>
      <c r="IX8" s="317">
        <v>9300</v>
      </c>
      <c r="IY8" s="322">
        <v>9400</v>
      </c>
      <c r="IZ8" s="74">
        <v>9500</v>
      </c>
      <c r="JA8" s="331">
        <v>9600</v>
      </c>
      <c r="JB8" s="335">
        <v>9700</v>
      </c>
      <c r="JC8" s="338">
        <v>9800</v>
      </c>
      <c r="JD8" s="343">
        <v>9850</v>
      </c>
      <c r="JE8" s="346">
        <v>9950</v>
      </c>
      <c r="JF8" s="354">
        <v>10000</v>
      </c>
      <c r="JG8" s="375">
        <v>10050</v>
      </c>
      <c r="JH8" s="388">
        <v>10150</v>
      </c>
      <c r="JI8" s="393">
        <v>10250</v>
      </c>
      <c r="JJ8" s="414">
        <v>10350</v>
      </c>
      <c r="JK8" s="422">
        <v>10450</v>
      </c>
      <c r="JL8" s="429">
        <v>10550</v>
      </c>
      <c r="JM8" s="435">
        <v>10650</v>
      </c>
      <c r="JN8" s="441">
        <v>10800</v>
      </c>
      <c r="JO8" s="448">
        <v>10950</v>
      </c>
      <c r="JP8" s="455">
        <v>11050</v>
      </c>
      <c r="JQ8" s="460">
        <v>11150</v>
      </c>
      <c r="JR8" s="468">
        <v>11250</v>
      </c>
      <c r="JS8" s="475">
        <v>11350</v>
      </c>
      <c r="JT8" s="483">
        <v>11400</v>
      </c>
      <c r="JU8" s="489">
        <v>11450</v>
      </c>
      <c r="JV8" s="498">
        <v>11500</v>
      </c>
      <c r="JW8" s="505">
        <v>11550</v>
      </c>
      <c r="JX8" s="511">
        <v>11650</v>
      </c>
      <c r="JY8" s="519">
        <v>11750</v>
      </c>
      <c r="JZ8" s="530">
        <v>11800</v>
      </c>
      <c r="KA8" s="218">
        <f t="shared" si="2"/>
        <v>50</v>
      </c>
      <c r="KB8" s="4"/>
    </row>
    <row r="9" spans="1:288" ht="15" customHeight="1" x14ac:dyDescent="0.2">
      <c r="A9" s="557"/>
      <c r="B9" s="43">
        <v>8</v>
      </c>
      <c r="C9" s="4" t="s">
        <v>49</v>
      </c>
      <c r="D9" s="43">
        <v>3</v>
      </c>
      <c r="E9" s="43">
        <v>3</v>
      </c>
      <c r="F9" s="23">
        <v>109</v>
      </c>
      <c r="G9" s="23">
        <v>113</v>
      </c>
      <c r="H9" s="23">
        <v>117</v>
      </c>
      <c r="I9" s="23">
        <v>121</v>
      </c>
      <c r="J9" s="18">
        <v>125</v>
      </c>
      <c r="K9" s="22">
        <v>125</v>
      </c>
      <c r="L9" s="31">
        <v>130</v>
      </c>
      <c r="M9" s="37">
        <v>135</v>
      </c>
      <c r="N9" s="41">
        <v>139</v>
      </c>
      <c r="O9" s="44">
        <v>143</v>
      </c>
      <c r="P9" s="47">
        <v>147</v>
      </c>
      <c r="Q9" s="53">
        <v>151</v>
      </c>
      <c r="R9" s="65">
        <v>155</v>
      </c>
      <c r="S9" s="69">
        <v>157</v>
      </c>
      <c r="T9" s="71">
        <v>162</v>
      </c>
      <c r="U9" s="73">
        <v>170</v>
      </c>
      <c r="V9" s="77">
        <v>178</v>
      </c>
      <c r="W9" s="81">
        <v>184</v>
      </c>
      <c r="X9" s="88">
        <v>188</v>
      </c>
      <c r="Y9" s="90">
        <v>194</v>
      </c>
      <c r="Z9" s="93">
        <v>198</v>
      </c>
      <c r="AA9" s="99">
        <v>200</v>
      </c>
      <c r="AB9" s="103">
        <v>203</v>
      </c>
      <c r="AC9" s="114">
        <v>205</v>
      </c>
      <c r="AD9" s="1">
        <f>ROUND((AC9-Z9)/3+AC9,1)</f>
        <v>207.3</v>
      </c>
      <c r="AE9" s="122">
        <v>215</v>
      </c>
      <c r="AF9" s="124">
        <v>220</v>
      </c>
      <c r="AG9" s="129">
        <v>225</v>
      </c>
      <c r="AH9" s="133">
        <v>233</v>
      </c>
      <c r="AI9" s="136">
        <v>240</v>
      </c>
      <c r="AJ9" s="140">
        <v>246</v>
      </c>
      <c r="AK9" s="145">
        <v>253</v>
      </c>
      <c r="AL9" s="149">
        <v>260</v>
      </c>
      <c r="AM9" s="153">
        <v>265</v>
      </c>
      <c r="AN9" s="158">
        <v>268</v>
      </c>
      <c r="AO9" s="163">
        <v>273</v>
      </c>
      <c r="AP9" s="167">
        <v>277</v>
      </c>
      <c r="AQ9" s="1">
        <v>281</v>
      </c>
      <c r="AR9" s="178">
        <v>290</v>
      </c>
      <c r="AS9" s="184">
        <v>300</v>
      </c>
      <c r="AT9" s="1">
        <f>ROUND((AS9-AP9)/3*1.2+AS9,1)</f>
        <v>309.2</v>
      </c>
      <c r="AU9" s="1">
        <v>320</v>
      </c>
      <c r="AV9" s="1">
        <v>330</v>
      </c>
      <c r="AW9" s="205">
        <v>326</v>
      </c>
      <c r="AX9" s="209">
        <v>336</v>
      </c>
      <c r="AY9" s="218">
        <v>344</v>
      </c>
      <c r="AZ9" s="225">
        <v>350</v>
      </c>
      <c r="BA9" s="229">
        <v>360</v>
      </c>
      <c r="BB9" s="235">
        <v>370</v>
      </c>
      <c r="BC9" s="245">
        <v>380</v>
      </c>
      <c r="BD9" s="251">
        <v>387</v>
      </c>
      <c r="BE9" s="255">
        <v>395</v>
      </c>
      <c r="BF9" s="264">
        <v>405</v>
      </c>
      <c r="BG9" s="268">
        <v>415</v>
      </c>
      <c r="BH9" s="272">
        <v>425</v>
      </c>
      <c r="BI9" s="279">
        <v>435</v>
      </c>
      <c r="BJ9" s="285">
        <v>445</v>
      </c>
      <c r="BK9" s="290">
        <v>453</v>
      </c>
      <c r="BL9" s="295">
        <v>458</v>
      </c>
      <c r="BM9" s="299">
        <v>464</v>
      </c>
      <c r="BN9" s="305">
        <v>470</v>
      </c>
      <c r="BO9" s="308">
        <v>475</v>
      </c>
      <c r="BP9" s="310">
        <v>480</v>
      </c>
      <c r="BQ9" s="313">
        <v>484</v>
      </c>
      <c r="BR9" s="317">
        <v>487</v>
      </c>
      <c r="BS9" s="322">
        <v>492</v>
      </c>
      <c r="BT9" s="327">
        <v>498</v>
      </c>
      <c r="BU9" s="331">
        <v>505</v>
      </c>
      <c r="BV9" s="335">
        <v>510</v>
      </c>
      <c r="BW9" s="338">
        <v>515</v>
      </c>
      <c r="BX9" s="343">
        <v>520</v>
      </c>
      <c r="BY9" s="346">
        <v>525</v>
      </c>
      <c r="BZ9" s="354">
        <v>530</v>
      </c>
      <c r="CA9" s="375">
        <v>449</v>
      </c>
      <c r="CB9" s="388">
        <v>451</v>
      </c>
      <c r="CC9" s="393">
        <v>455</v>
      </c>
      <c r="CD9" s="414">
        <v>465</v>
      </c>
      <c r="CE9" s="422">
        <v>467</v>
      </c>
      <c r="CF9" s="429">
        <v>470</v>
      </c>
      <c r="CG9" s="435">
        <v>480</v>
      </c>
      <c r="CH9" s="441">
        <v>482</v>
      </c>
      <c r="CI9" s="448">
        <v>486</v>
      </c>
      <c r="CJ9" s="455">
        <v>490</v>
      </c>
      <c r="CK9" s="460">
        <v>500</v>
      </c>
      <c r="CL9" s="468">
        <v>506</v>
      </c>
      <c r="CM9" s="475">
        <v>513</v>
      </c>
      <c r="CN9" s="483">
        <v>519</v>
      </c>
      <c r="CO9" s="489">
        <v>523</v>
      </c>
      <c r="CP9" s="498">
        <v>530</v>
      </c>
      <c r="CQ9" s="505">
        <v>536</v>
      </c>
      <c r="CR9" s="511">
        <v>546</v>
      </c>
      <c r="CS9" s="519">
        <v>552</v>
      </c>
      <c r="CT9" s="530">
        <v>557</v>
      </c>
      <c r="CU9" s="218">
        <f t="shared" si="0"/>
        <v>5</v>
      </c>
      <c r="CV9" s="23">
        <v>28</v>
      </c>
      <c r="CW9" s="23">
        <v>29</v>
      </c>
      <c r="CX9" s="23">
        <v>30</v>
      </c>
      <c r="CY9" s="23">
        <v>31</v>
      </c>
      <c r="CZ9" s="18">
        <v>32</v>
      </c>
      <c r="DA9" s="22">
        <v>33</v>
      </c>
      <c r="DB9" s="31">
        <v>33</v>
      </c>
      <c r="DC9" s="37">
        <v>33</v>
      </c>
      <c r="DD9" s="41">
        <v>34</v>
      </c>
      <c r="DE9" s="44">
        <v>35</v>
      </c>
      <c r="DF9" s="47">
        <v>36</v>
      </c>
      <c r="DG9" s="53">
        <v>37</v>
      </c>
      <c r="DH9" s="65">
        <v>40</v>
      </c>
      <c r="DI9" s="69">
        <v>45</v>
      </c>
      <c r="DJ9" s="71">
        <v>50</v>
      </c>
      <c r="DK9" s="73">
        <v>55</v>
      </c>
      <c r="DL9" s="77">
        <v>60</v>
      </c>
      <c r="DM9" s="81">
        <v>64</v>
      </c>
      <c r="DN9" s="88">
        <v>67</v>
      </c>
      <c r="DO9" s="90">
        <v>68</v>
      </c>
      <c r="DP9" s="93">
        <v>69</v>
      </c>
      <c r="DQ9" s="99">
        <v>70</v>
      </c>
      <c r="DR9" s="103">
        <v>71</v>
      </c>
      <c r="DS9" s="114">
        <v>72</v>
      </c>
      <c r="DT9" s="1">
        <f>ROUND((DS9-DP9)/3+DS9,1)</f>
        <v>73</v>
      </c>
      <c r="DU9" s="122">
        <v>75</v>
      </c>
      <c r="DV9" s="124">
        <v>76</v>
      </c>
      <c r="DW9" s="129">
        <v>77</v>
      </c>
      <c r="DX9" s="133">
        <v>77</v>
      </c>
      <c r="DY9" s="136">
        <v>77</v>
      </c>
      <c r="DZ9" s="140">
        <v>77</v>
      </c>
      <c r="EA9" s="145">
        <v>77</v>
      </c>
      <c r="EB9" s="149">
        <v>77</v>
      </c>
      <c r="EC9" s="153">
        <v>78</v>
      </c>
      <c r="ED9" s="158">
        <v>79</v>
      </c>
      <c r="EE9" s="163">
        <v>80</v>
      </c>
      <c r="EF9" s="167">
        <v>81</v>
      </c>
      <c r="EG9" s="1">
        <v>82</v>
      </c>
      <c r="EH9" s="178">
        <v>84</v>
      </c>
      <c r="EI9" s="184">
        <v>85</v>
      </c>
      <c r="EJ9" s="1">
        <v>85</v>
      </c>
      <c r="EK9" s="1">
        <f t="shared" si="7"/>
        <v>85</v>
      </c>
      <c r="EL9" s="1">
        <f t="shared" si="8"/>
        <v>85</v>
      </c>
      <c r="EM9" s="205">
        <v>85</v>
      </c>
      <c r="EN9" s="209">
        <v>85</v>
      </c>
      <c r="EO9" s="218">
        <v>86</v>
      </c>
      <c r="EP9" s="225">
        <v>87</v>
      </c>
      <c r="EQ9" s="229">
        <v>88</v>
      </c>
      <c r="ER9" s="235">
        <v>89</v>
      </c>
      <c r="ES9" s="245">
        <v>90</v>
      </c>
      <c r="ET9" s="251">
        <v>91</v>
      </c>
      <c r="EU9" s="255">
        <v>93</v>
      </c>
      <c r="EV9" s="264">
        <v>94</v>
      </c>
      <c r="EW9" s="268">
        <v>94</v>
      </c>
      <c r="EX9" s="272">
        <v>94</v>
      </c>
      <c r="EY9" s="279">
        <v>94</v>
      </c>
      <c r="EZ9" s="285">
        <v>95</v>
      </c>
      <c r="FA9" s="290">
        <v>95</v>
      </c>
      <c r="FB9" s="295">
        <v>96</v>
      </c>
      <c r="FC9" s="299">
        <v>96</v>
      </c>
      <c r="FD9" s="305">
        <v>97</v>
      </c>
      <c r="FE9" s="308">
        <v>98</v>
      </c>
      <c r="FF9" s="310">
        <v>99</v>
      </c>
      <c r="FG9" s="313">
        <v>99</v>
      </c>
      <c r="FH9" s="317">
        <v>99</v>
      </c>
      <c r="FI9" s="322">
        <v>99</v>
      </c>
      <c r="FJ9" s="327">
        <v>99</v>
      </c>
      <c r="FK9" s="331">
        <v>99</v>
      </c>
      <c r="FL9" s="335">
        <v>99</v>
      </c>
      <c r="FM9" s="338">
        <v>99</v>
      </c>
      <c r="FN9" s="343">
        <v>99</v>
      </c>
      <c r="FO9" s="346">
        <v>99</v>
      </c>
      <c r="FP9" s="354">
        <v>100</v>
      </c>
      <c r="FQ9" s="375">
        <v>1.2250000000000001</v>
      </c>
      <c r="FR9" s="388">
        <v>3</v>
      </c>
      <c r="FS9" s="393">
        <v>6</v>
      </c>
      <c r="FT9" s="414">
        <v>6</v>
      </c>
      <c r="FU9" s="422">
        <v>8</v>
      </c>
      <c r="FV9" s="429">
        <v>10</v>
      </c>
      <c r="FW9" s="435">
        <v>12</v>
      </c>
      <c r="FX9" s="441">
        <v>14</v>
      </c>
      <c r="FY9" s="448">
        <v>16</v>
      </c>
      <c r="FZ9" s="455">
        <v>18</v>
      </c>
      <c r="GA9" s="460">
        <v>25</v>
      </c>
      <c r="GB9" s="468">
        <v>29</v>
      </c>
      <c r="GC9" s="475">
        <v>34</v>
      </c>
      <c r="GD9" s="483">
        <v>39</v>
      </c>
      <c r="GE9" s="489">
        <v>43</v>
      </c>
      <c r="GF9" s="498">
        <v>44</v>
      </c>
      <c r="GG9" s="505">
        <v>45</v>
      </c>
      <c r="GH9" s="511">
        <v>52</v>
      </c>
      <c r="GI9" s="519">
        <v>55</v>
      </c>
      <c r="GJ9" s="530">
        <v>60</v>
      </c>
      <c r="GK9" s="218">
        <f t="shared" si="1"/>
        <v>5</v>
      </c>
      <c r="GL9" s="23">
        <v>12150</v>
      </c>
      <c r="GM9" s="23">
        <v>12250</v>
      </c>
      <c r="GN9" s="23">
        <v>12350</v>
      </c>
      <c r="GO9" s="23">
        <v>12450</v>
      </c>
      <c r="GP9" s="17">
        <v>12560</v>
      </c>
      <c r="GQ9" s="22">
        <v>12660</v>
      </c>
      <c r="GR9" s="31">
        <v>12810</v>
      </c>
      <c r="GS9" s="37">
        <v>12910</v>
      </c>
      <c r="GT9" s="41">
        <v>13000</v>
      </c>
      <c r="GU9" s="44">
        <v>13070</v>
      </c>
      <c r="GV9" s="47">
        <v>13150</v>
      </c>
      <c r="GW9" s="53">
        <v>13250</v>
      </c>
      <c r="GX9" s="65">
        <v>13360</v>
      </c>
      <c r="GY9" s="69">
        <v>13420</v>
      </c>
      <c r="GZ9" s="71">
        <v>13480</v>
      </c>
      <c r="HA9" s="73">
        <v>13520</v>
      </c>
      <c r="HB9" s="77">
        <v>13580</v>
      </c>
      <c r="HC9" s="81">
        <v>13660</v>
      </c>
      <c r="HD9" s="88">
        <v>13700</v>
      </c>
      <c r="HE9" s="90">
        <v>13760</v>
      </c>
      <c r="HF9" s="93">
        <v>13820</v>
      </c>
      <c r="HG9" s="99">
        <v>13880</v>
      </c>
      <c r="HH9" s="103">
        <v>13930</v>
      </c>
      <c r="HI9" s="114">
        <v>13980</v>
      </c>
      <c r="HJ9" s="117"/>
      <c r="HK9" s="122">
        <v>14130</v>
      </c>
      <c r="HL9" s="124">
        <v>14190</v>
      </c>
      <c r="HM9" s="129">
        <v>14240</v>
      </c>
      <c r="HN9" s="133">
        <v>14330</v>
      </c>
      <c r="HO9" s="136">
        <v>14400</v>
      </c>
      <c r="HP9" s="140">
        <v>14465</v>
      </c>
      <c r="HQ9" s="145">
        <v>14530</v>
      </c>
      <c r="HR9" s="149">
        <v>14600</v>
      </c>
      <c r="HS9" s="153">
        <v>14650</v>
      </c>
      <c r="HT9" s="158">
        <v>14700</v>
      </c>
      <c r="HU9" s="163">
        <v>14750</v>
      </c>
      <c r="HV9" s="167">
        <v>14800</v>
      </c>
      <c r="HW9" s="174"/>
      <c r="HX9" s="178">
        <v>14900</v>
      </c>
      <c r="HY9" s="184">
        <v>14960</v>
      </c>
      <c r="HZ9" s="189"/>
      <c r="IA9" s="193"/>
      <c r="IB9" s="202"/>
      <c r="IC9" s="205">
        <v>15180</v>
      </c>
      <c r="ID9" s="209">
        <v>15250</v>
      </c>
      <c r="IE9" s="218">
        <v>15320</v>
      </c>
      <c r="IF9" s="225">
        <v>15380</v>
      </c>
      <c r="IG9" s="229">
        <v>15450</v>
      </c>
      <c r="IH9" s="235">
        <v>15530</v>
      </c>
      <c r="II9" s="245">
        <v>15620</v>
      </c>
      <c r="IJ9" s="251">
        <v>15700</v>
      </c>
      <c r="IK9" s="255">
        <v>15800</v>
      </c>
      <c r="IL9" s="264">
        <v>15880</v>
      </c>
      <c r="IM9" s="268">
        <v>15980</v>
      </c>
      <c r="IN9" s="272">
        <v>16070</v>
      </c>
      <c r="IO9" s="279">
        <v>16220</v>
      </c>
      <c r="IP9" s="285">
        <v>16350</v>
      </c>
      <c r="IQ9" s="290">
        <v>16440</v>
      </c>
      <c r="IR9" s="295">
        <v>16480</v>
      </c>
      <c r="IS9" s="299">
        <v>16600</v>
      </c>
      <c r="IT9" s="305">
        <v>16700</v>
      </c>
      <c r="IU9" s="308">
        <v>16800</v>
      </c>
      <c r="IV9" s="310">
        <v>16880</v>
      </c>
      <c r="IW9" s="313">
        <v>16950</v>
      </c>
      <c r="IX9" s="317">
        <v>17010</v>
      </c>
      <c r="IY9" s="322">
        <v>17080</v>
      </c>
      <c r="IZ9" s="327">
        <v>17150</v>
      </c>
      <c r="JA9" s="331">
        <v>17250</v>
      </c>
      <c r="JB9" s="335">
        <v>17300</v>
      </c>
      <c r="JC9" s="338">
        <v>17350</v>
      </c>
      <c r="JD9" s="343">
        <v>17410</v>
      </c>
      <c r="JE9" s="346">
        <v>17480</v>
      </c>
      <c r="JF9" s="354">
        <v>17520</v>
      </c>
      <c r="JG9" s="74">
        <v>18135</v>
      </c>
      <c r="JH9" s="388">
        <v>18160</v>
      </c>
      <c r="JI9" s="393">
        <v>18220</v>
      </c>
      <c r="JJ9" s="414">
        <v>18400</v>
      </c>
      <c r="JK9" s="422">
        <v>18500</v>
      </c>
      <c r="JL9" s="429">
        <v>18600</v>
      </c>
      <c r="JM9" s="435">
        <v>18670</v>
      </c>
      <c r="JN9" s="441">
        <v>18770</v>
      </c>
      <c r="JO9" s="448">
        <v>18830</v>
      </c>
      <c r="JP9" s="455">
        <v>18890</v>
      </c>
      <c r="JQ9" s="460">
        <v>18940</v>
      </c>
      <c r="JR9" s="468">
        <v>19000</v>
      </c>
      <c r="JS9" s="475">
        <v>19080</v>
      </c>
      <c r="JT9" s="483">
        <v>19130</v>
      </c>
      <c r="JU9" s="489">
        <v>19180</v>
      </c>
      <c r="JV9" s="498">
        <v>19250</v>
      </c>
      <c r="JW9" s="505">
        <v>19350</v>
      </c>
      <c r="JX9" s="511">
        <v>19440</v>
      </c>
      <c r="JY9" s="519">
        <v>19540</v>
      </c>
      <c r="JZ9" s="530">
        <v>19600</v>
      </c>
      <c r="KA9" s="218">
        <f t="shared" si="2"/>
        <v>60</v>
      </c>
      <c r="KB9" s="4"/>
    </row>
    <row r="10" spans="1:288" ht="15" customHeight="1" x14ac:dyDescent="0.2">
      <c r="A10" s="557">
        <v>3</v>
      </c>
      <c r="B10" s="43">
        <v>9</v>
      </c>
      <c r="C10" s="4" t="s">
        <v>50</v>
      </c>
      <c r="D10" s="43">
        <v>4</v>
      </c>
      <c r="E10" s="43">
        <v>4</v>
      </c>
      <c r="F10" s="23">
        <v>410</v>
      </c>
      <c r="G10" s="1">
        <v>417</v>
      </c>
      <c r="H10" s="23">
        <v>425</v>
      </c>
      <c r="I10" s="23">
        <v>432</v>
      </c>
      <c r="J10" s="1">
        <v>439</v>
      </c>
      <c r="K10" s="22">
        <v>445</v>
      </c>
      <c r="L10" s="31">
        <v>452</v>
      </c>
      <c r="M10" s="37">
        <v>464</v>
      </c>
      <c r="N10" s="1">
        <f t="shared" ref="N10:N11" si="9">ROUND((M10-F10)/7+M10+1,0)</f>
        <v>473</v>
      </c>
      <c r="O10" s="1">
        <f>ROUND((N10-F10)/8+N10+1,0)</f>
        <v>482</v>
      </c>
      <c r="P10" s="47">
        <v>492</v>
      </c>
      <c r="Q10" s="53">
        <v>505</v>
      </c>
      <c r="R10" s="65">
        <v>516</v>
      </c>
      <c r="S10" s="69">
        <v>524</v>
      </c>
      <c r="T10" s="71">
        <v>545</v>
      </c>
      <c r="U10" s="73">
        <v>559</v>
      </c>
      <c r="V10" s="1">
        <f>ROUND((U10-S10)/2+U10,1)</f>
        <v>576.5</v>
      </c>
      <c r="W10" s="81">
        <v>583</v>
      </c>
      <c r="X10" s="1">
        <f>ROUND((W10-T10)/3+W10,1)</f>
        <v>595.70000000000005</v>
      </c>
      <c r="Y10" s="90">
        <v>606</v>
      </c>
      <c r="Z10" s="1">
        <f>ROUND((Y10-V10)/3+Y10,1)</f>
        <v>615.79999999999995</v>
      </c>
      <c r="AA10" s="1">
        <f>ROUND((Z10-W10)/3+Z10,1)</f>
        <v>626.70000000000005</v>
      </c>
      <c r="AB10" s="103">
        <v>631</v>
      </c>
      <c r="AC10" s="114">
        <v>636</v>
      </c>
      <c r="AD10" s="1">
        <f>ROUND((AC10-Z10)/3+AC10,1)</f>
        <v>642.70000000000005</v>
      </c>
      <c r="AE10" s="122">
        <v>651</v>
      </c>
      <c r="AF10" s="124">
        <v>660</v>
      </c>
      <c r="AG10" s="1">
        <f>ROUND((AF10-AC10)/3+AF10,1)</f>
        <v>668</v>
      </c>
      <c r="AH10" s="133">
        <v>685</v>
      </c>
      <c r="AI10" s="1">
        <f>ROUND((AH10-AE10)/3+AH10,1)</f>
        <v>696.3</v>
      </c>
      <c r="AJ10" s="1">
        <f>ROUND((AI10-AF10)/3+AI10,1)</f>
        <v>708.4</v>
      </c>
      <c r="AK10" s="145">
        <v>715</v>
      </c>
      <c r="AL10" s="1">
        <v>725</v>
      </c>
      <c r="AM10" s="1">
        <v>735</v>
      </c>
      <c r="AN10" s="1">
        <v>745</v>
      </c>
      <c r="AO10" s="1">
        <v>753</v>
      </c>
      <c r="AP10" s="1">
        <v>761.7</v>
      </c>
      <c r="AQ10" s="1">
        <v>770.4</v>
      </c>
      <c r="AR10" s="1">
        <v>779.1</v>
      </c>
      <c r="AS10" s="184">
        <v>790</v>
      </c>
      <c r="AT10" s="189">
        <v>800</v>
      </c>
      <c r="AU10" s="1">
        <v>810</v>
      </c>
      <c r="AV10" s="202">
        <v>821</v>
      </c>
      <c r="AW10" s="1">
        <v>831</v>
      </c>
      <c r="AX10" s="1">
        <v>841</v>
      </c>
      <c r="AY10" s="1">
        <v>851</v>
      </c>
      <c r="AZ10" s="1">
        <v>861</v>
      </c>
      <c r="BA10" s="229">
        <v>866</v>
      </c>
      <c r="BB10" s="1">
        <v>873</v>
      </c>
      <c r="BC10" s="1">
        <v>880</v>
      </c>
      <c r="BD10" s="1">
        <v>887</v>
      </c>
      <c r="BE10" s="1">
        <v>894</v>
      </c>
      <c r="BF10" s="1">
        <v>901</v>
      </c>
      <c r="BG10" s="268">
        <v>906</v>
      </c>
      <c r="BH10" s="272">
        <v>913</v>
      </c>
      <c r="BI10" s="1">
        <v>919</v>
      </c>
      <c r="BJ10" s="285">
        <v>925</v>
      </c>
      <c r="BK10" s="290">
        <v>931</v>
      </c>
      <c r="BL10" s="1">
        <v>937</v>
      </c>
      <c r="BM10" s="299">
        <v>943</v>
      </c>
      <c r="BN10" s="305">
        <v>949</v>
      </c>
      <c r="BO10" s="308">
        <v>955</v>
      </c>
      <c r="BP10" s="310">
        <v>962</v>
      </c>
      <c r="BQ10" s="1">
        <v>968</v>
      </c>
      <c r="BR10" s="321">
        <v>981</v>
      </c>
      <c r="BS10" s="322">
        <v>987</v>
      </c>
      <c r="BT10" s="327">
        <v>995</v>
      </c>
      <c r="BU10" s="331">
        <v>1001</v>
      </c>
      <c r="BV10" s="335">
        <v>1008</v>
      </c>
      <c r="BW10" s="338">
        <v>1014</v>
      </c>
      <c r="BX10" s="343">
        <v>1019</v>
      </c>
      <c r="BY10" s="346">
        <v>1026</v>
      </c>
      <c r="BZ10" s="354">
        <v>1031</v>
      </c>
      <c r="CA10" s="375">
        <v>1036</v>
      </c>
      <c r="CB10" s="388">
        <v>1043</v>
      </c>
      <c r="CC10" s="393">
        <v>1049</v>
      </c>
      <c r="CD10" s="414">
        <v>1061</v>
      </c>
      <c r="CE10" s="1">
        <v>1069</v>
      </c>
      <c r="CF10" s="1">
        <v>1077</v>
      </c>
      <c r="CG10" s="435">
        <v>1086</v>
      </c>
      <c r="CH10" s="441">
        <v>1093</v>
      </c>
      <c r="CI10" s="448">
        <v>1099</v>
      </c>
      <c r="CJ10" s="455">
        <v>1104</v>
      </c>
      <c r="CK10" s="1">
        <v>1110</v>
      </c>
      <c r="CL10" s="468">
        <v>1117</v>
      </c>
      <c r="CM10" s="475">
        <v>1123</v>
      </c>
      <c r="CN10" s="1">
        <v>1129</v>
      </c>
      <c r="CO10" s="1">
        <v>1135</v>
      </c>
      <c r="CP10" s="498">
        <v>1140</v>
      </c>
      <c r="CQ10" s="505">
        <v>1147</v>
      </c>
      <c r="CR10" s="511">
        <v>1156</v>
      </c>
      <c r="CS10" s="519">
        <v>1166</v>
      </c>
      <c r="CT10" s="530">
        <v>1173</v>
      </c>
      <c r="CU10" s="218">
        <f t="shared" si="0"/>
        <v>7</v>
      </c>
      <c r="CV10" s="23">
        <v>40</v>
      </c>
      <c r="CW10" s="1">
        <v>44</v>
      </c>
      <c r="CX10" s="23">
        <v>47</v>
      </c>
      <c r="CY10" s="23">
        <v>50</v>
      </c>
      <c r="CZ10" s="1">
        <v>53</v>
      </c>
      <c r="DA10" s="22">
        <v>54</v>
      </c>
      <c r="DB10" s="31">
        <v>56</v>
      </c>
      <c r="DC10" s="37">
        <v>58</v>
      </c>
      <c r="DD10" s="1">
        <f t="shared" ref="DD10:DD11" si="10">ROUND((DC10-CV10)/7+DC10-1,0)</f>
        <v>60</v>
      </c>
      <c r="DE10" s="1">
        <f>ROUND((DD10-CV10)/8+DD10+1,0)</f>
        <v>64</v>
      </c>
      <c r="DF10" s="47">
        <v>67</v>
      </c>
      <c r="DG10" s="53">
        <v>70</v>
      </c>
      <c r="DH10" s="65">
        <v>74</v>
      </c>
      <c r="DI10" s="69">
        <v>78</v>
      </c>
      <c r="DJ10" s="71">
        <v>81</v>
      </c>
      <c r="DK10" s="73">
        <v>85</v>
      </c>
      <c r="DL10" s="1">
        <f>ROUND((DK10-DI10)/2+DK10,1)</f>
        <v>88.5</v>
      </c>
      <c r="DM10" s="81">
        <v>90</v>
      </c>
      <c r="DN10" s="1">
        <f>ROUND((DM10-DJ10)/3+DM10,1)</f>
        <v>93</v>
      </c>
      <c r="DO10" s="5">
        <v>93</v>
      </c>
      <c r="DP10" s="1">
        <f>ROUND((DO10-DL10)/3+DO10,1)</f>
        <v>94.5</v>
      </c>
      <c r="DQ10" s="1">
        <f>ROUND((DP10-DM10)/3+DP10,1)</f>
        <v>96</v>
      </c>
      <c r="DR10" s="103">
        <v>98</v>
      </c>
      <c r="DS10" s="114">
        <v>101</v>
      </c>
      <c r="DT10" s="1">
        <f>ROUND((DS10-DP10)/3+DS10,1)</f>
        <v>103.2</v>
      </c>
      <c r="DU10" s="122">
        <v>103.2</v>
      </c>
      <c r="DV10" s="124">
        <v>2</v>
      </c>
      <c r="DW10" s="1">
        <v>5</v>
      </c>
      <c r="DX10" s="133">
        <v>5</v>
      </c>
      <c r="DY10" s="1">
        <v>5</v>
      </c>
      <c r="DZ10" s="1">
        <f>DY10</f>
        <v>5</v>
      </c>
      <c r="EA10" s="145">
        <v>5</v>
      </c>
      <c r="EB10" s="1">
        <v>6</v>
      </c>
      <c r="EC10" s="1">
        <v>10</v>
      </c>
      <c r="ED10" s="1">
        <v>14</v>
      </c>
      <c r="EE10" s="1">
        <v>20</v>
      </c>
      <c r="EF10" s="1">
        <v>26.3</v>
      </c>
      <c r="EG10" s="1">
        <v>32.6</v>
      </c>
      <c r="EH10" s="1">
        <v>38.9</v>
      </c>
      <c r="EI10" s="184">
        <v>31</v>
      </c>
      <c r="EJ10" s="189">
        <v>33</v>
      </c>
      <c r="EK10" s="1">
        <f t="shared" si="7"/>
        <v>33</v>
      </c>
      <c r="EL10" s="202">
        <v>33</v>
      </c>
      <c r="EM10" s="1">
        <f t="shared" ref="EM10:EM11" si="11">EL10</f>
        <v>33</v>
      </c>
      <c r="EN10" s="1">
        <f>EM10</f>
        <v>33</v>
      </c>
      <c r="EO10" s="1">
        <v>35</v>
      </c>
      <c r="EP10" s="1">
        <v>39</v>
      </c>
      <c r="EQ10" s="229">
        <v>42</v>
      </c>
      <c r="ER10" s="1">
        <v>45</v>
      </c>
      <c r="ES10" s="1">
        <v>48</v>
      </c>
      <c r="ET10" s="1">
        <v>51</v>
      </c>
      <c r="EU10" s="1">
        <v>54</v>
      </c>
      <c r="EV10" s="1">
        <f>EU10</f>
        <v>54</v>
      </c>
      <c r="EW10" s="1">
        <f t="shared" ref="EW10:EW11" si="12">EV10</f>
        <v>54</v>
      </c>
      <c r="EX10" s="1">
        <f>EW10</f>
        <v>54</v>
      </c>
      <c r="EY10" s="1">
        <v>57</v>
      </c>
      <c r="EZ10" s="285">
        <v>57</v>
      </c>
      <c r="FA10" s="290">
        <v>60</v>
      </c>
      <c r="FB10" s="1">
        <v>63</v>
      </c>
      <c r="FC10" s="299">
        <v>66</v>
      </c>
      <c r="FD10" s="305">
        <v>69</v>
      </c>
      <c r="FE10" s="308">
        <v>72</v>
      </c>
      <c r="FF10" s="310">
        <v>76</v>
      </c>
      <c r="FG10" s="1">
        <f>FF10</f>
        <v>76</v>
      </c>
      <c r="FH10" s="321">
        <v>76</v>
      </c>
      <c r="FI10" s="322">
        <v>76</v>
      </c>
      <c r="FJ10" s="327">
        <v>76</v>
      </c>
      <c r="FK10" s="331">
        <v>79</v>
      </c>
      <c r="FL10" s="335">
        <v>80</v>
      </c>
      <c r="FM10" s="338">
        <v>83</v>
      </c>
      <c r="FN10" s="343">
        <v>86</v>
      </c>
      <c r="FO10" s="346">
        <v>88</v>
      </c>
      <c r="FP10" s="354">
        <v>90</v>
      </c>
      <c r="FQ10" s="375">
        <v>94</v>
      </c>
      <c r="FR10" s="388">
        <v>98</v>
      </c>
      <c r="FS10" s="393">
        <v>102</v>
      </c>
      <c r="FT10" s="414">
        <v>102</v>
      </c>
      <c r="FU10" s="1">
        <v>102</v>
      </c>
      <c r="FV10" s="1">
        <v>102</v>
      </c>
      <c r="FW10" s="435">
        <v>102</v>
      </c>
      <c r="FX10" s="441">
        <v>103</v>
      </c>
      <c r="FY10" s="448">
        <v>106</v>
      </c>
      <c r="FZ10" s="455">
        <v>109</v>
      </c>
      <c r="GA10" s="1">
        <v>112</v>
      </c>
      <c r="GB10" s="468">
        <v>114</v>
      </c>
      <c r="GC10" s="475">
        <v>118</v>
      </c>
      <c r="GD10" s="1">
        <v>121</v>
      </c>
      <c r="GE10" s="1">
        <v>124</v>
      </c>
      <c r="GF10" s="498">
        <v>125</v>
      </c>
      <c r="GG10" s="505">
        <v>125</v>
      </c>
      <c r="GH10" s="511">
        <v>125</v>
      </c>
      <c r="GI10" s="519">
        <v>125</v>
      </c>
      <c r="GJ10" s="530">
        <v>126</v>
      </c>
      <c r="GK10" s="218">
        <f t="shared" si="1"/>
        <v>1</v>
      </c>
      <c r="GL10" s="23">
        <v>12800</v>
      </c>
      <c r="GM10" s="23"/>
      <c r="GN10" s="23">
        <v>13088</v>
      </c>
      <c r="GO10" s="23">
        <v>13207</v>
      </c>
      <c r="GP10" s="17"/>
      <c r="GQ10" s="22"/>
      <c r="GR10" s="31"/>
      <c r="GS10" s="37"/>
      <c r="GT10" s="41"/>
      <c r="GU10" s="44"/>
      <c r="GV10" s="47">
        <v>14399</v>
      </c>
      <c r="GW10" s="53">
        <v>14564</v>
      </c>
      <c r="GX10" s="65">
        <v>14715</v>
      </c>
      <c r="GY10" s="69">
        <v>14872</v>
      </c>
      <c r="GZ10" s="71">
        <v>15002</v>
      </c>
      <c r="HA10" s="73">
        <v>15177</v>
      </c>
      <c r="HB10" s="77"/>
      <c r="HC10" s="81">
        <v>15630</v>
      </c>
      <c r="HD10" s="88"/>
      <c r="HE10" s="90">
        <v>15963</v>
      </c>
      <c r="HF10" s="93"/>
      <c r="HG10" s="99"/>
      <c r="HH10" s="103">
        <v>16493</v>
      </c>
      <c r="HI10" s="114">
        <v>16694</v>
      </c>
      <c r="HJ10" s="117"/>
      <c r="HK10" s="122">
        <v>17004</v>
      </c>
      <c r="HL10" s="124">
        <v>17212</v>
      </c>
      <c r="HM10" s="129"/>
      <c r="HN10" s="133">
        <v>17609</v>
      </c>
      <c r="HO10" s="136"/>
      <c r="HP10" s="140"/>
      <c r="HQ10" s="145">
        <v>18455</v>
      </c>
      <c r="HR10" s="149"/>
      <c r="HS10" s="153"/>
      <c r="HT10" s="158"/>
      <c r="HU10" s="163"/>
      <c r="HV10" s="167"/>
      <c r="HW10" s="174"/>
      <c r="HX10" s="178"/>
      <c r="HY10" s="184">
        <v>20392</v>
      </c>
      <c r="HZ10" s="189">
        <v>20655</v>
      </c>
      <c r="IA10" s="193"/>
      <c r="IB10" s="202">
        <v>21457</v>
      </c>
      <c r="IC10" s="205"/>
      <c r="ID10" s="209"/>
      <c r="IE10" s="218"/>
      <c r="IF10" s="225"/>
      <c r="IG10" s="229">
        <v>22923</v>
      </c>
      <c r="IH10" s="235"/>
      <c r="II10" s="245"/>
      <c r="IJ10" s="251"/>
      <c r="IK10" s="255"/>
      <c r="IL10" s="264"/>
      <c r="IM10" s="74">
        <v>24527</v>
      </c>
      <c r="IN10" s="74">
        <v>24955</v>
      </c>
      <c r="IO10" s="279"/>
      <c r="IP10" s="285">
        <v>25462</v>
      </c>
      <c r="IQ10" s="290">
        <v>25638</v>
      </c>
      <c r="IR10" s="295"/>
      <c r="IS10" s="299">
        <v>26091</v>
      </c>
      <c r="IT10" s="305">
        <v>26323</v>
      </c>
      <c r="IU10" s="308">
        <v>26544</v>
      </c>
      <c r="IV10" s="310">
        <v>26753</v>
      </c>
      <c r="IW10" s="313"/>
      <c r="IX10" s="74">
        <v>27510</v>
      </c>
      <c r="IY10" s="322">
        <v>27811</v>
      </c>
      <c r="IZ10" s="327">
        <v>28154</v>
      </c>
      <c r="JA10" s="331">
        <v>28372</v>
      </c>
      <c r="JB10" s="335">
        <v>28643</v>
      </c>
      <c r="JC10" s="338">
        <v>28852</v>
      </c>
      <c r="JD10" s="343">
        <v>29030</v>
      </c>
      <c r="JE10" s="346">
        <v>29349</v>
      </c>
      <c r="JF10" s="354">
        <v>29548</v>
      </c>
      <c r="JG10" s="375">
        <v>29746</v>
      </c>
      <c r="JH10" s="388">
        <v>30005</v>
      </c>
      <c r="JI10" s="393">
        <v>30192</v>
      </c>
      <c r="JJ10" s="414">
        <v>30565</v>
      </c>
      <c r="JK10" s="422"/>
      <c r="JL10" s="429"/>
      <c r="JM10" s="435">
        <v>31837</v>
      </c>
      <c r="JN10" s="441">
        <v>32074</v>
      </c>
      <c r="JO10" s="448">
        <v>32253</v>
      </c>
      <c r="JP10" s="455">
        <v>32447</v>
      </c>
      <c r="JQ10" s="460"/>
      <c r="JR10" s="468">
        <v>32973</v>
      </c>
      <c r="JS10" s="475">
        <v>33212</v>
      </c>
      <c r="JT10" s="483"/>
      <c r="JU10" s="489"/>
      <c r="JV10" s="498">
        <v>34076</v>
      </c>
      <c r="JW10" s="505">
        <v>34531</v>
      </c>
      <c r="JX10" s="511">
        <v>34888</v>
      </c>
      <c r="JY10" s="519">
        <v>35279</v>
      </c>
      <c r="JZ10" s="530">
        <v>35607</v>
      </c>
      <c r="KA10" s="218">
        <f t="shared" si="2"/>
        <v>328</v>
      </c>
      <c r="KB10" s="4"/>
    </row>
    <row r="11" spans="1:288" ht="15" customHeight="1" x14ac:dyDescent="0.2">
      <c r="A11" s="557"/>
      <c r="B11" s="43">
        <v>10</v>
      </c>
      <c r="C11" s="4" t="s">
        <v>390</v>
      </c>
      <c r="D11" s="43">
        <v>0</v>
      </c>
      <c r="E11" s="43">
        <v>1</v>
      </c>
      <c r="F11" s="23">
        <v>311</v>
      </c>
      <c r="G11" s="1">
        <v>315</v>
      </c>
      <c r="H11" s="23">
        <v>316</v>
      </c>
      <c r="I11" s="23">
        <v>319</v>
      </c>
      <c r="J11" s="18">
        <v>321</v>
      </c>
      <c r="K11" s="22">
        <v>324</v>
      </c>
      <c r="L11" s="1">
        <v>327</v>
      </c>
      <c r="M11" s="1">
        <f>ROUND((L11-F11)/6+L11+1,0)</f>
        <v>331</v>
      </c>
      <c r="N11" s="1">
        <f t="shared" si="9"/>
        <v>335</v>
      </c>
      <c r="O11" s="5">
        <v>335</v>
      </c>
      <c r="P11" s="1">
        <v>337</v>
      </c>
      <c r="Q11" s="53">
        <v>338</v>
      </c>
      <c r="R11" s="65">
        <v>340</v>
      </c>
      <c r="S11" s="69">
        <v>340</v>
      </c>
      <c r="T11" s="71">
        <v>344</v>
      </c>
      <c r="U11" s="73">
        <v>346</v>
      </c>
      <c r="V11" s="77">
        <v>348</v>
      </c>
      <c r="W11" s="81">
        <v>350</v>
      </c>
      <c r="X11" s="88">
        <v>354</v>
      </c>
      <c r="Y11" s="90">
        <v>358</v>
      </c>
      <c r="Z11" s="1">
        <f>ROUND((Y11-V11)/3+Y11,1)</f>
        <v>361.3</v>
      </c>
      <c r="AA11" s="99">
        <v>365</v>
      </c>
      <c r="AB11" s="103">
        <v>368</v>
      </c>
      <c r="AC11" s="114">
        <v>375</v>
      </c>
      <c r="AD11" s="117">
        <v>377</v>
      </c>
      <c r="AE11" s="1">
        <f>ROUND((AD11-AA11)/3+AD11,1)</f>
        <v>381</v>
      </c>
      <c r="AF11" s="124">
        <v>382</v>
      </c>
      <c r="AG11" s="129">
        <v>385</v>
      </c>
      <c r="AH11" s="133">
        <v>387</v>
      </c>
      <c r="AI11" s="136">
        <v>390</v>
      </c>
      <c r="AJ11" s="140">
        <v>393</v>
      </c>
      <c r="AK11" s="1">
        <f>ROUND((AJ11-AG11)/3+AJ11,1)</f>
        <v>395.7</v>
      </c>
      <c r="AL11" s="149">
        <v>400</v>
      </c>
      <c r="AM11" s="153">
        <v>403</v>
      </c>
      <c r="AN11" s="158">
        <v>405</v>
      </c>
      <c r="AO11" s="163">
        <v>408</v>
      </c>
      <c r="AP11" s="167">
        <v>410</v>
      </c>
      <c r="AQ11" s="1">
        <v>412</v>
      </c>
      <c r="AR11" s="178">
        <v>415</v>
      </c>
      <c r="AS11" s="184">
        <v>418</v>
      </c>
      <c r="AT11" s="1">
        <f>ROUND((AS11-AP11)/3*1.2+AS11,1)</f>
        <v>421.2</v>
      </c>
      <c r="AU11" s="193">
        <v>423</v>
      </c>
      <c r="AV11" s="1">
        <v>426</v>
      </c>
      <c r="AW11" s="1">
        <v>429</v>
      </c>
      <c r="AX11" s="209">
        <v>431</v>
      </c>
      <c r="AY11" s="218">
        <v>438</v>
      </c>
      <c r="AZ11" s="225">
        <v>441</v>
      </c>
      <c r="BA11" s="229">
        <v>450</v>
      </c>
      <c r="BB11" s="235">
        <v>458</v>
      </c>
      <c r="BC11" s="245">
        <v>461</v>
      </c>
      <c r="BD11" s="251">
        <v>464</v>
      </c>
      <c r="BE11" s="255">
        <v>468</v>
      </c>
      <c r="BF11" s="264">
        <v>473</v>
      </c>
      <c r="BG11" s="268">
        <v>477</v>
      </c>
      <c r="BH11" s="272">
        <v>482</v>
      </c>
      <c r="BI11" s="279">
        <v>487</v>
      </c>
      <c r="BJ11" s="285">
        <v>488</v>
      </c>
      <c r="BK11" s="290">
        <v>489</v>
      </c>
      <c r="BL11" s="295">
        <v>490</v>
      </c>
      <c r="BM11" s="299">
        <v>491</v>
      </c>
      <c r="BN11" s="305">
        <v>491</v>
      </c>
      <c r="BO11" s="308">
        <v>491</v>
      </c>
      <c r="BP11" s="310">
        <v>492</v>
      </c>
      <c r="BQ11" s="313">
        <v>493</v>
      </c>
      <c r="BR11" s="317">
        <v>494</v>
      </c>
      <c r="BS11" s="322">
        <v>494</v>
      </c>
      <c r="BT11" s="327">
        <v>494</v>
      </c>
      <c r="BU11" s="331">
        <v>494</v>
      </c>
      <c r="BV11" s="335">
        <v>495</v>
      </c>
      <c r="BW11" s="338">
        <v>495</v>
      </c>
      <c r="BX11" s="343">
        <v>497</v>
      </c>
      <c r="BY11" s="346">
        <v>497</v>
      </c>
      <c r="BZ11" s="354">
        <v>498</v>
      </c>
      <c r="CA11" s="377">
        <v>504</v>
      </c>
      <c r="CB11" s="388">
        <v>509</v>
      </c>
      <c r="CC11" s="393">
        <v>515</v>
      </c>
      <c r="CD11" s="414">
        <v>522</v>
      </c>
      <c r="CE11" s="422">
        <v>529</v>
      </c>
      <c r="CF11" s="429">
        <v>540</v>
      </c>
      <c r="CG11" s="1">
        <v>548</v>
      </c>
      <c r="CH11" s="441">
        <v>554</v>
      </c>
      <c r="CI11" s="448">
        <v>561</v>
      </c>
      <c r="CJ11" s="455">
        <v>570</v>
      </c>
      <c r="CK11" s="460">
        <v>578</v>
      </c>
      <c r="CL11" s="468">
        <v>587</v>
      </c>
      <c r="CM11" s="475">
        <v>594</v>
      </c>
      <c r="CN11" s="483">
        <v>598</v>
      </c>
      <c r="CO11" s="489">
        <v>603</v>
      </c>
      <c r="CP11" s="498">
        <v>609</v>
      </c>
      <c r="CQ11" s="505">
        <v>615</v>
      </c>
      <c r="CR11" s="1">
        <v>621</v>
      </c>
      <c r="CS11" s="519">
        <v>623</v>
      </c>
      <c r="CT11" s="530">
        <v>631</v>
      </c>
      <c r="CU11" s="218">
        <f t="shared" si="0"/>
        <v>8</v>
      </c>
      <c r="CV11" s="23">
        <v>36</v>
      </c>
      <c r="CW11" s="1">
        <v>38</v>
      </c>
      <c r="CX11" s="23">
        <v>38</v>
      </c>
      <c r="CY11" s="23">
        <v>39</v>
      </c>
      <c r="CZ11" s="18">
        <v>40</v>
      </c>
      <c r="DA11" s="22">
        <v>42</v>
      </c>
      <c r="DB11" s="1">
        <v>44</v>
      </c>
      <c r="DC11" s="1">
        <f>ROUND((DB11-CV11)/6/31*21+DB11,0)</f>
        <v>45</v>
      </c>
      <c r="DD11" s="1">
        <f t="shared" si="10"/>
        <v>45</v>
      </c>
      <c r="DE11" s="44">
        <v>45</v>
      </c>
      <c r="DF11" s="1">
        <v>45</v>
      </c>
      <c r="DG11" s="53">
        <v>47</v>
      </c>
      <c r="DH11" s="65">
        <v>48</v>
      </c>
      <c r="DI11" s="69">
        <v>48</v>
      </c>
      <c r="DJ11" s="71">
        <v>49</v>
      </c>
      <c r="DK11" s="73">
        <v>50</v>
      </c>
      <c r="DL11" s="77">
        <v>51</v>
      </c>
      <c r="DM11" s="81">
        <v>51</v>
      </c>
      <c r="DN11" s="88">
        <v>52</v>
      </c>
      <c r="DO11" s="90">
        <v>52</v>
      </c>
      <c r="DP11" s="1">
        <v>52</v>
      </c>
      <c r="DQ11" s="99">
        <v>54</v>
      </c>
      <c r="DR11" s="103">
        <v>54</v>
      </c>
      <c r="DS11" s="114">
        <v>54</v>
      </c>
      <c r="DT11" s="117">
        <v>54</v>
      </c>
      <c r="DU11" s="1">
        <v>54</v>
      </c>
      <c r="DV11" s="124">
        <v>55</v>
      </c>
      <c r="DW11" s="129">
        <v>55</v>
      </c>
      <c r="DX11" s="133">
        <v>55</v>
      </c>
      <c r="DY11" s="136">
        <v>55</v>
      </c>
      <c r="DZ11" s="140">
        <v>55</v>
      </c>
      <c r="EA11" s="1">
        <f>DZ11</f>
        <v>55</v>
      </c>
      <c r="EB11" s="149">
        <v>55</v>
      </c>
      <c r="EC11" s="153">
        <v>55</v>
      </c>
      <c r="ED11" s="158">
        <v>55</v>
      </c>
      <c r="EE11" s="163">
        <v>59</v>
      </c>
      <c r="EF11" s="167">
        <v>2</v>
      </c>
      <c r="EG11" s="1">
        <v>4</v>
      </c>
      <c r="EH11" s="178">
        <v>4</v>
      </c>
      <c r="EI11" s="184">
        <v>6</v>
      </c>
      <c r="EJ11" s="1">
        <v>6</v>
      </c>
      <c r="EK11" s="193">
        <v>6</v>
      </c>
      <c r="EL11" s="1">
        <f>EK11</f>
        <v>6</v>
      </c>
      <c r="EM11" s="1">
        <f t="shared" si="11"/>
        <v>6</v>
      </c>
      <c r="EN11" s="209">
        <v>6</v>
      </c>
      <c r="EO11" s="218">
        <v>9</v>
      </c>
      <c r="EP11" s="225">
        <v>11</v>
      </c>
      <c r="EQ11" s="229">
        <v>12</v>
      </c>
      <c r="ER11" s="235">
        <v>14</v>
      </c>
      <c r="ES11" s="245">
        <v>16</v>
      </c>
      <c r="ET11" s="251">
        <v>18</v>
      </c>
      <c r="EU11" s="255">
        <v>19</v>
      </c>
      <c r="EV11" s="264">
        <v>22</v>
      </c>
      <c r="EW11" s="1">
        <f t="shared" si="12"/>
        <v>22</v>
      </c>
      <c r="EX11" s="1">
        <f t="shared" ref="EX11" si="13">EW11</f>
        <v>22</v>
      </c>
      <c r="EY11" s="279">
        <v>27</v>
      </c>
      <c r="EZ11" s="285">
        <v>28</v>
      </c>
      <c r="FA11" s="290">
        <v>29</v>
      </c>
      <c r="FB11" s="295">
        <v>30</v>
      </c>
      <c r="FC11" s="299">
        <v>31</v>
      </c>
      <c r="FD11" s="305">
        <v>32</v>
      </c>
      <c r="FE11" s="308">
        <v>32</v>
      </c>
      <c r="FF11" s="310">
        <v>33</v>
      </c>
      <c r="FG11" s="313">
        <v>33</v>
      </c>
      <c r="FH11" s="317">
        <v>33</v>
      </c>
      <c r="FI11" s="322">
        <v>33</v>
      </c>
      <c r="FJ11" s="327">
        <v>33</v>
      </c>
      <c r="FK11" s="331">
        <v>33</v>
      </c>
      <c r="FL11" s="335">
        <v>34</v>
      </c>
      <c r="FM11" s="338">
        <v>35</v>
      </c>
      <c r="FN11" s="343">
        <v>37</v>
      </c>
      <c r="FO11" s="346">
        <v>37</v>
      </c>
      <c r="FP11" s="354">
        <v>38</v>
      </c>
      <c r="FQ11" s="377">
        <v>40</v>
      </c>
      <c r="FR11" s="388">
        <v>42</v>
      </c>
      <c r="FS11" s="393">
        <v>45</v>
      </c>
      <c r="FT11" s="414">
        <v>46</v>
      </c>
      <c r="FU11" s="422">
        <v>49</v>
      </c>
      <c r="FV11" s="429">
        <v>52</v>
      </c>
      <c r="FW11" s="1">
        <v>55</v>
      </c>
      <c r="FX11" s="441">
        <v>57</v>
      </c>
      <c r="FY11" s="448">
        <v>60</v>
      </c>
      <c r="FZ11" s="455">
        <v>62</v>
      </c>
      <c r="GA11" s="460">
        <v>65</v>
      </c>
      <c r="GB11" s="468">
        <v>68</v>
      </c>
      <c r="GC11" s="475">
        <v>71</v>
      </c>
      <c r="GD11" s="483">
        <v>74</v>
      </c>
      <c r="GE11" s="489">
        <v>78</v>
      </c>
      <c r="GF11" s="498">
        <v>80</v>
      </c>
      <c r="GG11" s="505">
        <v>82</v>
      </c>
      <c r="GH11" s="1">
        <v>84</v>
      </c>
      <c r="GI11" s="519">
        <v>86</v>
      </c>
      <c r="GJ11" s="530">
        <v>88</v>
      </c>
      <c r="GK11" s="218">
        <f t="shared" si="1"/>
        <v>2</v>
      </c>
      <c r="GL11" s="23">
        <v>6238</v>
      </c>
      <c r="GM11" s="23"/>
      <c r="GN11" s="23">
        <v>6393</v>
      </c>
      <c r="GO11" s="23">
        <v>6473</v>
      </c>
      <c r="GP11" s="17">
        <v>6545</v>
      </c>
      <c r="GQ11" s="22"/>
      <c r="GR11" s="31"/>
      <c r="GS11" s="37"/>
      <c r="GT11" s="41"/>
      <c r="GU11" s="44">
        <v>6938</v>
      </c>
      <c r="GV11" s="47"/>
      <c r="GW11" s="53">
        <v>7085</v>
      </c>
      <c r="GX11" s="65">
        <v>7148</v>
      </c>
      <c r="GY11" s="69">
        <v>7206</v>
      </c>
      <c r="GZ11" s="71">
        <v>7274</v>
      </c>
      <c r="HA11" s="73">
        <v>7329</v>
      </c>
      <c r="HB11" s="77">
        <v>7372</v>
      </c>
      <c r="HC11" s="81">
        <v>7451</v>
      </c>
      <c r="HD11" s="88">
        <v>7505</v>
      </c>
      <c r="HE11" s="90">
        <v>7576</v>
      </c>
      <c r="HF11" s="93"/>
      <c r="HG11" s="99">
        <v>7691</v>
      </c>
      <c r="HH11" s="103">
        <v>7761</v>
      </c>
      <c r="HI11" s="74">
        <v>7844</v>
      </c>
      <c r="HJ11" s="117">
        <v>7902</v>
      </c>
      <c r="HK11" s="122"/>
      <c r="HL11" s="124">
        <v>8034</v>
      </c>
      <c r="HM11" s="129">
        <v>8098</v>
      </c>
      <c r="HN11" s="74">
        <v>8162</v>
      </c>
      <c r="HO11" s="136">
        <v>8234</v>
      </c>
      <c r="HP11" s="140">
        <v>8317</v>
      </c>
      <c r="HQ11" s="145"/>
      <c r="HR11" s="149">
        <v>8440</v>
      </c>
      <c r="HS11" s="153">
        <v>8504</v>
      </c>
      <c r="HT11" s="158">
        <v>8569</v>
      </c>
      <c r="HU11" s="163">
        <v>8636</v>
      </c>
      <c r="HV11" s="74">
        <v>8720</v>
      </c>
      <c r="HW11" s="1">
        <v>8800</v>
      </c>
      <c r="HX11" s="178">
        <v>8853</v>
      </c>
      <c r="HY11" s="184">
        <v>8934</v>
      </c>
      <c r="HZ11" s="189"/>
      <c r="IA11" s="193">
        <v>9109</v>
      </c>
      <c r="IB11" s="202"/>
      <c r="IC11" s="205"/>
      <c r="ID11" s="209">
        <v>9334</v>
      </c>
      <c r="IE11" s="218">
        <v>9423</v>
      </c>
      <c r="IF11" s="225">
        <v>9492</v>
      </c>
      <c r="IG11" s="229">
        <v>9592</v>
      </c>
      <c r="IH11" s="235">
        <v>9667</v>
      </c>
      <c r="II11" s="245">
        <v>9736</v>
      </c>
      <c r="IJ11" s="251">
        <v>9822</v>
      </c>
      <c r="IK11" s="255">
        <v>9899</v>
      </c>
      <c r="IL11" s="264">
        <v>10005</v>
      </c>
      <c r="IM11" s="268">
        <v>10095</v>
      </c>
      <c r="IN11" s="272">
        <v>10191</v>
      </c>
      <c r="IO11" s="279">
        <v>10266</v>
      </c>
      <c r="IP11" s="285">
        <v>10326</v>
      </c>
      <c r="IQ11" s="290">
        <v>10373</v>
      </c>
      <c r="IR11" s="295">
        <v>10415</v>
      </c>
      <c r="IS11" s="299">
        <v>10465</v>
      </c>
      <c r="IT11" s="305">
        <v>10550</v>
      </c>
      <c r="IU11" s="308">
        <v>10550</v>
      </c>
      <c r="IV11" s="310">
        <v>10587</v>
      </c>
      <c r="IW11" s="313">
        <v>10606</v>
      </c>
      <c r="IX11" s="317">
        <v>10615</v>
      </c>
      <c r="IY11" s="322">
        <v>10618</v>
      </c>
      <c r="IZ11" s="327">
        <v>10618</v>
      </c>
      <c r="JA11" s="331">
        <v>10618</v>
      </c>
      <c r="JB11" s="335">
        <v>10654</v>
      </c>
      <c r="JC11" s="338">
        <v>10690</v>
      </c>
      <c r="JD11" s="343">
        <v>10721</v>
      </c>
      <c r="JE11" s="346">
        <v>10733</v>
      </c>
      <c r="JF11" s="354">
        <v>10755</v>
      </c>
      <c r="JG11" s="74">
        <v>10838</v>
      </c>
      <c r="JH11" s="388">
        <v>10928</v>
      </c>
      <c r="JI11" s="393">
        <v>11013</v>
      </c>
      <c r="JJ11" s="414">
        <v>11099</v>
      </c>
      <c r="JK11" s="422">
        <v>11174</v>
      </c>
      <c r="JL11" s="429">
        <v>11270</v>
      </c>
      <c r="JM11" s="435"/>
      <c r="JN11" s="441">
        <v>11424</v>
      </c>
      <c r="JO11" s="448">
        <v>11506</v>
      </c>
      <c r="JP11" s="455">
        <v>11573</v>
      </c>
      <c r="JQ11" s="460">
        <v>11636</v>
      </c>
      <c r="JR11" s="468">
        <v>11695</v>
      </c>
      <c r="JS11" s="475">
        <v>11755</v>
      </c>
      <c r="JT11" s="483">
        <v>11822</v>
      </c>
      <c r="JU11" s="489">
        <v>11887</v>
      </c>
      <c r="JV11" s="498">
        <v>11972</v>
      </c>
      <c r="JW11" s="505">
        <v>12058</v>
      </c>
      <c r="JX11" s="511"/>
      <c r="JY11" s="519">
        <v>12202</v>
      </c>
      <c r="JZ11" s="530">
        <v>12261</v>
      </c>
      <c r="KA11" s="218">
        <f t="shared" si="2"/>
        <v>59</v>
      </c>
      <c r="KB11" s="4"/>
    </row>
    <row r="12" spans="1:288" ht="15" customHeight="1" x14ac:dyDescent="0.2">
      <c r="A12" s="557"/>
      <c r="B12" s="43">
        <v>11</v>
      </c>
      <c r="C12" s="4" t="s">
        <v>51</v>
      </c>
      <c r="D12" s="43">
        <v>1</v>
      </c>
      <c r="E12" s="43">
        <v>1</v>
      </c>
      <c r="F12" s="23">
        <v>6</v>
      </c>
      <c r="G12" s="23">
        <v>6</v>
      </c>
      <c r="H12" s="5">
        <v>6</v>
      </c>
      <c r="I12" s="23">
        <v>8</v>
      </c>
      <c r="J12" s="18">
        <v>10</v>
      </c>
      <c r="K12" s="22">
        <v>10.8</v>
      </c>
      <c r="L12" s="31">
        <v>11</v>
      </c>
      <c r="M12" s="37">
        <v>14</v>
      </c>
      <c r="N12" s="41">
        <v>15</v>
      </c>
      <c r="O12" s="44">
        <v>15</v>
      </c>
      <c r="P12" s="5">
        <v>15</v>
      </c>
      <c r="Q12" s="5">
        <v>15</v>
      </c>
      <c r="R12" s="65">
        <v>21</v>
      </c>
      <c r="S12" s="69">
        <v>23</v>
      </c>
      <c r="T12" s="71">
        <v>28</v>
      </c>
      <c r="U12" s="73">
        <v>35</v>
      </c>
      <c r="V12" s="77">
        <v>39</v>
      </c>
      <c r="W12" s="81">
        <v>47</v>
      </c>
      <c r="X12" s="88">
        <v>52</v>
      </c>
      <c r="Y12" s="90">
        <v>58</v>
      </c>
      <c r="Z12" s="93">
        <v>62</v>
      </c>
      <c r="AA12" s="99">
        <v>67</v>
      </c>
      <c r="AB12" s="103">
        <v>73</v>
      </c>
      <c r="AC12" s="114">
        <v>79</v>
      </c>
      <c r="AD12" s="117">
        <v>85</v>
      </c>
      <c r="AE12" s="122">
        <v>90</v>
      </c>
      <c r="AF12" s="124">
        <v>97</v>
      </c>
      <c r="AG12" s="129">
        <v>103</v>
      </c>
      <c r="AH12" s="133">
        <v>109</v>
      </c>
      <c r="AI12" s="136">
        <v>116</v>
      </c>
      <c r="AJ12" s="140">
        <v>121</v>
      </c>
      <c r="AK12" s="145">
        <v>125</v>
      </c>
      <c r="AL12" s="149">
        <v>132</v>
      </c>
      <c r="AM12" s="153">
        <v>135</v>
      </c>
      <c r="AN12" s="158">
        <v>142</v>
      </c>
      <c r="AO12" s="163">
        <v>146</v>
      </c>
      <c r="AP12" s="167">
        <v>150</v>
      </c>
      <c r="AQ12" s="174">
        <v>155</v>
      </c>
      <c r="AR12" s="178">
        <v>158</v>
      </c>
      <c r="AS12" s="184">
        <v>161</v>
      </c>
      <c r="AT12" s="189">
        <v>166</v>
      </c>
      <c r="AU12" s="193">
        <v>172</v>
      </c>
      <c r="AV12" s="202">
        <v>177</v>
      </c>
      <c r="AW12" s="205">
        <v>183</v>
      </c>
      <c r="AX12" s="209">
        <v>188</v>
      </c>
      <c r="AY12" s="218">
        <v>196</v>
      </c>
      <c r="AZ12" s="1">
        <v>202</v>
      </c>
      <c r="BA12" s="1">
        <v>208</v>
      </c>
      <c r="BB12" s="1">
        <v>214</v>
      </c>
      <c r="BC12" s="245">
        <v>210</v>
      </c>
      <c r="BD12" s="251">
        <v>214</v>
      </c>
      <c r="BE12" s="255">
        <v>217</v>
      </c>
      <c r="BF12" s="264">
        <v>220</v>
      </c>
      <c r="BG12" s="268">
        <v>220</v>
      </c>
      <c r="BH12" s="272">
        <v>222</v>
      </c>
      <c r="BI12" s="279">
        <v>223</v>
      </c>
      <c r="BJ12" s="285">
        <v>226</v>
      </c>
      <c r="BK12" s="290">
        <v>230</v>
      </c>
      <c r="BL12" s="295">
        <v>232</v>
      </c>
      <c r="BM12" s="299">
        <v>235</v>
      </c>
      <c r="BN12" s="305">
        <v>237</v>
      </c>
      <c r="BO12" s="308">
        <v>239</v>
      </c>
      <c r="BP12" s="310">
        <v>243</v>
      </c>
      <c r="BQ12" s="313">
        <v>248</v>
      </c>
      <c r="BR12" s="317">
        <v>254</v>
      </c>
      <c r="BS12" s="322">
        <v>258</v>
      </c>
      <c r="BT12" s="327">
        <v>264</v>
      </c>
      <c r="BU12" s="331">
        <v>268</v>
      </c>
      <c r="BV12" s="335">
        <v>271</v>
      </c>
      <c r="BW12" s="338">
        <v>275</v>
      </c>
      <c r="BX12" s="343">
        <v>276</v>
      </c>
      <c r="BY12" s="346">
        <v>5</v>
      </c>
      <c r="BZ12" s="354">
        <v>8</v>
      </c>
      <c r="CA12" s="375">
        <v>11</v>
      </c>
      <c r="CB12" s="388">
        <v>17</v>
      </c>
      <c r="CC12" s="393">
        <v>21</v>
      </c>
      <c r="CD12" s="414">
        <v>25</v>
      </c>
      <c r="CE12" s="422">
        <v>27</v>
      </c>
      <c r="CF12" s="429">
        <v>29</v>
      </c>
      <c r="CG12" s="435">
        <v>30</v>
      </c>
      <c r="CH12" s="441">
        <v>30</v>
      </c>
      <c r="CI12" s="448">
        <v>36</v>
      </c>
      <c r="CJ12" s="455">
        <v>43</v>
      </c>
      <c r="CK12" s="460">
        <v>50</v>
      </c>
      <c r="CL12" s="468">
        <v>56</v>
      </c>
      <c r="CM12" s="475">
        <v>63</v>
      </c>
      <c r="CN12" s="483">
        <v>70</v>
      </c>
      <c r="CO12" s="489">
        <v>75</v>
      </c>
      <c r="CP12" s="498">
        <v>80</v>
      </c>
      <c r="CQ12" s="505">
        <v>88</v>
      </c>
      <c r="CR12" s="511">
        <v>95</v>
      </c>
      <c r="CS12" s="519">
        <v>102</v>
      </c>
      <c r="CT12" s="530">
        <v>109</v>
      </c>
      <c r="CU12" s="218">
        <f t="shared" si="0"/>
        <v>7</v>
      </c>
      <c r="CV12" s="23">
        <v>24</v>
      </c>
      <c r="CW12" s="23">
        <v>24</v>
      </c>
      <c r="CX12" s="5">
        <v>24</v>
      </c>
      <c r="CY12" s="23">
        <v>24</v>
      </c>
      <c r="CZ12" s="18">
        <v>26</v>
      </c>
      <c r="DA12" s="22">
        <v>26</v>
      </c>
      <c r="DB12" s="31">
        <v>26</v>
      </c>
      <c r="DC12" s="37">
        <v>26</v>
      </c>
      <c r="DD12" s="41">
        <v>26</v>
      </c>
      <c r="DE12" s="44">
        <v>26</v>
      </c>
      <c r="DF12" s="5">
        <v>26</v>
      </c>
      <c r="DG12" s="5">
        <v>26</v>
      </c>
      <c r="DH12" s="65">
        <v>29</v>
      </c>
      <c r="DI12" s="69">
        <v>31</v>
      </c>
      <c r="DJ12" s="71">
        <v>35</v>
      </c>
      <c r="DK12" s="73">
        <v>35</v>
      </c>
      <c r="DL12" s="77">
        <v>35</v>
      </c>
      <c r="DM12" s="81">
        <v>35</v>
      </c>
      <c r="DN12" s="88">
        <v>35</v>
      </c>
      <c r="DO12" s="90">
        <v>35</v>
      </c>
      <c r="DP12" s="93">
        <v>35</v>
      </c>
      <c r="DQ12" s="99">
        <v>35</v>
      </c>
      <c r="DR12" s="103">
        <v>35</v>
      </c>
      <c r="DS12" s="114">
        <v>36</v>
      </c>
      <c r="DT12" s="117">
        <v>36</v>
      </c>
      <c r="DU12" s="122">
        <v>36</v>
      </c>
      <c r="DV12" s="124">
        <v>36</v>
      </c>
      <c r="DW12" s="129">
        <v>37</v>
      </c>
      <c r="DX12" s="133">
        <v>37</v>
      </c>
      <c r="DY12" s="136">
        <v>37</v>
      </c>
      <c r="DZ12" s="140">
        <v>37</v>
      </c>
      <c r="EA12" s="145">
        <v>37</v>
      </c>
      <c r="EB12" s="149">
        <v>37</v>
      </c>
      <c r="EC12" s="153">
        <v>37</v>
      </c>
      <c r="ED12" s="158">
        <v>38</v>
      </c>
      <c r="EE12" s="163">
        <v>40</v>
      </c>
      <c r="EF12" s="167">
        <v>42</v>
      </c>
      <c r="EG12" s="174">
        <v>44</v>
      </c>
      <c r="EH12" s="178">
        <v>45</v>
      </c>
      <c r="EI12" s="184">
        <v>48</v>
      </c>
      <c r="EJ12" s="189">
        <v>48</v>
      </c>
      <c r="EK12" s="193">
        <v>48</v>
      </c>
      <c r="EL12" s="202">
        <v>48</v>
      </c>
      <c r="EM12" s="205">
        <v>48</v>
      </c>
      <c r="EN12" s="209">
        <v>48</v>
      </c>
      <c r="EO12" s="218">
        <v>50</v>
      </c>
      <c r="EP12" s="1">
        <v>52</v>
      </c>
      <c r="EQ12" s="1">
        <v>54</v>
      </c>
      <c r="ER12" s="1">
        <v>56</v>
      </c>
      <c r="ES12" s="245">
        <v>59</v>
      </c>
      <c r="ET12" s="251">
        <v>62</v>
      </c>
      <c r="EU12" s="255">
        <v>64</v>
      </c>
      <c r="EV12" s="264">
        <v>65</v>
      </c>
      <c r="EW12" s="268">
        <v>65</v>
      </c>
      <c r="EX12" s="272">
        <v>65</v>
      </c>
      <c r="EY12" s="279">
        <v>65</v>
      </c>
      <c r="EZ12" s="285">
        <v>66</v>
      </c>
      <c r="FA12" s="290">
        <v>69</v>
      </c>
      <c r="FB12" s="295">
        <v>72</v>
      </c>
      <c r="FC12" s="299">
        <v>76</v>
      </c>
      <c r="FD12" s="305">
        <v>78</v>
      </c>
      <c r="FE12" s="308">
        <v>79</v>
      </c>
      <c r="FF12" s="310">
        <v>82</v>
      </c>
      <c r="FG12" s="313">
        <v>83</v>
      </c>
      <c r="FH12" s="317">
        <v>83</v>
      </c>
      <c r="FI12" s="322">
        <v>83</v>
      </c>
      <c r="FJ12" s="327">
        <v>83</v>
      </c>
      <c r="FK12" s="331">
        <v>85</v>
      </c>
      <c r="FL12" s="335">
        <v>86</v>
      </c>
      <c r="FM12" s="338">
        <v>89</v>
      </c>
      <c r="FN12" s="343">
        <v>90</v>
      </c>
      <c r="FO12" s="346">
        <v>5</v>
      </c>
      <c r="FP12" s="354">
        <v>8</v>
      </c>
      <c r="FQ12" s="375">
        <v>11</v>
      </c>
      <c r="FR12" s="388">
        <v>14</v>
      </c>
      <c r="FS12" s="393">
        <v>16</v>
      </c>
      <c r="FT12" s="414">
        <v>16</v>
      </c>
      <c r="FU12" s="422">
        <v>18</v>
      </c>
      <c r="FV12" s="429">
        <v>18</v>
      </c>
      <c r="FW12" s="435">
        <v>18</v>
      </c>
      <c r="FX12" s="441">
        <v>18</v>
      </c>
      <c r="FY12" s="448">
        <v>22</v>
      </c>
      <c r="FZ12" s="455">
        <v>27</v>
      </c>
      <c r="GA12" s="460">
        <v>32</v>
      </c>
      <c r="GB12" s="468">
        <v>35</v>
      </c>
      <c r="GC12" s="475">
        <v>40</v>
      </c>
      <c r="GD12" s="483">
        <v>46</v>
      </c>
      <c r="GE12" s="489">
        <v>51</v>
      </c>
      <c r="GF12" s="498">
        <v>55</v>
      </c>
      <c r="GG12" s="505">
        <v>60</v>
      </c>
      <c r="GH12" s="511">
        <v>65</v>
      </c>
      <c r="GI12" s="519">
        <v>69</v>
      </c>
      <c r="GJ12" s="530">
        <v>73</v>
      </c>
      <c r="GK12" s="218">
        <f t="shared" si="1"/>
        <v>4</v>
      </c>
      <c r="GL12" s="23">
        <v>1906</v>
      </c>
      <c r="GM12" s="23">
        <v>2006</v>
      </c>
      <c r="GN12" s="23">
        <v>2006</v>
      </c>
      <c r="GO12" s="5">
        <v>2006</v>
      </c>
      <c r="GP12" s="5">
        <v>2010</v>
      </c>
      <c r="GQ12" s="22">
        <v>2016</v>
      </c>
      <c r="GR12" s="31">
        <v>2070</v>
      </c>
      <c r="GS12" s="37">
        <v>2150</v>
      </c>
      <c r="GT12" s="41">
        <v>2201</v>
      </c>
      <c r="GU12" s="44">
        <v>2246</v>
      </c>
      <c r="GV12" s="47"/>
      <c r="GW12" s="53"/>
      <c r="GX12" s="65">
        <v>2365</v>
      </c>
      <c r="GY12" s="69">
        <v>2422</v>
      </c>
      <c r="GZ12" s="71">
        <v>2502</v>
      </c>
      <c r="HA12" s="73">
        <v>2748</v>
      </c>
      <c r="HB12" s="77">
        <v>2927</v>
      </c>
      <c r="HC12" s="74">
        <v>3201</v>
      </c>
      <c r="HD12" s="88">
        <v>3427</v>
      </c>
      <c r="HE12" s="90">
        <v>3620</v>
      </c>
      <c r="HF12" s="93">
        <v>3796</v>
      </c>
      <c r="HG12" s="99">
        <v>3968</v>
      </c>
      <c r="HH12" s="103">
        <v>4159</v>
      </c>
      <c r="HI12" s="114">
        <v>4377</v>
      </c>
      <c r="HJ12" s="74">
        <v>4618</v>
      </c>
      <c r="HK12" s="122">
        <v>4800</v>
      </c>
      <c r="HL12" s="124">
        <v>5015</v>
      </c>
      <c r="HM12" s="129">
        <v>5200</v>
      </c>
      <c r="HN12" s="133">
        <v>5358</v>
      </c>
      <c r="HO12" s="136">
        <v>5555</v>
      </c>
      <c r="HP12" s="140">
        <v>5730</v>
      </c>
      <c r="HQ12" s="145">
        <v>5918</v>
      </c>
      <c r="HR12" s="149">
        <v>6150</v>
      </c>
      <c r="HS12" s="153">
        <v>6300</v>
      </c>
      <c r="HT12" s="158">
        <v>6530</v>
      </c>
      <c r="HU12" s="163">
        <v>6646</v>
      </c>
      <c r="HV12" s="167">
        <v>6750</v>
      </c>
      <c r="HW12" s="174">
        <v>6836</v>
      </c>
      <c r="HX12" s="178">
        <v>6918</v>
      </c>
      <c r="HY12" s="184">
        <v>6988</v>
      </c>
      <c r="HZ12" s="189">
        <v>7117</v>
      </c>
      <c r="IA12" s="193">
        <v>7282</v>
      </c>
      <c r="IB12" s="202">
        <v>7433</v>
      </c>
      <c r="IC12" s="205">
        <v>7673</v>
      </c>
      <c r="ID12" s="209">
        <v>7863</v>
      </c>
      <c r="IE12" s="218">
        <v>7997</v>
      </c>
      <c r="IF12" s="225"/>
      <c r="IG12" s="229"/>
      <c r="IH12" s="235"/>
      <c r="II12" s="245">
        <v>8277</v>
      </c>
      <c r="IJ12" s="251">
        <v>8350</v>
      </c>
      <c r="IK12" s="255">
        <v>8401</v>
      </c>
      <c r="IL12" s="264">
        <v>8496</v>
      </c>
      <c r="IM12" s="268">
        <v>8512</v>
      </c>
      <c r="IN12" s="272">
        <v>8764</v>
      </c>
      <c r="IO12" s="279">
        <v>9167</v>
      </c>
      <c r="IP12" s="285">
        <v>9379</v>
      </c>
      <c r="IQ12" s="290">
        <v>9477</v>
      </c>
      <c r="IR12" s="295">
        <v>9587</v>
      </c>
      <c r="IS12" s="299">
        <v>9702</v>
      </c>
      <c r="IT12" s="305">
        <v>9790</v>
      </c>
      <c r="IU12" s="308">
        <v>9837</v>
      </c>
      <c r="IV12" s="310">
        <v>9921</v>
      </c>
      <c r="IW12" s="313">
        <v>10063</v>
      </c>
      <c r="IX12" s="317">
        <v>10213</v>
      </c>
      <c r="IY12" s="322">
        <v>10397</v>
      </c>
      <c r="IZ12" s="327">
        <v>10542</v>
      </c>
      <c r="JA12" s="331">
        <v>10639</v>
      </c>
      <c r="JB12" s="335">
        <v>10727</v>
      </c>
      <c r="JC12" s="338">
        <v>10817</v>
      </c>
      <c r="JD12" s="343">
        <v>10909</v>
      </c>
      <c r="JE12" s="346">
        <v>10943</v>
      </c>
      <c r="JF12" s="354">
        <v>11003</v>
      </c>
      <c r="JG12" s="375">
        <v>11064</v>
      </c>
      <c r="JH12" s="388">
        <v>11128</v>
      </c>
      <c r="JI12" s="393">
        <v>11188</v>
      </c>
      <c r="JJ12" s="414">
        <v>11250</v>
      </c>
      <c r="JK12" s="422"/>
      <c r="JL12" s="429">
        <v>11585</v>
      </c>
      <c r="JM12" s="435">
        <v>11653</v>
      </c>
      <c r="JN12" s="441">
        <v>11690</v>
      </c>
      <c r="JO12" s="448">
        <v>11774</v>
      </c>
      <c r="JP12" s="455">
        <v>11844</v>
      </c>
      <c r="JQ12" s="460">
        <v>11924</v>
      </c>
      <c r="JR12" s="468">
        <v>11977</v>
      </c>
      <c r="JS12" s="475">
        <v>12048</v>
      </c>
      <c r="JT12" s="483">
        <v>12130</v>
      </c>
      <c r="JU12" s="489">
        <v>12207</v>
      </c>
      <c r="JV12" s="498">
        <v>12285</v>
      </c>
      <c r="JW12" s="505">
        <v>12462</v>
      </c>
      <c r="JX12" s="511">
        <v>12571</v>
      </c>
      <c r="JY12" s="519">
        <v>12670</v>
      </c>
      <c r="JZ12" s="530">
        <v>12766</v>
      </c>
      <c r="KA12" s="218">
        <f t="shared" si="2"/>
        <v>96</v>
      </c>
      <c r="KB12" s="4"/>
    </row>
    <row r="13" spans="1:288" ht="15" customHeight="1" x14ac:dyDescent="0.2">
      <c r="A13" s="557"/>
      <c r="B13" s="43">
        <v>12</v>
      </c>
      <c r="C13" s="4" t="s">
        <v>357</v>
      </c>
      <c r="D13" s="43">
        <v>2</v>
      </c>
      <c r="E13" s="43">
        <v>2</v>
      </c>
      <c r="F13" s="23">
        <v>95</v>
      </c>
      <c r="G13" s="23">
        <v>99</v>
      </c>
      <c r="H13" s="23">
        <v>104</v>
      </c>
      <c r="I13" s="23">
        <v>108</v>
      </c>
      <c r="J13" s="18">
        <v>111</v>
      </c>
      <c r="K13" s="1">
        <v>115</v>
      </c>
      <c r="L13" s="31">
        <v>115</v>
      </c>
      <c r="M13" s="37">
        <v>117</v>
      </c>
      <c r="N13" s="41">
        <v>123</v>
      </c>
      <c r="O13" s="44">
        <v>128</v>
      </c>
      <c r="P13" s="47">
        <v>132</v>
      </c>
      <c r="Q13" s="53">
        <v>133</v>
      </c>
      <c r="R13" s="65">
        <v>137</v>
      </c>
      <c r="S13" s="69">
        <v>140</v>
      </c>
      <c r="T13" s="71">
        <v>143</v>
      </c>
      <c r="U13" s="73">
        <v>147</v>
      </c>
      <c r="V13" s="77">
        <v>152</v>
      </c>
      <c r="W13" s="81">
        <v>156</v>
      </c>
      <c r="X13" s="88">
        <v>158</v>
      </c>
      <c r="Y13" s="90">
        <v>164</v>
      </c>
      <c r="Z13" s="93">
        <v>172</v>
      </c>
      <c r="AA13" s="99">
        <v>179</v>
      </c>
      <c r="AB13" s="103">
        <v>188</v>
      </c>
      <c r="AC13" s="5">
        <v>188</v>
      </c>
      <c r="AD13" s="120">
        <v>195</v>
      </c>
      <c r="AE13" s="122">
        <v>201</v>
      </c>
      <c r="AF13" s="124">
        <v>207</v>
      </c>
      <c r="AG13" s="129">
        <v>216</v>
      </c>
      <c r="AH13" s="133">
        <v>224</v>
      </c>
      <c r="AI13" s="136">
        <v>224</v>
      </c>
      <c r="AJ13" s="1">
        <f>ROUND((AI13-AF13)/3+AI13,1)</f>
        <v>229.7</v>
      </c>
      <c r="AK13" s="145">
        <v>225</v>
      </c>
      <c r="AL13" s="1">
        <v>226</v>
      </c>
      <c r="AM13" s="1">
        <v>227</v>
      </c>
      <c r="AN13" s="158">
        <v>226</v>
      </c>
      <c r="AO13" s="5">
        <v>226</v>
      </c>
      <c r="AP13" s="5">
        <v>226</v>
      </c>
      <c r="AQ13" s="5">
        <v>226</v>
      </c>
      <c r="AR13" s="182">
        <v>246</v>
      </c>
      <c r="AS13" s="5">
        <v>246</v>
      </c>
      <c r="AT13" s="5">
        <v>246</v>
      </c>
      <c r="AU13" s="5">
        <v>246</v>
      </c>
      <c r="AV13" s="5">
        <v>246</v>
      </c>
      <c r="AW13" s="5">
        <v>246</v>
      </c>
      <c r="AX13" s="5">
        <v>246</v>
      </c>
      <c r="AY13" s="5">
        <v>246</v>
      </c>
      <c r="AZ13" s="5">
        <v>246</v>
      </c>
      <c r="BA13" s="5">
        <v>246</v>
      </c>
      <c r="BB13" s="235">
        <v>264</v>
      </c>
      <c r="BC13" s="1">
        <v>274</v>
      </c>
      <c r="BD13" s="251">
        <v>276</v>
      </c>
      <c r="BE13" s="255">
        <v>278</v>
      </c>
      <c r="BF13" s="264">
        <v>286</v>
      </c>
      <c r="BG13" s="268">
        <v>286</v>
      </c>
      <c r="BH13" s="272">
        <v>296</v>
      </c>
      <c r="BI13" s="279">
        <v>298</v>
      </c>
      <c r="BJ13" s="285">
        <v>302</v>
      </c>
      <c r="BK13" s="290">
        <v>303</v>
      </c>
      <c r="BL13" s="295">
        <v>305</v>
      </c>
      <c r="BM13" s="1">
        <v>307</v>
      </c>
      <c r="BN13" s="305">
        <v>307</v>
      </c>
      <c r="BO13" s="1">
        <v>308</v>
      </c>
      <c r="BP13" s="310">
        <v>309</v>
      </c>
      <c r="BQ13" s="313">
        <v>310</v>
      </c>
      <c r="BR13" s="317">
        <v>310</v>
      </c>
      <c r="BS13" s="322">
        <v>311</v>
      </c>
      <c r="BT13" s="327">
        <v>331</v>
      </c>
      <c r="BU13" s="331">
        <v>333</v>
      </c>
      <c r="BV13" s="5">
        <v>333</v>
      </c>
      <c r="BW13" s="338">
        <v>335</v>
      </c>
      <c r="BX13" s="343">
        <v>337</v>
      </c>
      <c r="BY13" s="5">
        <v>337</v>
      </c>
      <c r="BZ13" s="5">
        <v>337</v>
      </c>
      <c r="CA13" s="5">
        <v>337</v>
      </c>
      <c r="CB13" s="390">
        <v>320</v>
      </c>
      <c r="CC13" s="393">
        <v>329</v>
      </c>
      <c r="CD13" s="1">
        <v>329</v>
      </c>
      <c r="CE13" s="5">
        <v>329</v>
      </c>
      <c r="CF13" s="5">
        <v>329</v>
      </c>
      <c r="CG13" s="5">
        <v>329</v>
      </c>
      <c r="CH13" s="5">
        <v>329</v>
      </c>
      <c r="CI13" s="1">
        <v>329</v>
      </c>
      <c r="CJ13" s="455">
        <v>319</v>
      </c>
      <c r="CK13" s="460">
        <v>321</v>
      </c>
      <c r="CL13" s="468">
        <v>322</v>
      </c>
      <c r="CM13" s="475">
        <v>323</v>
      </c>
      <c r="CN13" s="483">
        <v>324</v>
      </c>
      <c r="CO13" s="489">
        <v>324</v>
      </c>
      <c r="CP13" s="498">
        <v>324</v>
      </c>
      <c r="CQ13" s="505">
        <v>324</v>
      </c>
      <c r="CR13" s="511">
        <v>324</v>
      </c>
      <c r="CS13" s="519">
        <v>324</v>
      </c>
      <c r="CT13" s="530">
        <v>324</v>
      </c>
      <c r="CU13" s="218">
        <f t="shared" si="0"/>
        <v>0</v>
      </c>
      <c r="CV13" s="23">
        <v>29</v>
      </c>
      <c r="CW13" s="23">
        <v>31</v>
      </c>
      <c r="CX13" s="23">
        <v>32</v>
      </c>
      <c r="CY13" s="23">
        <v>34</v>
      </c>
      <c r="CZ13" s="18">
        <v>36</v>
      </c>
      <c r="DA13" s="1">
        <v>38</v>
      </c>
      <c r="DB13" s="31">
        <v>38</v>
      </c>
      <c r="DC13" s="37">
        <v>38</v>
      </c>
      <c r="DD13" s="41">
        <v>40</v>
      </c>
      <c r="DE13" s="44">
        <v>43</v>
      </c>
      <c r="DF13" s="47">
        <v>46</v>
      </c>
      <c r="DG13" s="53">
        <v>46</v>
      </c>
      <c r="DH13" s="65">
        <v>48</v>
      </c>
      <c r="DI13" s="69">
        <v>51</v>
      </c>
      <c r="DJ13" s="71">
        <v>53</v>
      </c>
      <c r="DK13" s="73">
        <v>56</v>
      </c>
      <c r="DL13" s="77">
        <v>59</v>
      </c>
      <c r="DM13" s="81">
        <v>61</v>
      </c>
      <c r="DN13" s="88">
        <v>62</v>
      </c>
      <c r="DO13" s="90">
        <v>62</v>
      </c>
      <c r="DP13" s="93">
        <v>62</v>
      </c>
      <c r="DQ13" s="99">
        <v>62</v>
      </c>
      <c r="DR13" s="103">
        <v>62</v>
      </c>
      <c r="DS13" s="5">
        <v>62</v>
      </c>
      <c r="DT13" s="120">
        <v>62</v>
      </c>
      <c r="DU13" s="122">
        <v>64</v>
      </c>
      <c r="DV13" s="124">
        <v>64</v>
      </c>
      <c r="DW13" s="129">
        <v>64</v>
      </c>
      <c r="DX13" s="133">
        <v>64</v>
      </c>
      <c r="DY13" s="136">
        <v>64</v>
      </c>
      <c r="DZ13" s="1">
        <f>DY13</f>
        <v>64</v>
      </c>
      <c r="EA13" s="145">
        <v>64</v>
      </c>
      <c r="EB13" s="1">
        <v>65</v>
      </c>
      <c r="EC13" s="1">
        <v>66</v>
      </c>
      <c r="ED13" s="158">
        <v>64</v>
      </c>
      <c r="EE13" s="5">
        <v>64</v>
      </c>
      <c r="EF13" s="5">
        <v>64</v>
      </c>
      <c r="EG13" s="5">
        <v>64</v>
      </c>
      <c r="EH13" s="182">
        <v>64</v>
      </c>
      <c r="EI13" s="5">
        <v>64</v>
      </c>
      <c r="EJ13" s="5">
        <v>64</v>
      </c>
      <c r="EK13" s="5">
        <v>64</v>
      </c>
      <c r="EL13" s="5">
        <v>64</v>
      </c>
      <c r="EM13" s="5">
        <v>64</v>
      </c>
      <c r="EN13" s="5">
        <v>64</v>
      </c>
      <c r="EO13" s="5">
        <v>64</v>
      </c>
      <c r="EP13" s="5">
        <v>64</v>
      </c>
      <c r="EQ13" s="5">
        <v>64</v>
      </c>
      <c r="ER13" s="235">
        <v>64</v>
      </c>
      <c r="ES13" s="1">
        <v>64</v>
      </c>
      <c r="ET13" s="251">
        <v>64</v>
      </c>
      <c r="EU13" s="255">
        <v>64</v>
      </c>
      <c r="EV13" s="264">
        <v>64</v>
      </c>
      <c r="EW13" s="268">
        <v>64</v>
      </c>
      <c r="EX13" s="272">
        <v>64</v>
      </c>
      <c r="EY13" s="1">
        <v>1.0449999999999999</v>
      </c>
      <c r="EZ13" s="285">
        <v>1.0449999999999999</v>
      </c>
      <c r="FA13" s="290">
        <v>1.0449999999999999</v>
      </c>
      <c r="FB13" s="295">
        <v>1.0449999999999999</v>
      </c>
      <c r="FC13" s="1">
        <v>1.0449999999999999</v>
      </c>
      <c r="FD13" s="305">
        <v>2</v>
      </c>
      <c r="FE13" s="1">
        <v>3</v>
      </c>
      <c r="FF13" s="310">
        <v>3</v>
      </c>
      <c r="FG13" s="313">
        <v>3</v>
      </c>
      <c r="FH13" s="317">
        <v>3</v>
      </c>
      <c r="FI13" s="322">
        <v>3</v>
      </c>
      <c r="FJ13" s="327">
        <v>3</v>
      </c>
      <c r="FK13" s="331">
        <v>4</v>
      </c>
      <c r="FL13" s="335">
        <v>4</v>
      </c>
      <c r="FM13" s="338">
        <v>4</v>
      </c>
      <c r="FN13" s="343">
        <v>4</v>
      </c>
      <c r="FO13" s="5">
        <v>4</v>
      </c>
      <c r="FP13" s="5">
        <v>4</v>
      </c>
      <c r="FQ13" s="5">
        <v>4</v>
      </c>
      <c r="FR13" s="388">
        <v>4</v>
      </c>
      <c r="FS13" s="393">
        <v>4</v>
      </c>
      <c r="FT13" s="414">
        <v>4</v>
      </c>
      <c r="FU13" s="5">
        <v>4</v>
      </c>
      <c r="FV13" s="5">
        <v>4</v>
      </c>
      <c r="FW13" s="5">
        <v>4</v>
      </c>
      <c r="FX13" s="5">
        <v>4</v>
      </c>
      <c r="FY13" s="448">
        <v>4</v>
      </c>
      <c r="FZ13" s="455">
        <v>3</v>
      </c>
      <c r="GA13" s="460">
        <v>4</v>
      </c>
      <c r="GB13" s="468">
        <v>4</v>
      </c>
      <c r="GC13" s="475">
        <v>4</v>
      </c>
      <c r="GD13" s="483">
        <v>5</v>
      </c>
      <c r="GE13" s="489">
        <v>5</v>
      </c>
      <c r="GF13" s="498">
        <v>5</v>
      </c>
      <c r="GG13" s="505">
        <v>5</v>
      </c>
      <c r="GH13" s="511">
        <v>5</v>
      </c>
      <c r="GI13" s="519">
        <v>5</v>
      </c>
      <c r="GJ13" s="530">
        <v>5</v>
      </c>
      <c r="GK13" s="218">
        <f t="shared" si="1"/>
        <v>0</v>
      </c>
      <c r="GL13" s="23">
        <v>2261</v>
      </c>
      <c r="GM13" s="23">
        <v>2371</v>
      </c>
      <c r="GN13" s="23">
        <v>2456</v>
      </c>
      <c r="GO13" s="23">
        <v>2517</v>
      </c>
      <c r="GP13" s="17">
        <v>2597</v>
      </c>
      <c r="GQ13" s="22"/>
      <c r="GR13" s="31"/>
      <c r="GS13" s="37">
        <v>2800</v>
      </c>
      <c r="GT13" s="41">
        <v>2841</v>
      </c>
      <c r="GU13" s="44">
        <v>2913</v>
      </c>
      <c r="GV13" s="47">
        <v>2995</v>
      </c>
      <c r="GW13" s="53">
        <v>3020</v>
      </c>
      <c r="GX13" s="65">
        <v>3162</v>
      </c>
      <c r="GY13" s="69">
        <v>3268</v>
      </c>
      <c r="GZ13" s="71">
        <v>3408</v>
      </c>
      <c r="HA13" s="73">
        <v>3533</v>
      </c>
      <c r="HB13" s="77">
        <v>3645</v>
      </c>
      <c r="HC13" s="81">
        <v>3741</v>
      </c>
      <c r="HD13" s="88">
        <v>3824</v>
      </c>
      <c r="HE13" s="90">
        <v>4026</v>
      </c>
      <c r="HF13" s="93">
        <v>4233</v>
      </c>
      <c r="HG13" s="99">
        <v>4357</v>
      </c>
      <c r="HH13" s="103">
        <v>4511</v>
      </c>
      <c r="HI13" s="5">
        <v>4511</v>
      </c>
      <c r="HJ13" s="120">
        <v>4682</v>
      </c>
      <c r="HK13" s="122">
        <v>4786</v>
      </c>
      <c r="HL13" s="124">
        <v>4925</v>
      </c>
      <c r="HM13" s="129">
        <v>5014</v>
      </c>
      <c r="HN13" s="133">
        <v>5168</v>
      </c>
      <c r="HO13" s="136">
        <v>5168</v>
      </c>
      <c r="HP13" s="140"/>
      <c r="HQ13" s="74">
        <v>5525</v>
      </c>
      <c r="HR13" s="149"/>
      <c r="HS13" s="153"/>
      <c r="HT13" s="158">
        <v>5548</v>
      </c>
      <c r="HU13" s="5">
        <v>5548</v>
      </c>
      <c r="HV13" s="5">
        <v>5548</v>
      </c>
      <c r="HW13" s="5">
        <v>5548</v>
      </c>
      <c r="HX13" s="74">
        <v>5605</v>
      </c>
      <c r="HY13" s="5">
        <v>5605</v>
      </c>
      <c r="HZ13" s="5">
        <v>5605</v>
      </c>
      <c r="IA13" s="5">
        <v>5605</v>
      </c>
      <c r="IB13" s="5">
        <v>5605</v>
      </c>
      <c r="IC13" s="5">
        <v>5605</v>
      </c>
      <c r="ID13" s="5">
        <v>5605</v>
      </c>
      <c r="IE13" s="5">
        <v>5605</v>
      </c>
      <c r="IF13" s="5">
        <v>5605</v>
      </c>
      <c r="IG13" s="5">
        <v>5605</v>
      </c>
      <c r="IH13" s="235">
        <v>6106</v>
      </c>
      <c r="II13" s="245"/>
      <c r="IJ13" s="251">
        <v>6273</v>
      </c>
      <c r="IK13" s="255">
        <v>6374</v>
      </c>
      <c r="IL13" s="264">
        <v>6645</v>
      </c>
      <c r="IM13" s="268">
        <v>6645</v>
      </c>
      <c r="IN13" s="272">
        <v>6950</v>
      </c>
      <c r="IO13" s="279">
        <v>7012</v>
      </c>
      <c r="IP13" s="285">
        <v>7161</v>
      </c>
      <c r="IQ13" s="290">
        <v>7278</v>
      </c>
      <c r="IR13" s="295">
        <v>7442</v>
      </c>
      <c r="IS13" s="299"/>
      <c r="IT13" s="305">
        <v>7694</v>
      </c>
      <c r="IU13" s="308"/>
      <c r="IV13" s="310">
        <v>8009</v>
      </c>
      <c r="IW13" s="313">
        <v>8184</v>
      </c>
      <c r="IX13" s="317">
        <v>8284</v>
      </c>
      <c r="IY13" s="322">
        <v>8368</v>
      </c>
      <c r="IZ13" s="327">
        <v>8378</v>
      </c>
      <c r="JA13" s="331">
        <v>8388</v>
      </c>
      <c r="JB13" s="335">
        <v>8398</v>
      </c>
      <c r="JC13" s="338">
        <v>8399</v>
      </c>
      <c r="JD13" s="343">
        <v>8432</v>
      </c>
      <c r="JE13" s="346">
        <v>8452</v>
      </c>
      <c r="JF13" s="354">
        <v>8510</v>
      </c>
      <c r="JG13" s="375">
        <v>8580</v>
      </c>
      <c r="JH13" s="388">
        <v>8646</v>
      </c>
      <c r="JI13" s="393">
        <v>8696</v>
      </c>
      <c r="JJ13" s="414">
        <v>8711</v>
      </c>
      <c r="JK13" s="5">
        <v>8711</v>
      </c>
      <c r="JL13" s="5">
        <v>8711</v>
      </c>
      <c r="JM13" s="5">
        <v>8711</v>
      </c>
      <c r="JN13" s="5">
        <v>8711</v>
      </c>
      <c r="JO13" s="448">
        <v>8751</v>
      </c>
      <c r="JP13" s="455">
        <v>8931</v>
      </c>
      <c r="JQ13" s="460">
        <v>9118</v>
      </c>
      <c r="JR13" s="468">
        <v>9230</v>
      </c>
      <c r="JS13" s="475">
        <v>9240</v>
      </c>
      <c r="JT13" s="483">
        <v>9243</v>
      </c>
      <c r="JU13" s="489">
        <v>9244</v>
      </c>
      <c r="JV13" s="498">
        <v>9246</v>
      </c>
      <c r="JW13" s="505">
        <v>9247</v>
      </c>
      <c r="JX13" s="511">
        <v>9248</v>
      </c>
      <c r="JY13" s="519">
        <v>9250</v>
      </c>
      <c r="JZ13" s="530">
        <v>9250</v>
      </c>
      <c r="KA13" s="218">
        <f t="shared" si="2"/>
        <v>0</v>
      </c>
      <c r="KB13" s="4"/>
    </row>
    <row r="14" spans="1:288" ht="15" customHeight="1" x14ac:dyDescent="0.2">
      <c r="A14" s="557">
        <v>4</v>
      </c>
      <c r="B14" s="43">
        <v>13</v>
      </c>
      <c r="C14" s="4" t="s">
        <v>52</v>
      </c>
      <c r="D14" s="43">
        <v>3</v>
      </c>
      <c r="E14" s="43">
        <v>3</v>
      </c>
      <c r="F14" s="23">
        <v>64</v>
      </c>
      <c r="G14" s="23">
        <v>72</v>
      </c>
      <c r="H14" s="23">
        <v>81</v>
      </c>
      <c r="I14" s="23">
        <v>87</v>
      </c>
      <c r="J14" s="18">
        <v>93</v>
      </c>
      <c r="K14" s="22">
        <v>98</v>
      </c>
      <c r="L14" s="31">
        <v>107</v>
      </c>
      <c r="M14" s="37">
        <v>115</v>
      </c>
      <c r="N14" s="41">
        <v>123</v>
      </c>
      <c r="O14" s="44">
        <v>134</v>
      </c>
      <c r="P14" s="47">
        <v>146</v>
      </c>
      <c r="Q14" s="53">
        <v>154</v>
      </c>
      <c r="R14" s="65">
        <v>161</v>
      </c>
      <c r="S14" s="69">
        <v>165</v>
      </c>
      <c r="T14" s="71">
        <v>172</v>
      </c>
      <c r="U14" s="73">
        <v>176</v>
      </c>
      <c r="V14" s="77">
        <v>182</v>
      </c>
      <c r="W14" s="81">
        <v>187</v>
      </c>
      <c r="X14" s="88">
        <v>191</v>
      </c>
      <c r="Y14" s="90">
        <v>197</v>
      </c>
      <c r="Z14" s="93">
        <v>205</v>
      </c>
      <c r="AA14" s="99">
        <v>212</v>
      </c>
      <c r="AB14" s="103">
        <v>221</v>
      </c>
      <c r="AC14" s="114">
        <v>229</v>
      </c>
      <c r="AD14" s="117">
        <v>235</v>
      </c>
      <c r="AE14" s="122">
        <v>240</v>
      </c>
      <c r="AF14" s="124">
        <v>247</v>
      </c>
      <c r="AG14" s="129">
        <v>255</v>
      </c>
      <c r="AH14" s="133">
        <v>266</v>
      </c>
      <c r="AI14" s="136">
        <v>277</v>
      </c>
      <c r="AJ14" s="140">
        <v>288</v>
      </c>
      <c r="AK14" s="145">
        <v>299</v>
      </c>
      <c r="AL14" s="149">
        <v>311</v>
      </c>
      <c r="AM14" s="153">
        <v>320</v>
      </c>
      <c r="AN14" s="158">
        <v>329</v>
      </c>
      <c r="AO14" s="163">
        <v>336</v>
      </c>
      <c r="AP14" s="167">
        <v>344</v>
      </c>
      <c r="AQ14" s="174">
        <v>352</v>
      </c>
      <c r="AR14" s="178">
        <v>360</v>
      </c>
      <c r="AS14" s="184">
        <v>369</v>
      </c>
      <c r="AT14" s="189">
        <v>380</v>
      </c>
      <c r="AU14" s="193">
        <v>393</v>
      </c>
      <c r="AV14" s="202">
        <v>405</v>
      </c>
      <c r="AW14" s="205">
        <v>414</v>
      </c>
      <c r="AX14" s="209">
        <v>423</v>
      </c>
      <c r="AY14" s="218">
        <v>432</v>
      </c>
      <c r="AZ14" s="225">
        <v>441</v>
      </c>
      <c r="BA14" s="1">
        <v>450</v>
      </c>
      <c r="BB14" s="1">
        <v>459</v>
      </c>
      <c r="BC14" s="245">
        <v>471</v>
      </c>
      <c r="BD14" s="251">
        <v>481</v>
      </c>
      <c r="BE14" s="255">
        <v>490</v>
      </c>
      <c r="BF14" s="264">
        <v>500</v>
      </c>
      <c r="BG14" s="268">
        <v>510</v>
      </c>
      <c r="BH14" s="272">
        <v>521</v>
      </c>
      <c r="BI14" s="279">
        <v>532</v>
      </c>
      <c r="BJ14" s="285">
        <v>541</v>
      </c>
      <c r="BK14" s="290">
        <v>550</v>
      </c>
      <c r="BL14" s="295">
        <v>559</v>
      </c>
      <c r="BM14" s="299">
        <v>560</v>
      </c>
      <c r="BN14" s="305">
        <v>575</v>
      </c>
      <c r="BO14" s="308">
        <v>585</v>
      </c>
      <c r="BP14" s="310">
        <v>595</v>
      </c>
      <c r="BQ14" s="313">
        <v>610</v>
      </c>
      <c r="BR14" s="317">
        <v>625</v>
      </c>
      <c r="BS14" s="322">
        <v>640</v>
      </c>
      <c r="BT14" s="327">
        <v>652</v>
      </c>
      <c r="BU14" s="331">
        <v>664</v>
      </c>
      <c r="BV14" s="335">
        <v>678</v>
      </c>
      <c r="BW14" s="338">
        <v>690</v>
      </c>
      <c r="BX14" s="343">
        <v>700</v>
      </c>
      <c r="BY14" s="346">
        <v>710</v>
      </c>
      <c r="BZ14" s="354">
        <v>5</v>
      </c>
      <c r="CA14" s="375">
        <v>11</v>
      </c>
      <c r="CB14" s="388">
        <v>20</v>
      </c>
      <c r="CC14" s="393">
        <v>28</v>
      </c>
      <c r="CD14" s="414">
        <v>40</v>
      </c>
      <c r="CE14" s="422">
        <v>49</v>
      </c>
      <c r="CF14" s="429">
        <v>60</v>
      </c>
      <c r="CG14" s="435">
        <v>71</v>
      </c>
      <c r="CH14" s="441">
        <v>84</v>
      </c>
      <c r="CI14" s="448">
        <v>94</v>
      </c>
      <c r="CJ14" s="455">
        <v>102</v>
      </c>
      <c r="CK14" s="460">
        <v>110</v>
      </c>
      <c r="CL14" s="468">
        <v>119</v>
      </c>
      <c r="CM14" s="475">
        <v>127</v>
      </c>
      <c r="CN14" s="483">
        <v>136</v>
      </c>
      <c r="CO14" s="489">
        <v>145</v>
      </c>
      <c r="CP14" s="498">
        <v>156</v>
      </c>
      <c r="CQ14" s="505">
        <v>164</v>
      </c>
      <c r="CR14" s="511">
        <v>172</v>
      </c>
      <c r="CS14" s="519">
        <v>181</v>
      </c>
      <c r="CT14" s="530">
        <v>190</v>
      </c>
      <c r="CU14" s="218">
        <f t="shared" si="0"/>
        <v>9</v>
      </c>
      <c r="CV14" s="23">
        <v>61</v>
      </c>
      <c r="CW14" s="23">
        <v>69</v>
      </c>
      <c r="CX14" s="23">
        <v>77</v>
      </c>
      <c r="CY14" s="23">
        <v>83</v>
      </c>
      <c r="CZ14" s="18">
        <v>88</v>
      </c>
      <c r="DA14" s="22">
        <v>93</v>
      </c>
      <c r="DB14" s="31">
        <v>94</v>
      </c>
      <c r="DC14" s="37">
        <v>94</v>
      </c>
      <c r="DD14" s="41">
        <v>94</v>
      </c>
      <c r="DE14" s="44">
        <v>94</v>
      </c>
      <c r="DF14" s="47">
        <v>94</v>
      </c>
      <c r="DG14" s="53">
        <v>94</v>
      </c>
      <c r="DH14" s="65">
        <v>95</v>
      </c>
      <c r="DI14" s="69">
        <v>99</v>
      </c>
      <c r="DJ14" s="71">
        <v>108</v>
      </c>
      <c r="DK14" s="73">
        <v>114</v>
      </c>
      <c r="DL14" s="77">
        <v>116</v>
      </c>
      <c r="DM14" s="81">
        <v>119</v>
      </c>
      <c r="DN14" s="88">
        <v>120</v>
      </c>
      <c r="DO14" s="90">
        <v>120</v>
      </c>
      <c r="DP14" s="93">
        <v>120</v>
      </c>
      <c r="DQ14" s="99">
        <v>121</v>
      </c>
      <c r="DR14" s="103">
        <v>123</v>
      </c>
      <c r="DS14" s="114">
        <v>127</v>
      </c>
      <c r="DT14" s="117">
        <v>132</v>
      </c>
      <c r="DU14" s="122">
        <v>134</v>
      </c>
      <c r="DV14" s="124">
        <v>134</v>
      </c>
      <c r="DW14" s="129">
        <v>134</v>
      </c>
      <c r="DX14" s="133">
        <v>134</v>
      </c>
      <c r="DY14" s="136">
        <v>134</v>
      </c>
      <c r="DZ14" s="140">
        <v>134</v>
      </c>
      <c r="EA14" s="145">
        <v>134</v>
      </c>
      <c r="EB14" s="149">
        <v>134</v>
      </c>
      <c r="EC14" s="153">
        <v>134</v>
      </c>
      <c r="ED14" s="158">
        <v>134</v>
      </c>
      <c r="EE14" s="163">
        <v>134</v>
      </c>
      <c r="EF14" s="167">
        <v>134</v>
      </c>
      <c r="EG14" s="174">
        <v>134</v>
      </c>
      <c r="EH14" s="178">
        <v>134</v>
      </c>
      <c r="EI14" s="184">
        <v>134</v>
      </c>
      <c r="EJ14" s="189">
        <v>134</v>
      </c>
      <c r="EK14" s="193">
        <v>134</v>
      </c>
      <c r="EL14" s="202">
        <v>134</v>
      </c>
      <c r="EM14" s="205">
        <v>134</v>
      </c>
      <c r="EN14" s="209">
        <v>134</v>
      </c>
      <c r="EO14" s="218">
        <v>134</v>
      </c>
      <c r="EP14" s="225">
        <v>134</v>
      </c>
      <c r="EQ14" s="1">
        <v>134</v>
      </c>
      <c r="ER14" s="1">
        <v>134</v>
      </c>
      <c r="ES14" s="245">
        <v>134</v>
      </c>
      <c r="ET14" s="251">
        <v>134</v>
      </c>
      <c r="EU14" s="255">
        <v>134</v>
      </c>
      <c r="EV14" s="264">
        <v>134</v>
      </c>
      <c r="EW14" s="268">
        <v>134</v>
      </c>
      <c r="EX14" s="272">
        <v>134</v>
      </c>
      <c r="EY14" s="279">
        <v>134</v>
      </c>
      <c r="EZ14" s="285">
        <v>134</v>
      </c>
      <c r="FA14" s="290">
        <v>134</v>
      </c>
      <c r="FB14" s="295">
        <v>134</v>
      </c>
      <c r="FC14" s="299">
        <v>134</v>
      </c>
      <c r="FD14" s="305">
        <v>134</v>
      </c>
      <c r="FE14" s="308">
        <v>134</v>
      </c>
      <c r="FF14" s="310">
        <v>134</v>
      </c>
      <c r="FG14" s="313">
        <v>134</v>
      </c>
      <c r="FH14" s="317">
        <v>134</v>
      </c>
      <c r="FI14" s="322">
        <v>134</v>
      </c>
      <c r="FJ14" s="327">
        <v>134</v>
      </c>
      <c r="FK14" s="331">
        <v>134</v>
      </c>
      <c r="FL14" s="335">
        <v>134</v>
      </c>
      <c r="FM14" s="338">
        <v>134</v>
      </c>
      <c r="FN14" s="343">
        <v>134</v>
      </c>
      <c r="FO14" s="346">
        <v>134</v>
      </c>
      <c r="FP14" s="354">
        <v>5</v>
      </c>
      <c r="FQ14" s="375">
        <v>11</v>
      </c>
      <c r="FR14" s="388">
        <v>19</v>
      </c>
      <c r="FS14" s="393">
        <v>25</v>
      </c>
      <c r="FT14" s="414">
        <v>26</v>
      </c>
      <c r="FU14" s="422">
        <v>29</v>
      </c>
      <c r="FV14" s="429">
        <v>33</v>
      </c>
      <c r="FW14" s="435">
        <v>39</v>
      </c>
      <c r="FX14" s="441">
        <v>40</v>
      </c>
      <c r="FY14" s="448">
        <v>46</v>
      </c>
      <c r="FZ14" s="455">
        <v>52</v>
      </c>
      <c r="GA14" s="460">
        <v>58</v>
      </c>
      <c r="GB14" s="468">
        <v>66</v>
      </c>
      <c r="GC14" s="475">
        <v>72</v>
      </c>
      <c r="GD14" s="483">
        <v>82</v>
      </c>
      <c r="GE14" s="489">
        <v>91</v>
      </c>
      <c r="GF14" s="498">
        <v>97</v>
      </c>
      <c r="GG14" s="505">
        <v>102</v>
      </c>
      <c r="GH14" s="511">
        <v>107</v>
      </c>
      <c r="GI14" s="519">
        <v>112</v>
      </c>
      <c r="GJ14" s="530">
        <v>116</v>
      </c>
      <c r="GK14" s="218">
        <f t="shared" si="1"/>
        <v>4</v>
      </c>
      <c r="GL14" s="23">
        <v>21424</v>
      </c>
      <c r="GM14" s="23">
        <v>21627</v>
      </c>
      <c r="GN14" s="23">
        <v>21953</v>
      </c>
      <c r="GO14" s="23">
        <v>22167</v>
      </c>
      <c r="GP14" s="17">
        <v>22358</v>
      </c>
      <c r="GQ14" s="22">
        <v>22555</v>
      </c>
      <c r="GR14" s="31">
        <v>23000</v>
      </c>
      <c r="GS14" s="37">
        <v>23500</v>
      </c>
      <c r="GT14" s="41">
        <v>24163</v>
      </c>
      <c r="GU14" s="44"/>
      <c r="GV14" s="47">
        <v>25465</v>
      </c>
      <c r="GW14" s="53">
        <v>26000</v>
      </c>
      <c r="GX14" s="65">
        <v>26675</v>
      </c>
      <c r="GY14" s="69">
        <v>26835</v>
      </c>
      <c r="GZ14" s="71">
        <v>27078</v>
      </c>
      <c r="HA14" s="73">
        <v>27250</v>
      </c>
      <c r="HB14" s="74">
        <v>27650</v>
      </c>
      <c r="HC14" s="81">
        <v>28055</v>
      </c>
      <c r="HD14" s="88">
        <v>28400</v>
      </c>
      <c r="HE14" s="90">
        <v>29000</v>
      </c>
      <c r="HF14" s="93">
        <v>29570</v>
      </c>
      <c r="HG14" s="99">
        <v>30000</v>
      </c>
      <c r="HH14" s="103">
        <v>30452</v>
      </c>
      <c r="HI14" s="114">
        <v>30680</v>
      </c>
      <c r="HJ14" s="117">
        <v>30915</v>
      </c>
      <c r="HK14" s="122">
        <v>31088</v>
      </c>
      <c r="HL14" s="124">
        <v>31263</v>
      </c>
      <c r="HM14" s="129">
        <v>31409</v>
      </c>
      <c r="HN14" s="74">
        <v>31789</v>
      </c>
      <c r="HO14" s="136">
        <v>32148</v>
      </c>
      <c r="HP14" s="140">
        <v>32600</v>
      </c>
      <c r="HQ14" s="145">
        <v>33000</v>
      </c>
      <c r="HR14" s="149">
        <v>33550</v>
      </c>
      <c r="HS14" s="153">
        <v>33850</v>
      </c>
      <c r="HT14" s="158">
        <v>34077</v>
      </c>
      <c r="HU14" s="163">
        <v>34242</v>
      </c>
      <c r="HV14" s="74">
        <v>34471</v>
      </c>
      <c r="HW14" s="174">
        <v>34598</v>
      </c>
      <c r="HX14" s="178">
        <v>34796</v>
      </c>
      <c r="HY14" s="184">
        <v>34983</v>
      </c>
      <c r="HZ14" s="189">
        <v>35350</v>
      </c>
      <c r="IA14" s="193">
        <v>35700</v>
      </c>
      <c r="IB14" s="74">
        <v>36200</v>
      </c>
      <c r="IC14" s="205">
        <v>36646</v>
      </c>
      <c r="ID14" s="209">
        <v>37100</v>
      </c>
      <c r="IE14" s="218">
        <v>37400</v>
      </c>
      <c r="IF14" s="225">
        <v>37685</v>
      </c>
      <c r="IG14" s="229"/>
      <c r="IH14" s="235"/>
      <c r="II14" s="245">
        <v>38220</v>
      </c>
      <c r="IJ14" s="251">
        <v>38400</v>
      </c>
      <c r="IK14" s="255">
        <v>38550</v>
      </c>
      <c r="IL14" s="264">
        <v>38800</v>
      </c>
      <c r="IM14" s="268">
        <v>39400</v>
      </c>
      <c r="IN14" s="272">
        <v>39950</v>
      </c>
      <c r="IO14" s="279">
        <v>40230</v>
      </c>
      <c r="IP14" s="285">
        <v>40510</v>
      </c>
      <c r="IQ14" s="290">
        <v>40773</v>
      </c>
      <c r="IR14" s="295">
        <v>40950</v>
      </c>
      <c r="IS14" s="299">
        <v>41150</v>
      </c>
      <c r="IT14" s="305">
        <v>41447</v>
      </c>
      <c r="IU14" s="308">
        <v>41652</v>
      </c>
      <c r="IV14" s="310">
        <v>41874</v>
      </c>
      <c r="IW14" s="313">
        <v>42404</v>
      </c>
      <c r="IX14" s="317">
        <v>42952</v>
      </c>
      <c r="IY14" s="322">
        <v>43382</v>
      </c>
      <c r="IZ14" s="327">
        <v>43873</v>
      </c>
      <c r="JA14" s="331">
        <v>44123</v>
      </c>
      <c r="JB14" s="335">
        <v>44652</v>
      </c>
      <c r="JC14" s="338">
        <v>44827</v>
      </c>
      <c r="JD14" s="343">
        <v>45004</v>
      </c>
      <c r="JE14" s="346">
        <v>45191</v>
      </c>
      <c r="JF14" s="354">
        <v>45368</v>
      </c>
      <c r="JG14" s="375">
        <v>45536</v>
      </c>
      <c r="JH14" s="388">
        <v>45900</v>
      </c>
      <c r="JI14" s="393">
        <v>46233</v>
      </c>
      <c r="JJ14" s="414">
        <v>46670</v>
      </c>
      <c r="JK14" s="422">
        <v>46925</v>
      </c>
      <c r="JL14" s="429">
        <v>47250</v>
      </c>
      <c r="JM14" s="435">
        <v>47650</v>
      </c>
      <c r="JN14" s="441">
        <v>48201</v>
      </c>
      <c r="JO14" s="448">
        <v>48448</v>
      </c>
      <c r="JP14" s="455">
        <v>48678</v>
      </c>
      <c r="JQ14" s="460">
        <v>48904</v>
      </c>
      <c r="JR14" s="468">
        <v>49113</v>
      </c>
      <c r="JS14" s="475">
        <v>49305</v>
      </c>
      <c r="JT14" s="483">
        <v>49565</v>
      </c>
      <c r="JU14" s="489">
        <v>49943</v>
      </c>
      <c r="JV14" s="498">
        <v>50326</v>
      </c>
      <c r="JW14" s="505">
        <v>50634</v>
      </c>
      <c r="JX14" s="511">
        <v>50827</v>
      </c>
      <c r="JY14" s="519">
        <v>51109</v>
      </c>
      <c r="JZ14" s="530">
        <v>51426</v>
      </c>
      <c r="KA14" s="218">
        <f t="shared" si="2"/>
        <v>317</v>
      </c>
      <c r="KB14" s="4"/>
    </row>
    <row r="15" spans="1:288" ht="15" customHeight="1" x14ac:dyDescent="0.2">
      <c r="A15" s="557"/>
      <c r="B15" s="43">
        <v>14</v>
      </c>
      <c r="C15" s="4" t="s">
        <v>53</v>
      </c>
      <c r="D15" s="43">
        <v>1</v>
      </c>
      <c r="E15" s="43">
        <v>1</v>
      </c>
      <c r="F15" s="23">
        <v>152</v>
      </c>
      <c r="G15" s="23">
        <v>154</v>
      </c>
      <c r="H15" s="1">
        <v>156</v>
      </c>
      <c r="I15" s="1">
        <v>158</v>
      </c>
      <c r="J15" s="20">
        <v>156</v>
      </c>
      <c r="K15" s="22">
        <v>160</v>
      </c>
      <c r="L15" s="31">
        <v>165</v>
      </c>
      <c r="M15" s="37">
        <v>170</v>
      </c>
      <c r="N15" s="41">
        <v>175</v>
      </c>
      <c r="O15" s="44">
        <v>180</v>
      </c>
      <c r="P15" s="47">
        <v>184</v>
      </c>
      <c r="Q15" s="53">
        <v>189</v>
      </c>
      <c r="R15" s="65">
        <v>192</v>
      </c>
      <c r="S15" s="69">
        <v>196</v>
      </c>
      <c r="T15" s="71">
        <v>200</v>
      </c>
      <c r="U15" s="73">
        <v>204</v>
      </c>
      <c r="V15" s="77">
        <v>209</v>
      </c>
      <c r="W15" s="81">
        <v>214</v>
      </c>
      <c r="X15" s="88">
        <v>219</v>
      </c>
      <c r="Y15" s="90">
        <v>224</v>
      </c>
      <c r="Z15" s="93">
        <v>229</v>
      </c>
      <c r="AA15" s="99">
        <v>233</v>
      </c>
      <c r="AB15" s="103">
        <v>236</v>
      </c>
      <c r="AC15" s="114">
        <v>240</v>
      </c>
      <c r="AD15" s="117">
        <v>243</v>
      </c>
      <c r="AE15" s="122">
        <v>246</v>
      </c>
      <c r="AF15" s="124">
        <v>249</v>
      </c>
      <c r="AG15" s="129">
        <v>253</v>
      </c>
      <c r="AH15" s="133">
        <v>257</v>
      </c>
      <c r="AI15" s="136">
        <v>260</v>
      </c>
      <c r="AJ15" s="140">
        <v>261</v>
      </c>
      <c r="AK15" s="145">
        <v>264</v>
      </c>
      <c r="AL15" s="149">
        <v>267</v>
      </c>
      <c r="AM15" s="153">
        <v>270</v>
      </c>
      <c r="AN15" s="158">
        <v>273</v>
      </c>
      <c r="AO15" s="163">
        <v>275</v>
      </c>
      <c r="AP15" s="167">
        <v>279</v>
      </c>
      <c r="AQ15" s="174">
        <v>281</v>
      </c>
      <c r="AR15" s="178">
        <v>283</v>
      </c>
      <c r="AS15" s="184">
        <v>285</v>
      </c>
      <c r="AT15" s="1">
        <f>ROUND((AS15-AP15)/3*1.2+AS15,1)</f>
        <v>287.39999999999998</v>
      </c>
      <c r="AU15" s="1">
        <v>290</v>
      </c>
      <c r="AV15" s="1">
        <v>293</v>
      </c>
      <c r="AW15" s="205">
        <v>289</v>
      </c>
      <c r="AX15" s="209">
        <v>290</v>
      </c>
      <c r="AY15" s="218">
        <v>291</v>
      </c>
      <c r="AZ15" s="225">
        <v>292</v>
      </c>
      <c r="BA15" s="229">
        <v>293</v>
      </c>
      <c r="BB15" s="235">
        <v>294</v>
      </c>
      <c r="BC15" s="245">
        <v>294</v>
      </c>
      <c r="BD15" s="251">
        <v>296</v>
      </c>
      <c r="BE15" s="255">
        <v>298</v>
      </c>
      <c r="BF15" s="1">
        <v>300</v>
      </c>
      <c r="BG15" s="268">
        <v>301</v>
      </c>
      <c r="BH15" s="272">
        <v>303</v>
      </c>
      <c r="BI15" s="279">
        <v>304</v>
      </c>
      <c r="BJ15" s="1">
        <v>306</v>
      </c>
      <c r="BK15" s="290">
        <v>309</v>
      </c>
      <c r="BL15" s="295">
        <v>311</v>
      </c>
      <c r="BM15" s="299">
        <v>313</v>
      </c>
      <c r="BN15" s="305">
        <v>316</v>
      </c>
      <c r="BO15" s="308">
        <v>319</v>
      </c>
      <c r="BP15" s="310">
        <v>321</v>
      </c>
      <c r="BQ15" s="313">
        <v>323</v>
      </c>
      <c r="BR15" s="317">
        <v>324</v>
      </c>
      <c r="BS15" s="322">
        <v>325</v>
      </c>
      <c r="BT15" s="327">
        <v>327</v>
      </c>
      <c r="BU15" s="331">
        <v>328</v>
      </c>
      <c r="BV15" s="335">
        <v>330</v>
      </c>
      <c r="BW15" s="338">
        <v>331</v>
      </c>
      <c r="BX15" s="343">
        <v>332</v>
      </c>
      <c r="BY15" s="346">
        <v>333</v>
      </c>
      <c r="BZ15" s="354">
        <v>334</v>
      </c>
      <c r="CA15" s="375">
        <v>336</v>
      </c>
      <c r="CB15" s="388">
        <v>1.4410000000000001</v>
      </c>
      <c r="CC15" s="393">
        <v>3</v>
      </c>
      <c r="CD15" s="414">
        <v>4</v>
      </c>
      <c r="CE15" s="422">
        <v>5</v>
      </c>
      <c r="CF15" s="429">
        <v>6</v>
      </c>
      <c r="CG15" s="435">
        <v>7</v>
      </c>
      <c r="CH15" s="441">
        <v>7</v>
      </c>
      <c r="CI15" s="448">
        <v>10</v>
      </c>
      <c r="CJ15" s="455">
        <v>12</v>
      </c>
      <c r="CK15" s="460">
        <v>13</v>
      </c>
      <c r="CL15" s="468">
        <v>15</v>
      </c>
      <c r="CM15" s="475">
        <v>16</v>
      </c>
      <c r="CN15" s="483">
        <v>17</v>
      </c>
      <c r="CO15" s="489">
        <v>18</v>
      </c>
      <c r="CP15" s="498">
        <v>19</v>
      </c>
      <c r="CQ15" s="505">
        <v>20</v>
      </c>
      <c r="CR15" s="511">
        <v>21</v>
      </c>
      <c r="CS15" s="519">
        <v>23</v>
      </c>
      <c r="CT15" s="530">
        <v>24</v>
      </c>
      <c r="CU15" s="218">
        <f t="shared" si="0"/>
        <v>1</v>
      </c>
      <c r="CV15" s="23">
        <v>6</v>
      </c>
      <c r="CW15" s="23">
        <v>15</v>
      </c>
      <c r="CX15" s="1">
        <v>16</v>
      </c>
      <c r="CY15" s="1">
        <v>17</v>
      </c>
      <c r="CZ15" s="20">
        <v>2</v>
      </c>
      <c r="DA15" s="22">
        <v>4</v>
      </c>
      <c r="DB15" s="31">
        <v>6</v>
      </c>
      <c r="DC15" s="37">
        <v>8</v>
      </c>
      <c r="DD15" s="41">
        <v>10</v>
      </c>
      <c r="DE15" s="44">
        <v>13</v>
      </c>
      <c r="DF15" s="47">
        <v>16</v>
      </c>
      <c r="DG15" s="53">
        <v>19</v>
      </c>
      <c r="DH15" s="65">
        <v>22</v>
      </c>
      <c r="DI15" s="69">
        <v>24</v>
      </c>
      <c r="DJ15" s="71">
        <v>28</v>
      </c>
      <c r="DK15" s="73">
        <v>31</v>
      </c>
      <c r="DL15" s="77">
        <v>33</v>
      </c>
      <c r="DM15" s="81">
        <v>34</v>
      </c>
      <c r="DN15" s="88">
        <v>36</v>
      </c>
      <c r="DO15" s="90">
        <v>37</v>
      </c>
      <c r="DP15" s="93">
        <v>40</v>
      </c>
      <c r="DQ15" s="99">
        <v>42</v>
      </c>
      <c r="DR15" s="103">
        <v>45</v>
      </c>
      <c r="DS15" s="114">
        <v>48</v>
      </c>
      <c r="DT15" s="117">
        <v>50</v>
      </c>
      <c r="DU15" s="122">
        <v>52</v>
      </c>
      <c r="DV15" s="124">
        <v>54</v>
      </c>
      <c r="DW15" s="129">
        <v>56</v>
      </c>
      <c r="DX15" s="133">
        <v>56</v>
      </c>
      <c r="DY15" s="136">
        <v>56</v>
      </c>
      <c r="DZ15" s="140">
        <v>56</v>
      </c>
      <c r="EA15" s="145">
        <v>56</v>
      </c>
      <c r="EB15" s="149">
        <v>57</v>
      </c>
      <c r="EC15" s="153">
        <v>58</v>
      </c>
      <c r="ED15" s="158">
        <v>60</v>
      </c>
      <c r="EE15" s="163">
        <v>63</v>
      </c>
      <c r="EF15" s="167">
        <v>65</v>
      </c>
      <c r="EG15" s="174">
        <v>67</v>
      </c>
      <c r="EH15" s="178">
        <v>68</v>
      </c>
      <c r="EI15" s="184">
        <v>70</v>
      </c>
      <c r="EJ15" s="1">
        <v>71</v>
      </c>
      <c r="EK15" s="1">
        <f t="shared" ref="EK15:EK16" si="14">EJ15</f>
        <v>71</v>
      </c>
      <c r="EL15" s="1">
        <f t="shared" ref="EL15:EL16" si="15">EK15</f>
        <v>71</v>
      </c>
      <c r="EM15" s="205">
        <v>71</v>
      </c>
      <c r="EN15" s="209">
        <v>71</v>
      </c>
      <c r="EO15" s="218">
        <v>71</v>
      </c>
      <c r="EP15" s="225">
        <v>72</v>
      </c>
      <c r="EQ15" s="229">
        <v>73</v>
      </c>
      <c r="ER15" s="235">
        <v>74</v>
      </c>
      <c r="ES15" s="245">
        <v>75</v>
      </c>
      <c r="ET15" s="251">
        <v>76</v>
      </c>
      <c r="EU15" s="255">
        <v>77</v>
      </c>
      <c r="EV15" s="1">
        <f>EU15</f>
        <v>77</v>
      </c>
      <c r="EW15" s="268">
        <v>77</v>
      </c>
      <c r="EX15" s="1">
        <f t="shared" ref="EX15:EX16" si="16">EW15</f>
        <v>77</v>
      </c>
      <c r="EY15" s="279">
        <v>78</v>
      </c>
      <c r="EZ15" s="1">
        <v>79</v>
      </c>
      <c r="FA15" s="290">
        <v>81</v>
      </c>
      <c r="FB15" s="295">
        <v>83</v>
      </c>
      <c r="FC15" s="299">
        <v>85</v>
      </c>
      <c r="FD15" s="305">
        <v>87</v>
      </c>
      <c r="FE15" s="308">
        <v>88</v>
      </c>
      <c r="FF15" s="310">
        <v>90</v>
      </c>
      <c r="FG15" s="313">
        <v>90</v>
      </c>
      <c r="FH15" s="317">
        <v>90</v>
      </c>
      <c r="FI15" s="322">
        <v>90</v>
      </c>
      <c r="FJ15" s="327">
        <v>91</v>
      </c>
      <c r="FK15" s="331">
        <v>91</v>
      </c>
      <c r="FL15" s="335">
        <v>92</v>
      </c>
      <c r="FM15" s="338">
        <v>93</v>
      </c>
      <c r="FN15" s="343">
        <v>94</v>
      </c>
      <c r="FO15" s="346">
        <v>95</v>
      </c>
      <c r="FP15" s="354">
        <v>96</v>
      </c>
      <c r="FQ15" s="375">
        <v>96</v>
      </c>
      <c r="FR15" s="388">
        <v>1.651</v>
      </c>
      <c r="FS15" s="393">
        <v>2</v>
      </c>
      <c r="FT15" s="414">
        <v>3</v>
      </c>
      <c r="FU15" s="422">
        <v>3</v>
      </c>
      <c r="FV15" s="429">
        <v>4</v>
      </c>
      <c r="FW15" s="435">
        <v>5</v>
      </c>
      <c r="FX15" s="441">
        <v>5</v>
      </c>
      <c r="FY15" s="448">
        <v>7</v>
      </c>
      <c r="FZ15" s="455">
        <v>7</v>
      </c>
      <c r="GA15" s="460">
        <v>8</v>
      </c>
      <c r="GB15" s="468">
        <v>9</v>
      </c>
      <c r="GC15" s="475">
        <v>10</v>
      </c>
      <c r="GD15" s="483">
        <v>10</v>
      </c>
      <c r="GE15" s="489">
        <v>11</v>
      </c>
      <c r="GF15" s="498">
        <v>12</v>
      </c>
      <c r="GG15" s="505">
        <v>13</v>
      </c>
      <c r="GH15" s="511">
        <v>14</v>
      </c>
      <c r="GI15" s="519">
        <v>15</v>
      </c>
      <c r="GJ15" s="530">
        <v>16</v>
      </c>
      <c r="GK15" s="218">
        <f t="shared" si="1"/>
        <v>1</v>
      </c>
      <c r="GL15" s="23"/>
      <c r="GM15" s="23">
        <v>14218</v>
      </c>
      <c r="GN15" s="23">
        <v>14251</v>
      </c>
      <c r="GO15" s="23">
        <v>14281</v>
      </c>
      <c r="GP15" s="17">
        <v>14323</v>
      </c>
      <c r="GQ15" s="22">
        <v>14508</v>
      </c>
      <c r="GR15" s="31">
        <v>14801</v>
      </c>
      <c r="GS15" s="37">
        <v>14983</v>
      </c>
      <c r="GT15" s="41">
        <v>15130</v>
      </c>
      <c r="GU15" s="44">
        <v>15282</v>
      </c>
      <c r="GV15" s="47">
        <v>15434</v>
      </c>
      <c r="GW15" s="53">
        <v>15595</v>
      </c>
      <c r="GX15" s="65">
        <v>15729</v>
      </c>
      <c r="GY15" s="69">
        <v>15858</v>
      </c>
      <c r="GZ15" s="71">
        <v>16010</v>
      </c>
      <c r="HA15" s="73">
        <v>16134</v>
      </c>
      <c r="HB15" s="77">
        <v>16254</v>
      </c>
      <c r="HC15" s="81">
        <v>16645</v>
      </c>
      <c r="HD15" s="88">
        <v>16974</v>
      </c>
      <c r="HE15" s="90">
        <v>17201</v>
      </c>
      <c r="HF15" s="93">
        <v>17332</v>
      </c>
      <c r="HG15" s="99">
        <v>17452</v>
      </c>
      <c r="HH15" s="103">
        <v>17572</v>
      </c>
      <c r="HI15" s="114">
        <v>17672</v>
      </c>
      <c r="HJ15" s="117">
        <v>17784</v>
      </c>
      <c r="HK15" s="122">
        <v>17886</v>
      </c>
      <c r="HL15" s="124">
        <v>17990</v>
      </c>
      <c r="HM15" s="129">
        <v>18084</v>
      </c>
      <c r="HN15" s="133">
        <v>18305</v>
      </c>
      <c r="HO15" s="136">
        <v>18522</v>
      </c>
      <c r="HP15" s="140">
        <v>18615</v>
      </c>
      <c r="HQ15" s="145">
        <v>18683</v>
      </c>
      <c r="HR15" s="149">
        <v>18778</v>
      </c>
      <c r="HS15" s="153">
        <v>18897</v>
      </c>
      <c r="HT15" s="158">
        <v>19018</v>
      </c>
      <c r="HU15" s="163">
        <v>19137</v>
      </c>
      <c r="HV15" s="74">
        <v>19268</v>
      </c>
      <c r="HW15" s="174">
        <v>19368</v>
      </c>
      <c r="HX15" s="178">
        <v>19475</v>
      </c>
      <c r="HY15" s="184">
        <v>19484</v>
      </c>
      <c r="HZ15" s="189"/>
      <c r="IA15" s="193"/>
      <c r="IB15" s="202"/>
      <c r="IC15" s="205">
        <v>19738</v>
      </c>
      <c r="ID15" s="209">
        <v>19876</v>
      </c>
      <c r="IE15" s="218">
        <v>19876</v>
      </c>
      <c r="IF15" s="225">
        <v>19884</v>
      </c>
      <c r="IG15" s="229">
        <v>19937</v>
      </c>
      <c r="IH15" s="235">
        <v>19970</v>
      </c>
      <c r="II15" s="245">
        <v>20030</v>
      </c>
      <c r="IJ15" s="251">
        <v>20064</v>
      </c>
      <c r="IK15" s="255">
        <v>20117</v>
      </c>
      <c r="IL15" s="264"/>
      <c r="IM15" s="268">
        <v>20402</v>
      </c>
      <c r="IN15" s="272">
        <v>20705</v>
      </c>
      <c r="IO15" s="279">
        <v>20819</v>
      </c>
      <c r="IP15" s="285"/>
      <c r="IQ15" s="290">
        <v>21081</v>
      </c>
      <c r="IR15" s="295">
        <v>21214</v>
      </c>
      <c r="IS15" s="299">
        <v>21355</v>
      </c>
      <c r="IT15" s="305">
        <v>21507</v>
      </c>
      <c r="IU15" s="308">
        <v>21638</v>
      </c>
      <c r="IV15" s="310">
        <v>21783</v>
      </c>
      <c r="IW15" s="313">
        <v>21901</v>
      </c>
      <c r="IX15" s="317">
        <v>22015</v>
      </c>
      <c r="IY15" s="322">
        <v>22139</v>
      </c>
      <c r="IZ15" s="327">
        <v>22277</v>
      </c>
      <c r="JA15" s="331">
        <v>22402</v>
      </c>
      <c r="JB15" s="74">
        <v>22519</v>
      </c>
      <c r="JC15" s="338">
        <v>22641</v>
      </c>
      <c r="JD15" s="343">
        <v>22760</v>
      </c>
      <c r="JE15" s="348">
        <v>22822</v>
      </c>
      <c r="JF15" s="74">
        <v>22989</v>
      </c>
      <c r="JG15" s="375">
        <v>23098</v>
      </c>
      <c r="JH15" s="388">
        <v>23215</v>
      </c>
      <c r="JI15" s="393">
        <v>23320</v>
      </c>
      <c r="JJ15" s="414">
        <v>23436</v>
      </c>
      <c r="JK15" s="422">
        <v>23571</v>
      </c>
      <c r="JL15" s="429">
        <v>23726</v>
      </c>
      <c r="JM15" s="435">
        <v>23846</v>
      </c>
      <c r="JN15" s="441">
        <v>23961</v>
      </c>
      <c r="JO15" s="448">
        <v>24078</v>
      </c>
      <c r="JP15" s="455">
        <v>24167</v>
      </c>
      <c r="JQ15" s="460">
        <v>24318</v>
      </c>
      <c r="JR15" s="468">
        <v>24443</v>
      </c>
      <c r="JS15" s="475">
        <v>24550</v>
      </c>
      <c r="JT15" s="483">
        <v>24673</v>
      </c>
      <c r="JU15" s="489">
        <v>24760</v>
      </c>
      <c r="JV15" s="498">
        <v>24840</v>
      </c>
      <c r="JW15" s="505">
        <v>25061</v>
      </c>
      <c r="JX15" s="511">
        <v>25265</v>
      </c>
      <c r="JY15" s="519">
        <v>25428</v>
      </c>
      <c r="JZ15" s="530">
        <v>25549</v>
      </c>
      <c r="KA15" s="218">
        <f t="shared" si="2"/>
        <v>121</v>
      </c>
      <c r="KB15" s="4"/>
    </row>
    <row r="16" spans="1:288" ht="15" customHeight="1" x14ac:dyDescent="0.2">
      <c r="A16" s="557"/>
      <c r="B16" s="43">
        <v>15</v>
      </c>
      <c r="C16" s="4" t="s">
        <v>54</v>
      </c>
      <c r="D16" s="43">
        <v>0</v>
      </c>
      <c r="E16" s="43">
        <v>1</v>
      </c>
      <c r="F16" s="23">
        <v>43</v>
      </c>
      <c r="G16" s="5">
        <v>43</v>
      </c>
      <c r="H16" s="5">
        <v>43</v>
      </c>
      <c r="I16" s="5">
        <v>43</v>
      </c>
      <c r="J16" s="1">
        <v>48</v>
      </c>
      <c r="K16" s="1">
        <v>53</v>
      </c>
      <c r="L16" s="1">
        <v>58</v>
      </c>
      <c r="M16" s="1">
        <f t="shared" ref="M16:M17" si="17">ROUND((L16-F16)/6+L16+1,0)</f>
        <v>62</v>
      </c>
      <c r="N16" s="1">
        <f t="shared" ref="N16:N17" si="18">ROUND((M16-F16)/7+M16+1,0)</f>
        <v>66</v>
      </c>
      <c r="O16" s="1">
        <f t="shared" ref="O16:O17" si="19">ROUND((N16-F16)/8+N16+1,0)</f>
        <v>70</v>
      </c>
      <c r="P16" s="1">
        <v>75</v>
      </c>
      <c r="Q16" s="1">
        <f>ROUND((P16-F16)/10+P16+1,1)</f>
        <v>79.2</v>
      </c>
      <c r="R16" s="65" t="s">
        <v>7</v>
      </c>
      <c r="S16" s="69" t="s">
        <v>7</v>
      </c>
      <c r="T16" s="71" t="s">
        <v>7</v>
      </c>
      <c r="U16" s="75" t="s">
        <v>7</v>
      </c>
      <c r="V16" s="77" t="s">
        <v>7</v>
      </c>
      <c r="W16" s="81" t="s">
        <v>7</v>
      </c>
      <c r="X16" s="88" t="s">
        <v>7</v>
      </c>
      <c r="Y16" s="90" t="s">
        <v>7</v>
      </c>
      <c r="Z16" s="93" t="s">
        <v>7</v>
      </c>
      <c r="AA16" s="99" t="s">
        <v>7</v>
      </c>
      <c r="AB16" s="103" t="s">
        <v>7</v>
      </c>
      <c r="AC16" s="114" t="s">
        <v>7</v>
      </c>
      <c r="AD16" s="117" t="s">
        <v>7</v>
      </c>
      <c r="AE16" s="122" t="s">
        <v>7</v>
      </c>
      <c r="AF16" s="124">
        <v>46</v>
      </c>
      <c r="AG16" s="129">
        <v>51</v>
      </c>
      <c r="AH16" s="133">
        <v>53</v>
      </c>
      <c r="AI16" s="136">
        <v>55</v>
      </c>
      <c r="AJ16" s="140">
        <v>57</v>
      </c>
      <c r="AK16" s="145">
        <v>58</v>
      </c>
      <c r="AL16" s="1">
        <v>59</v>
      </c>
      <c r="AM16" s="153">
        <v>61</v>
      </c>
      <c r="AN16" s="158">
        <v>63</v>
      </c>
      <c r="AO16" s="163">
        <v>64</v>
      </c>
      <c r="AP16" s="167">
        <v>67</v>
      </c>
      <c r="AQ16" s="174">
        <v>69</v>
      </c>
      <c r="AR16" s="1">
        <v>71</v>
      </c>
      <c r="AS16" s="184">
        <v>71</v>
      </c>
      <c r="AT16" s="1">
        <f>ROUND((AS16-AP16)/3*1.2+AS16,1)</f>
        <v>72.599999999999994</v>
      </c>
      <c r="AU16" s="1">
        <v>74</v>
      </c>
      <c r="AV16" s="1">
        <v>76</v>
      </c>
      <c r="AW16" s="205">
        <v>81</v>
      </c>
      <c r="AX16" s="1">
        <v>84</v>
      </c>
      <c r="AY16" s="218">
        <v>84</v>
      </c>
      <c r="AZ16" s="1">
        <v>85</v>
      </c>
      <c r="BA16" s="229">
        <v>87</v>
      </c>
      <c r="BB16" s="235">
        <v>88</v>
      </c>
      <c r="BC16" s="245">
        <v>89</v>
      </c>
      <c r="BD16" s="1">
        <v>90</v>
      </c>
      <c r="BE16" s="255">
        <v>93</v>
      </c>
      <c r="BF16" s="264">
        <v>94</v>
      </c>
      <c r="BG16" s="268">
        <v>96</v>
      </c>
      <c r="BH16" s="1">
        <v>98</v>
      </c>
      <c r="BI16" s="1">
        <v>100</v>
      </c>
      <c r="BJ16" s="1">
        <v>102</v>
      </c>
      <c r="BK16" s="290">
        <v>104</v>
      </c>
      <c r="BL16" s="1">
        <v>106</v>
      </c>
      <c r="BM16" s="1">
        <v>108</v>
      </c>
      <c r="BN16" s="305">
        <v>109</v>
      </c>
      <c r="BO16" s="308">
        <v>111</v>
      </c>
      <c r="BP16" s="1">
        <v>113</v>
      </c>
      <c r="BQ16" s="1">
        <v>115</v>
      </c>
      <c r="BR16" s="317">
        <v>116</v>
      </c>
      <c r="BS16" s="322">
        <v>117</v>
      </c>
      <c r="BT16" s="1">
        <v>118</v>
      </c>
      <c r="BU16" s="331">
        <v>121</v>
      </c>
      <c r="BV16" s="335">
        <v>122</v>
      </c>
      <c r="BW16" s="338">
        <v>123</v>
      </c>
      <c r="BX16" s="1">
        <v>124</v>
      </c>
      <c r="BY16" s="346">
        <v>126</v>
      </c>
      <c r="BZ16" s="354">
        <v>137</v>
      </c>
      <c r="CA16" s="375">
        <v>127</v>
      </c>
      <c r="CB16" s="388">
        <v>128</v>
      </c>
      <c r="CC16" s="393">
        <v>128</v>
      </c>
      <c r="CD16" s="1">
        <v>129</v>
      </c>
      <c r="CE16" s="1">
        <v>130</v>
      </c>
      <c r="CF16" s="429">
        <v>131</v>
      </c>
      <c r="CG16" s="435">
        <v>132</v>
      </c>
      <c r="CH16" s="441">
        <v>132</v>
      </c>
      <c r="CI16" s="448">
        <v>132</v>
      </c>
      <c r="CJ16" s="455">
        <v>131</v>
      </c>
      <c r="CK16" s="460">
        <v>131</v>
      </c>
      <c r="CL16" s="468">
        <v>133</v>
      </c>
      <c r="CM16" s="475">
        <v>137</v>
      </c>
      <c r="CN16" s="483">
        <v>139</v>
      </c>
      <c r="CO16" s="1">
        <v>141</v>
      </c>
      <c r="CP16" s="498">
        <v>137</v>
      </c>
      <c r="CQ16" s="1">
        <v>138</v>
      </c>
      <c r="CR16" s="511">
        <v>137</v>
      </c>
      <c r="CS16" s="522">
        <v>137</v>
      </c>
      <c r="CT16" s="1">
        <v>137</v>
      </c>
      <c r="CU16" s="218">
        <f t="shared" si="0"/>
        <v>0</v>
      </c>
      <c r="CV16" s="23">
        <v>42</v>
      </c>
      <c r="CW16" s="5">
        <v>42</v>
      </c>
      <c r="CX16" s="23">
        <v>42</v>
      </c>
      <c r="CY16" s="5">
        <v>42</v>
      </c>
      <c r="CZ16" s="1">
        <v>45</v>
      </c>
      <c r="DA16" s="1">
        <v>48</v>
      </c>
      <c r="DB16" s="1">
        <v>51</v>
      </c>
      <c r="DC16" s="1">
        <f t="shared" ref="DC16:DC17" si="20">ROUND((DB16-CV16)/6/31*21+DB16,0)</f>
        <v>52</v>
      </c>
      <c r="DD16" s="1">
        <f t="shared" ref="DD16:DD17" si="21">ROUND((DC16-CV16)/7+DC16-1,0)</f>
        <v>52</v>
      </c>
      <c r="DE16" s="1">
        <f t="shared" ref="DE16:DE17" si="22">ROUND((DD16-CV16)/8+DD16+1,0)</f>
        <v>54</v>
      </c>
      <c r="DF16" s="1">
        <v>57</v>
      </c>
      <c r="DG16" s="1">
        <f>ROUND((DF16-CV16)/10+DF16+1,1)</f>
        <v>59.5</v>
      </c>
      <c r="DH16" s="65" t="s">
        <v>7</v>
      </c>
      <c r="DI16" s="69" t="s">
        <v>7</v>
      </c>
      <c r="DJ16" s="71" t="s">
        <v>7</v>
      </c>
      <c r="DK16" s="75" t="s">
        <v>7</v>
      </c>
      <c r="DL16" s="77" t="s">
        <v>7</v>
      </c>
      <c r="DM16" s="81" t="s">
        <v>7</v>
      </c>
      <c r="DN16" s="88" t="s">
        <v>7</v>
      </c>
      <c r="DO16" s="90" t="s">
        <v>7</v>
      </c>
      <c r="DP16" s="93" t="s">
        <v>7</v>
      </c>
      <c r="DQ16" s="99" t="s">
        <v>7</v>
      </c>
      <c r="DR16" s="103" t="s">
        <v>7</v>
      </c>
      <c r="DS16" s="114" t="s">
        <v>7</v>
      </c>
      <c r="DT16" s="117" t="s">
        <v>7</v>
      </c>
      <c r="DU16" s="122" t="s">
        <v>7</v>
      </c>
      <c r="DV16" s="124">
        <v>46</v>
      </c>
      <c r="DW16" s="129">
        <v>46</v>
      </c>
      <c r="DX16" s="133">
        <v>46</v>
      </c>
      <c r="DY16" s="136">
        <v>46</v>
      </c>
      <c r="DZ16" s="140">
        <v>46</v>
      </c>
      <c r="EA16" s="145">
        <v>46</v>
      </c>
      <c r="EB16" s="1">
        <v>46</v>
      </c>
      <c r="EC16" s="153">
        <v>46</v>
      </c>
      <c r="ED16" s="158">
        <v>46</v>
      </c>
      <c r="EE16" s="163">
        <v>46</v>
      </c>
      <c r="EF16" s="167">
        <v>46</v>
      </c>
      <c r="EG16" s="174">
        <v>46</v>
      </c>
      <c r="EH16" s="1">
        <v>46</v>
      </c>
      <c r="EI16" s="184">
        <v>46</v>
      </c>
      <c r="EJ16" s="1">
        <v>46</v>
      </c>
      <c r="EK16" s="1">
        <f t="shared" si="14"/>
        <v>46</v>
      </c>
      <c r="EL16" s="1">
        <f t="shared" si="15"/>
        <v>46</v>
      </c>
      <c r="EM16" s="205">
        <v>46</v>
      </c>
      <c r="EN16" s="1">
        <f>EM16</f>
        <v>46</v>
      </c>
      <c r="EO16" s="218">
        <v>46</v>
      </c>
      <c r="EP16" s="1">
        <v>46</v>
      </c>
      <c r="EQ16" s="229">
        <v>46</v>
      </c>
      <c r="ER16" s="235">
        <v>46</v>
      </c>
      <c r="ES16" s="245">
        <v>46</v>
      </c>
      <c r="ET16" s="1">
        <v>46</v>
      </c>
      <c r="EU16" s="255">
        <v>46</v>
      </c>
      <c r="EV16" s="264">
        <v>46</v>
      </c>
      <c r="EW16" s="1">
        <f t="shared" ref="EW16:EW18" si="23">EV16</f>
        <v>46</v>
      </c>
      <c r="EX16" s="1">
        <f t="shared" si="16"/>
        <v>46</v>
      </c>
      <c r="EY16" s="1">
        <v>46</v>
      </c>
      <c r="EZ16" s="1">
        <v>46</v>
      </c>
      <c r="FA16" s="290">
        <v>46</v>
      </c>
      <c r="FB16" s="1">
        <v>46</v>
      </c>
      <c r="FC16" s="1">
        <v>46</v>
      </c>
      <c r="FD16" s="305">
        <v>46</v>
      </c>
      <c r="FE16" s="308">
        <v>46</v>
      </c>
      <c r="FF16" s="1">
        <v>46</v>
      </c>
      <c r="FG16" s="1">
        <f t="shared" ref="FG16:FG17" si="24">FF16</f>
        <v>46</v>
      </c>
      <c r="FH16" s="317">
        <v>46</v>
      </c>
      <c r="FI16" s="322">
        <v>46</v>
      </c>
      <c r="FJ16" s="1">
        <v>46</v>
      </c>
      <c r="FK16" s="331">
        <v>46</v>
      </c>
      <c r="FL16" s="335">
        <v>46</v>
      </c>
      <c r="FM16" s="338">
        <v>46</v>
      </c>
      <c r="FN16" s="1">
        <v>46</v>
      </c>
      <c r="FO16" s="346">
        <v>46</v>
      </c>
      <c r="FP16" s="354">
        <v>49</v>
      </c>
      <c r="FQ16" s="375">
        <v>46</v>
      </c>
      <c r="FR16" s="388">
        <v>46</v>
      </c>
      <c r="FS16" s="393">
        <v>46</v>
      </c>
      <c r="FT16" s="1">
        <v>46</v>
      </c>
      <c r="FU16" s="1">
        <v>46</v>
      </c>
      <c r="FV16" s="429">
        <v>46</v>
      </c>
      <c r="FW16" s="435">
        <v>46</v>
      </c>
      <c r="FX16" s="441">
        <v>46</v>
      </c>
      <c r="FY16" s="448">
        <v>46</v>
      </c>
      <c r="FZ16" s="455">
        <v>46</v>
      </c>
      <c r="GA16" s="460">
        <v>46</v>
      </c>
      <c r="GB16" s="468">
        <v>47</v>
      </c>
      <c r="GC16" s="475">
        <v>47</v>
      </c>
      <c r="GD16" s="483">
        <v>47</v>
      </c>
      <c r="GE16" s="489">
        <v>47</v>
      </c>
      <c r="GF16" s="498">
        <v>47</v>
      </c>
      <c r="GG16" s="1">
        <v>47</v>
      </c>
      <c r="GH16" s="511">
        <v>47</v>
      </c>
      <c r="GI16" s="522">
        <v>47</v>
      </c>
      <c r="GJ16" s="1">
        <v>47</v>
      </c>
      <c r="GK16" s="218">
        <f t="shared" si="1"/>
        <v>0</v>
      </c>
      <c r="GL16" s="23"/>
      <c r="GM16" s="23"/>
      <c r="GN16" s="23">
        <v>4186</v>
      </c>
      <c r="GO16" s="23"/>
      <c r="GP16" s="17"/>
      <c r="GQ16" s="22"/>
      <c r="GR16" s="31"/>
      <c r="GS16" s="37"/>
      <c r="GT16" s="41"/>
      <c r="GU16" s="44"/>
      <c r="GV16" s="47"/>
      <c r="GW16" s="53"/>
      <c r="GX16" s="65"/>
      <c r="GY16" s="69"/>
      <c r="GZ16" s="71"/>
      <c r="HA16" s="73"/>
      <c r="HB16" s="77"/>
      <c r="HC16" s="81"/>
      <c r="HD16" s="88"/>
      <c r="HE16" s="90"/>
      <c r="HF16" s="93"/>
      <c r="HG16" s="99"/>
      <c r="HH16" s="103"/>
      <c r="HI16" s="114"/>
      <c r="HJ16" s="117"/>
      <c r="HK16" s="122"/>
      <c r="HL16" s="74">
        <v>6356</v>
      </c>
      <c r="HM16" s="74">
        <v>6485</v>
      </c>
      <c r="HN16" s="74">
        <v>6721</v>
      </c>
      <c r="HO16" s="74">
        <v>6821</v>
      </c>
      <c r="HP16" s="140"/>
      <c r="HQ16" s="145"/>
      <c r="HR16" s="149"/>
      <c r="HS16" s="153"/>
      <c r="HT16" s="158"/>
      <c r="HU16" s="163"/>
      <c r="HV16" s="167"/>
      <c r="HW16" s="174"/>
      <c r="HX16" s="178"/>
      <c r="HY16" s="184"/>
      <c r="HZ16" s="189"/>
      <c r="IA16" s="193"/>
      <c r="IB16" s="202"/>
      <c r="IC16" s="205"/>
      <c r="ID16" s="209"/>
      <c r="IE16" s="218"/>
      <c r="IF16" s="225"/>
      <c r="IG16" s="229"/>
      <c r="IH16" s="235"/>
      <c r="II16" s="245"/>
      <c r="IJ16" s="251"/>
      <c r="IK16" s="255"/>
      <c r="IL16" s="264"/>
      <c r="IM16" s="268"/>
      <c r="IN16" s="272"/>
      <c r="IO16" s="279"/>
      <c r="IP16" s="285"/>
      <c r="IQ16" s="290"/>
      <c r="IR16" s="295"/>
      <c r="IS16" s="299"/>
      <c r="IT16" s="305"/>
      <c r="IU16" s="308"/>
      <c r="IV16" s="310"/>
      <c r="IW16" s="313"/>
      <c r="IX16" s="317"/>
      <c r="IY16" s="322"/>
      <c r="IZ16" s="327"/>
      <c r="JA16" s="331"/>
      <c r="JB16" s="335"/>
      <c r="JC16" s="338"/>
      <c r="JD16" s="343"/>
      <c r="JE16" s="346">
        <v>13268</v>
      </c>
      <c r="JF16" s="354"/>
      <c r="JG16" s="375"/>
      <c r="JH16" s="388"/>
      <c r="JI16" s="393"/>
      <c r="JJ16" s="414"/>
      <c r="JK16" s="422"/>
      <c r="JL16" s="429"/>
      <c r="JM16" s="435"/>
      <c r="JN16" s="441"/>
      <c r="JO16" s="448"/>
      <c r="JP16" s="455"/>
      <c r="JQ16" s="460"/>
      <c r="JR16" s="468"/>
      <c r="JS16" s="475"/>
      <c r="JT16" s="483"/>
      <c r="JU16" s="489"/>
      <c r="JV16" s="498"/>
      <c r="JW16" s="505"/>
      <c r="JX16" s="511"/>
      <c r="JY16" s="519"/>
      <c r="JZ16" s="530"/>
      <c r="KA16" s="218" t="str">
        <f t="shared" si="2"/>
        <v>Н/Д</v>
      </c>
      <c r="KB16" s="4"/>
    </row>
    <row r="17" spans="1:288" ht="15" customHeight="1" x14ac:dyDescent="0.2">
      <c r="A17" s="557"/>
      <c r="B17" s="43">
        <v>16</v>
      </c>
      <c r="C17" s="4" t="s">
        <v>55</v>
      </c>
      <c r="D17" s="43">
        <v>3</v>
      </c>
      <c r="E17" s="43">
        <v>3</v>
      </c>
      <c r="F17" s="23">
        <v>147</v>
      </c>
      <c r="G17" s="23">
        <v>154</v>
      </c>
      <c r="H17" s="23">
        <v>160</v>
      </c>
      <c r="I17" s="23">
        <v>166</v>
      </c>
      <c r="J17" s="18">
        <v>173</v>
      </c>
      <c r="K17" s="22">
        <v>179</v>
      </c>
      <c r="L17" s="31">
        <v>186</v>
      </c>
      <c r="M17" s="1">
        <f t="shared" si="17"/>
        <v>194</v>
      </c>
      <c r="N17" s="1">
        <f t="shared" si="18"/>
        <v>202</v>
      </c>
      <c r="O17" s="1">
        <f t="shared" si="19"/>
        <v>210</v>
      </c>
      <c r="P17" s="47">
        <v>214</v>
      </c>
      <c r="Q17" s="53">
        <v>222</v>
      </c>
      <c r="R17" s="65">
        <v>229</v>
      </c>
      <c r="S17" s="69">
        <v>238</v>
      </c>
      <c r="T17" s="71">
        <v>250</v>
      </c>
      <c r="U17" s="73">
        <v>259</v>
      </c>
      <c r="V17" s="77">
        <v>267</v>
      </c>
      <c r="W17" s="81">
        <v>278</v>
      </c>
      <c r="X17" s="88">
        <v>287</v>
      </c>
      <c r="Y17" s="90">
        <v>296</v>
      </c>
      <c r="Z17" s="93">
        <v>301</v>
      </c>
      <c r="AA17" s="99">
        <v>308</v>
      </c>
      <c r="AB17" s="109">
        <v>315</v>
      </c>
      <c r="AC17" s="114">
        <v>322</v>
      </c>
      <c r="AD17" s="1">
        <f>ROUND((AC17-Z17)/3+AC17,1)</f>
        <v>329</v>
      </c>
      <c r="AE17" s="122">
        <v>336</v>
      </c>
      <c r="AF17" s="124">
        <v>343</v>
      </c>
      <c r="AG17" s="1">
        <f>ROUND((AF17-AC17)/3+AF17,1)</f>
        <v>350</v>
      </c>
      <c r="AH17" s="133">
        <v>357</v>
      </c>
      <c r="AI17" s="136">
        <v>363</v>
      </c>
      <c r="AJ17" s="140">
        <v>372</v>
      </c>
      <c r="AK17" s="1">
        <f>ROUND((AJ17-AG17)/3+AJ17,1)</f>
        <v>379.3</v>
      </c>
      <c r="AL17" s="149">
        <v>385</v>
      </c>
      <c r="AM17" s="1">
        <v>392</v>
      </c>
      <c r="AN17" s="158">
        <v>395</v>
      </c>
      <c r="AO17" s="163">
        <v>401</v>
      </c>
      <c r="AP17" s="1">
        <v>407</v>
      </c>
      <c r="AQ17" s="174">
        <v>411</v>
      </c>
      <c r="AR17" s="178">
        <v>416</v>
      </c>
      <c r="AS17" s="184">
        <v>421</v>
      </c>
      <c r="AT17" s="1">
        <v>427</v>
      </c>
      <c r="AU17" s="193">
        <v>432</v>
      </c>
      <c r="AV17" s="202">
        <v>437</v>
      </c>
      <c r="AW17" s="205">
        <v>443</v>
      </c>
      <c r="AX17" s="209">
        <v>448</v>
      </c>
      <c r="AY17" s="218">
        <v>454</v>
      </c>
      <c r="AZ17" s="1">
        <v>459</v>
      </c>
      <c r="BA17" s="229">
        <v>464</v>
      </c>
      <c r="BB17" s="235">
        <v>470</v>
      </c>
      <c r="BC17" s="245">
        <v>477</v>
      </c>
      <c r="BD17" s="251">
        <v>485</v>
      </c>
      <c r="BE17" s="255">
        <v>489</v>
      </c>
      <c r="BF17" s="264">
        <v>495</v>
      </c>
      <c r="BG17" s="1">
        <v>501</v>
      </c>
      <c r="BH17" s="272">
        <v>507</v>
      </c>
      <c r="BI17" s="279">
        <v>512</v>
      </c>
      <c r="BJ17" s="1">
        <v>518</v>
      </c>
      <c r="BK17" s="290">
        <v>527</v>
      </c>
      <c r="BL17" s="295">
        <v>528</v>
      </c>
      <c r="BM17" s="1">
        <v>533</v>
      </c>
      <c r="BN17" s="1">
        <v>538</v>
      </c>
      <c r="BO17" s="308">
        <v>545</v>
      </c>
      <c r="BP17" s="310">
        <v>551</v>
      </c>
      <c r="BQ17" s="1">
        <v>557</v>
      </c>
      <c r="BR17" s="317">
        <v>562</v>
      </c>
      <c r="BS17" s="322">
        <v>568</v>
      </c>
      <c r="BT17" s="327">
        <v>575</v>
      </c>
      <c r="BU17" s="331">
        <v>581</v>
      </c>
      <c r="BV17" s="1">
        <v>587</v>
      </c>
      <c r="BW17" s="338">
        <v>592</v>
      </c>
      <c r="BX17" s="343">
        <v>598</v>
      </c>
      <c r="BY17" s="346">
        <v>604</v>
      </c>
      <c r="BZ17" s="354">
        <v>610</v>
      </c>
      <c r="CA17" s="375">
        <v>616</v>
      </c>
      <c r="CB17" s="388">
        <v>4</v>
      </c>
      <c r="CC17" s="393">
        <v>10</v>
      </c>
      <c r="CD17" s="414">
        <v>17</v>
      </c>
      <c r="CE17" s="422">
        <v>23</v>
      </c>
      <c r="CF17" s="429">
        <v>31</v>
      </c>
      <c r="CG17" s="435">
        <v>39</v>
      </c>
      <c r="CH17" s="441">
        <v>45</v>
      </c>
      <c r="CI17" s="448">
        <v>52</v>
      </c>
      <c r="CJ17" s="455">
        <v>57</v>
      </c>
      <c r="CK17" s="1">
        <v>63</v>
      </c>
      <c r="CL17" s="468">
        <v>69</v>
      </c>
      <c r="CM17" s="475">
        <v>75</v>
      </c>
      <c r="CN17" s="483">
        <v>80</v>
      </c>
      <c r="CO17" s="489">
        <v>86</v>
      </c>
      <c r="CP17" s="498">
        <v>92</v>
      </c>
      <c r="CQ17" s="505">
        <v>97</v>
      </c>
      <c r="CR17" s="511">
        <v>103</v>
      </c>
      <c r="CS17" s="519">
        <v>108</v>
      </c>
      <c r="CT17" s="530">
        <v>114</v>
      </c>
      <c r="CU17" s="218">
        <f t="shared" si="0"/>
        <v>6</v>
      </c>
      <c r="CV17" s="23">
        <v>41</v>
      </c>
      <c r="CW17" s="23">
        <v>43</v>
      </c>
      <c r="CX17" s="23">
        <v>45</v>
      </c>
      <c r="CY17" s="23">
        <v>46</v>
      </c>
      <c r="CZ17" s="18">
        <v>48</v>
      </c>
      <c r="DA17" s="22">
        <v>50</v>
      </c>
      <c r="DB17" s="31">
        <v>52</v>
      </c>
      <c r="DC17" s="1">
        <f t="shared" si="20"/>
        <v>53</v>
      </c>
      <c r="DD17" s="1">
        <f t="shared" si="21"/>
        <v>54</v>
      </c>
      <c r="DE17" s="1">
        <f t="shared" si="22"/>
        <v>57</v>
      </c>
      <c r="DF17" s="47">
        <v>52</v>
      </c>
      <c r="DG17" s="53">
        <v>52</v>
      </c>
      <c r="DH17" s="65">
        <v>52</v>
      </c>
      <c r="DI17" s="69">
        <v>52</v>
      </c>
      <c r="DJ17" s="71">
        <v>52</v>
      </c>
      <c r="DK17" s="73">
        <v>52</v>
      </c>
      <c r="DL17" s="77">
        <v>52</v>
      </c>
      <c r="DM17" s="81">
        <v>52</v>
      </c>
      <c r="DN17" s="88">
        <v>52</v>
      </c>
      <c r="DO17" s="90">
        <v>52</v>
      </c>
      <c r="DP17" s="93">
        <v>52</v>
      </c>
      <c r="DQ17" s="99">
        <v>52</v>
      </c>
      <c r="DR17" s="109">
        <v>52</v>
      </c>
      <c r="DS17" s="114">
        <v>52</v>
      </c>
      <c r="DT17" s="1">
        <v>52</v>
      </c>
      <c r="DU17" s="122">
        <v>52</v>
      </c>
      <c r="DV17" s="124">
        <v>52</v>
      </c>
      <c r="DW17" s="1">
        <v>52</v>
      </c>
      <c r="DX17" s="133">
        <v>52</v>
      </c>
      <c r="DY17" s="136">
        <v>52</v>
      </c>
      <c r="DZ17" s="140">
        <v>52</v>
      </c>
      <c r="EA17" s="1">
        <f>DZ17</f>
        <v>52</v>
      </c>
      <c r="EB17" s="149">
        <v>52</v>
      </c>
      <c r="EC17" s="1">
        <v>52</v>
      </c>
      <c r="ED17" s="158">
        <v>55</v>
      </c>
      <c r="EE17" s="163">
        <v>57</v>
      </c>
      <c r="EF17" s="1">
        <v>59</v>
      </c>
      <c r="EG17" s="174">
        <v>60</v>
      </c>
      <c r="EH17" s="178">
        <v>62</v>
      </c>
      <c r="EI17" s="184">
        <v>64</v>
      </c>
      <c r="EJ17" s="1">
        <v>65</v>
      </c>
      <c r="EK17" s="193">
        <v>65</v>
      </c>
      <c r="EL17" s="202">
        <v>65</v>
      </c>
      <c r="EM17" s="205">
        <v>65</v>
      </c>
      <c r="EN17" s="209">
        <v>65</v>
      </c>
      <c r="EO17" s="218">
        <v>64</v>
      </c>
      <c r="EP17" s="1">
        <v>66</v>
      </c>
      <c r="EQ17" s="229">
        <v>64</v>
      </c>
      <c r="ER17" s="235">
        <v>64</v>
      </c>
      <c r="ES17" s="245">
        <v>64</v>
      </c>
      <c r="ET17" s="251">
        <v>64</v>
      </c>
      <c r="EU17" s="255">
        <v>64</v>
      </c>
      <c r="EV17" s="264">
        <v>64</v>
      </c>
      <c r="EW17" s="1">
        <f t="shared" si="23"/>
        <v>64</v>
      </c>
      <c r="EX17" s="272">
        <v>64</v>
      </c>
      <c r="EY17" s="279">
        <v>64</v>
      </c>
      <c r="EZ17" s="1">
        <v>64</v>
      </c>
      <c r="FA17" s="290">
        <v>64</v>
      </c>
      <c r="FB17" s="295">
        <v>64</v>
      </c>
      <c r="FC17" s="1">
        <v>64</v>
      </c>
      <c r="FD17" s="1">
        <v>64</v>
      </c>
      <c r="FE17" s="308">
        <v>64</v>
      </c>
      <c r="FF17" s="310">
        <v>64</v>
      </c>
      <c r="FG17" s="1">
        <f t="shared" si="24"/>
        <v>64</v>
      </c>
      <c r="FH17" s="317">
        <v>64</v>
      </c>
      <c r="FI17" s="322">
        <v>64</v>
      </c>
      <c r="FJ17" s="327">
        <v>64</v>
      </c>
      <c r="FK17" s="331">
        <v>64</v>
      </c>
      <c r="FL17" s="1">
        <v>64</v>
      </c>
      <c r="FM17" s="338">
        <v>64</v>
      </c>
      <c r="FN17" s="343">
        <v>64</v>
      </c>
      <c r="FO17" s="346">
        <v>64</v>
      </c>
      <c r="FP17" s="354">
        <v>64</v>
      </c>
      <c r="FQ17" s="375">
        <v>64</v>
      </c>
      <c r="FR17" s="388">
        <v>1.145</v>
      </c>
      <c r="FS17" s="393">
        <v>1.145</v>
      </c>
      <c r="FT17" s="414">
        <v>1.145</v>
      </c>
      <c r="FU17" s="422">
        <v>1.145</v>
      </c>
      <c r="FV17" s="429">
        <v>1.145</v>
      </c>
      <c r="FW17" s="435">
        <v>1.145</v>
      </c>
      <c r="FX17" s="441">
        <v>1.145</v>
      </c>
      <c r="FY17" s="448">
        <v>1.145</v>
      </c>
      <c r="FZ17" s="455">
        <v>1.145</v>
      </c>
      <c r="GA17" s="1">
        <v>1.145</v>
      </c>
      <c r="GB17" s="468">
        <v>1.145</v>
      </c>
      <c r="GC17" s="475">
        <v>1.145</v>
      </c>
      <c r="GD17" s="483">
        <v>1.145</v>
      </c>
      <c r="GE17" s="489">
        <v>1.145</v>
      </c>
      <c r="GF17" s="498">
        <v>1.145</v>
      </c>
      <c r="GG17" s="505">
        <v>1.145</v>
      </c>
      <c r="GH17" s="511">
        <v>1.145</v>
      </c>
      <c r="GI17" s="519">
        <v>1.145</v>
      </c>
      <c r="GJ17" s="530">
        <v>1.145</v>
      </c>
      <c r="GK17" s="218">
        <f t="shared" si="1"/>
        <v>0</v>
      </c>
      <c r="GL17" s="23">
        <v>14908</v>
      </c>
      <c r="GM17" s="23"/>
      <c r="GN17" s="23">
        <v>15255</v>
      </c>
      <c r="GO17" s="23">
        <v>15409</v>
      </c>
      <c r="GP17" s="17">
        <v>15582</v>
      </c>
      <c r="GQ17" s="22">
        <v>15808</v>
      </c>
      <c r="GR17" s="31">
        <v>16027</v>
      </c>
      <c r="GS17" s="37"/>
      <c r="GT17" s="41"/>
      <c r="GU17" s="44"/>
      <c r="GV17" s="47">
        <v>17050</v>
      </c>
      <c r="GW17" s="53">
        <v>17369</v>
      </c>
      <c r="GX17" s="65">
        <v>17659</v>
      </c>
      <c r="GY17" s="69">
        <v>17987</v>
      </c>
      <c r="GZ17" s="71">
        <v>18403</v>
      </c>
      <c r="HA17" s="73">
        <v>18709</v>
      </c>
      <c r="HB17" s="77">
        <v>18961</v>
      </c>
      <c r="HC17" s="81">
        <v>19302</v>
      </c>
      <c r="HD17" s="88">
        <v>19577</v>
      </c>
      <c r="HE17" s="90">
        <v>19822</v>
      </c>
      <c r="HF17" s="93">
        <v>19988</v>
      </c>
      <c r="HG17" s="99">
        <v>20228</v>
      </c>
      <c r="HH17" s="74">
        <v>20457</v>
      </c>
      <c r="HI17" s="114">
        <v>20694</v>
      </c>
      <c r="HJ17" s="117"/>
      <c r="HK17" s="74">
        <v>21141</v>
      </c>
      <c r="HL17" s="124">
        <v>21351</v>
      </c>
      <c r="HM17" s="129"/>
      <c r="HN17" s="133">
        <v>21854</v>
      </c>
      <c r="HO17" s="136">
        <v>22069</v>
      </c>
      <c r="HP17" s="140">
        <v>22373</v>
      </c>
      <c r="HQ17" s="145"/>
      <c r="HR17" s="149">
        <v>22770</v>
      </c>
      <c r="HS17" s="153"/>
      <c r="HT17" s="158">
        <v>23050</v>
      </c>
      <c r="HU17" s="163">
        <v>23173</v>
      </c>
      <c r="HV17" s="167"/>
      <c r="HW17" s="174">
        <v>23398</v>
      </c>
      <c r="HX17" s="178">
        <v>23521</v>
      </c>
      <c r="HY17" s="74">
        <v>23658</v>
      </c>
      <c r="HZ17" s="189"/>
      <c r="IA17" s="193">
        <v>24035</v>
      </c>
      <c r="IB17" s="202">
        <v>24220</v>
      </c>
      <c r="IC17" s="205">
        <v>24433</v>
      </c>
      <c r="ID17" s="209">
        <v>24622</v>
      </c>
      <c r="IE17" s="218">
        <v>24822</v>
      </c>
      <c r="IF17" s="225"/>
      <c r="IG17" s="229">
        <v>25232</v>
      </c>
      <c r="IH17" s="235">
        <v>25460</v>
      </c>
      <c r="II17" s="245">
        <v>25696</v>
      </c>
      <c r="IJ17" s="251">
        <v>25932</v>
      </c>
      <c r="IK17" s="255">
        <v>26126</v>
      </c>
      <c r="IL17" s="264">
        <v>26317</v>
      </c>
      <c r="IM17" s="268"/>
      <c r="IN17" s="272">
        <v>26815</v>
      </c>
      <c r="IO17" s="279">
        <v>26996</v>
      </c>
      <c r="IP17" s="285"/>
      <c r="IQ17" s="290">
        <v>27405</v>
      </c>
      <c r="IR17" s="295">
        <v>27602</v>
      </c>
      <c r="IS17" s="299"/>
      <c r="IT17" s="305"/>
      <c r="IU17" s="308">
        <v>28277</v>
      </c>
      <c r="IV17" s="74">
        <v>28513</v>
      </c>
      <c r="IW17" s="313"/>
      <c r="IX17" s="317">
        <v>28944</v>
      </c>
      <c r="IY17" s="322">
        <v>29177</v>
      </c>
      <c r="IZ17" s="327">
        <v>29418</v>
      </c>
      <c r="JA17" s="331">
        <v>29623</v>
      </c>
      <c r="JB17" s="335"/>
      <c r="JC17" s="338">
        <v>30044</v>
      </c>
      <c r="JD17" s="343">
        <v>30258</v>
      </c>
      <c r="JE17" s="346">
        <v>30493</v>
      </c>
      <c r="JF17" s="354">
        <v>30725</v>
      </c>
      <c r="JG17" s="375">
        <v>30956</v>
      </c>
      <c r="JH17" s="388">
        <v>31216</v>
      </c>
      <c r="JI17" s="393">
        <v>31449</v>
      </c>
      <c r="JJ17" s="414">
        <v>31694</v>
      </c>
      <c r="JK17" s="422">
        <v>31945</v>
      </c>
      <c r="JL17" s="429">
        <v>32234</v>
      </c>
      <c r="JM17" s="435">
        <v>32509</v>
      </c>
      <c r="JN17" s="441">
        <v>32711</v>
      </c>
      <c r="JO17" s="448">
        <v>32955</v>
      </c>
      <c r="JP17" s="455">
        <v>33164</v>
      </c>
      <c r="JQ17" s="460"/>
      <c r="JR17" s="468">
        <v>33632</v>
      </c>
      <c r="JS17" s="475">
        <v>33877</v>
      </c>
      <c r="JT17" s="483">
        <v>34096</v>
      </c>
      <c r="JU17" s="489">
        <v>34313</v>
      </c>
      <c r="JV17" s="498">
        <v>34584</v>
      </c>
      <c r="JW17" s="505">
        <v>34855</v>
      </c>
      <c r="JX17" s="511">
        <v>35085</v>
      </c>
      <c r="JY17" s="519">
        <v>35306</v>
      </c>
      <c r="JZ17" s="530">
        <v>35533</v>
      </c>
      <c r="KA17" s="218">
        <f t="shared" si="2"/>
        <v>227</v>
      </c>
      <c r="KB17" s="4"/>
    </row>
    <row r="18" spans="1:288" ht="15" customHeight="1" x14ac:dyDescent="0.2">
      <c r="A18" s="557">
        <v>5</v>
      </c>
      <c r="B18" s="43">
        <v>17</v>
      </c>
      <c r="C18" s="4" t="s">
        <v>56</v>
      </c>
      <c r="D18" s="43">
        <v>3</v>
      </c>
      <c r="E18" s="43">
        <v>3</v>
      </c>
      <c r="F18" s="23">
        <v>348</v>
      </c>
      <c r="G18" s="23">
        <v>355</v>
      </c>
      <c r="H18" s="23">
        <v>361</v>
      </c>
      <c r="I18" s="23">
        <v>368</v>
      </c>
      <c r="J18" s="18">
        <v>374</v>
      </c>
      <c r="K18" s="22">
        <v>379</v>
      </c>
      <c r="L18" s="31">
        <v>384</v>
      </c>
      <c r="M18" s="37">
        <v>393</v>
      </c>
      <c r="N18" s="41">
        <v>402</v>
      </c>
      <c r="O18" s="44">
        <v>412</v>
      </c>
      <c r="P18" s="47">
        <v>420</v>
      </c>
      <c r="Q18" s="53">
        <v>423</v>
      </c>
      <c r="R18" s="65">
        <v>428</v>
      </c>
      <c r="S18" s="69">
        <v>443</v>
      </c>
      <c r="T18" s="71">
        <v>440</v>
      </c>
      <c r="U18" s="73">
        <v>446</v>
      </c>
      <c r="V18" s="77">
        <v>450</v>
      </c>
      <c r="W18" s="81">
        <v>455</v>
      </c>
      <c r="X18" s="88">
        <v>460</v>
      </c>
      <c r="Y18" s="90">
        <v>465</v>
      </c>
      <c r="Z18" s="93">
        <v>470</v>
      </c>
      <c r="AA18" s="99">
        <v>474</v>
      </c>
      <c r="AB18" s="103">
        <v>478</v>
      </c>
      <c r="AC18" s="114">
        <v>481</v>
      </c>
      <c r="AD18" s="117">
        <v>487</v>
      </c>
      <c r="AE18" s="122">
        <v>492</v>
      </c>
      <c r="AF18" s="124">
        <v>497</v>
      </c>
      <c r="AG18" s="129">
        <v>504</v>
      </c>
      <c r="AH18" s="133">
        <v>509</v>
      </c>
      <c r="AI18" s="136">
        <v>518</v>
      </c>
      <c r="AJ18" s="140">
        <v>527</v>
      </c>
      <c r="AK18" s="145">
        <v>537</v>
      </c>
      <c r="AL18" s="149">
        <v>548</v>
      </c>
      <c r="AM18" s="153">
        <v>557</v>
      </c>
      <c r="AN18" s="158">
        <v>561</v>
      </c>
      <c r="AO18" s="163">
        <v>562</v>
      </c>
      <c r="AP18" s="167">
        <v>565</v>
      </c>
      <c r="AQ18" s="174">
        <v>566</v>
      </c>
      <c r="AR18" s="178">
        <v>568</v>
      </c>
      <c r="AS18" s="184">
        <v>574</v>
      </c>
      <c r="AT18" s="1">
        <f>ROUND((AS18-AP18)/3*1.2+AS18,1)</f>
        <v>577.6</v>
      </c>
      <c r="AU18" s="193">
        <v>595</v>
      </c>
      <c r="AV18" s="202">
        <v>605</v>
      </c>
      <c r="AW18" s="1">
        <v>615</v>
      </c>
      <c r="AX18" s="209">
        <v>631</v>
      </c>
      <c r="AY18" s="218">
        <v>638</v>
      </c>
      <c r="AZ18" s="225">
        <v>10</v>
      </c>
      <c r="BA18" s="229">
        <v>18</v>
      </c>
      <c r="BB18" s="235">
        <v>25</v>
      </c>
      <c r="BC18" s="245">
        <v>33</v>
      </c>
      <c r="BD18" s="251">
        <v>41</v>
      </c>
      <c r="BE18" s="255">
        <v>49</v>
      </c>
      <c r="BF18" s="264">
        <v>61</v>
      </c>
      <c r="BG18" s="268">
        <v>70</v>
      </c>
      <c r="BH18" s="272">
        <v>82</v>
      </c>
      <c r="BI18" s="279">
        <v>94</v>
      </c>
      <c r="BJ18" s="285">
        <v>106</v>
      </c>
      <c r="BK18" s="1">
        <v>118</v>
      </c>
      <c r="BL18" s="295">
        <v>132</v>
      </c>
      <c r="BM18" s="299">
        <v>144</v>
      </c>
      <c r="BN18" s="305">
        <v>156</v>
      </c>
      <c r="BO18" s="308">
        <v>165</v>
      </c>
      <c r="BP18" s="310">
        <v>175</v>
      </c>
      <c r="BQ18" s="313">
        <v>186</v>
      </c>
      <c r="BR18" s="317">
        <v>199</v>
      </c>
      <c r="BS18" s="322">
        <v>209</v>
      </c>
      <c r="BT18" s="327">
        <v>222</v>
      </c>
      <c r="BU18" s="331">
        <v>234</v>
      </c>
      <c r="BV18" s="335">
        <v>248</v>
      </c>
      <c r="BW18" s="338">
        <v>263</v>
      </c>
      <c r="BX18" s="343">
        <v>276</v>
      </c>
      <c r="BY18" s="346">
        <v>291</v>
      </c>
      <c r="BZ18" s="354">
        <v>308</v>
      </c>
      <c r="CA18" s="375">
        <v>321</v>
      </c>
      <c r="CB18" s="388">
        <v>335</v>
      </c>
      <c r="CC18" s="393">
        <v>343</v>
      </c>
      <c r="CD18" s="414">
        <v>359</v>
      </c>
      <c r="CE18" s="422">
        <v>368</v>
      </c>
      <c r="CF18" s="429">
        <v>379</v>
      </c>
      <c r="CG18" s="435">
        <v>388</v>
      </c>
      <c r="CH18" s="441">
        <v>398</v>
      </c>
      <c r="CI18" s="448">
        <v>409</v>
      </c>
      <c r="CJ18" s="455">
        <v>419</v>
      </c>
      <c r="CK18" s="460">
        <v>429</v>
      </c>
      <c r="CL18" s="468">
        <v>438</v>
      </c>
      <c r="CM18" s="475">
        <v>447</v>
      </c>
      <c r="CN18" s="483">
        <v>457</v>
      </c>
      <c r="CO18" s="489">
        <v>465</v>
      </c>
      <c r="CP18" s="498">
        <v>474</v>
      </c>
      <c r="CQ18" s="505">
        <v>486</v>
      </c>
      <c r="CR18" s="511">
        <v>495</v>
      </c>
      <c r="CS18" s="519">
        <v>504</v>
      </c>
      <c r="CT18" s="530">
        <v>511</v>
      </c>
      <c r="CU18" s="218">
        <f t="shared" si="0"/>
        <v>7</v>
      </c>
      <c r="CV18" s="23">
        <v>145</v>
      </c>
      <c r="CW18" s="23">
        <v>149</v>
      </c>
      <c r="CX18" s="23">
        <v>153</v>
      </c>
      <c r="CY18" s="23">
        <v>157</v>
      </c>
      <c r="CZ18" s="18">
        <v>160</v>
      </c>
      <c r="DA18" s="22">
        <v>162</v>
      </c>
      <c r="DB18" s="31">
        <v>164</v>
      </c>
      <c r="DC18" s="37">
        <v>166</v>
      </c>
      <c r="DD18" s="41">
        <v>167</v>
      </c>
      <c r="DE18" s="44">
        <v>167</v>
      </c>
      <c r="DF18" s="47">
        <v>170</v>
      </c>
      <c r="DG18" s="53">
        <v>173</v>
      </c>
      <c r="DH18" s="65">
        <v>177</v>
      </c>
      <c r="DI18" s="69">
        <v>180</v>
      </c>
      <c r="DJ18" s="71">
        <v>183</v>
      </c>
      <c r="DK18" s="73">
        <v>186</v>
      </c>
      <c r="DL18" s="77">
        <v>187</v>
      </c>
      <c r="DM18" s="81">
        <v>189</v>
      </c>
      <c r="DN18" s="88">
        <v>189</v>
      </c>
      <c r="DO18" s="90">
        <v>189</v>
      </c>
      <c r="DP18" s="93">
        <v>190</v>
      </c>
      <c r="DQ18" s="99">
        <v>190</v>
      </c>
      <c r="DR18" s="103">
        <v>190</v>
      </c>
      <c r="DS18" s="114">
        <v>190</v>
      </c>
      <c r="DT18" s="117">
        <v>190</v>
      </c>
      <c r="DU18" s="122">
        <v>190</v>
      </c>
      <c r="DV18" s="124">
        <v>190</v>
      </c>
      <c r="DW18" s="129">
        <v>190</v>
      </c>
      <c r="DX18" s="133">
        <v>190</v>
      </c>
      <c r="DY18" s="136">
        <v>190</v>
      </c>
      <c r="DZ18" s="140">
        <v>190</v>
      </c>
      <c r="EA18" s="145">
        <v>190</v>
      </c>
      <c r="EB18" s="149">
        <v>190</v>
      </c>
      <c r="EC18" s="153">
        <v>190</v>
      </c>
      <c r="ED18" s="158">
        <v>190</v>
      </c>
      <c r="EE18" s="163">
        <v>190</v>
      </c>
      <c r="EF18" s="167">
        <v>190</v>
      </c>
      <c r="EG18" s="174">
        <v>190</v>
      </c>
      <c r="EH18" s="178">
        <v>191</v>
      </c>
      <c r="EI18" s="184">
        <v>191</v>
      </c>
      <c r="EJ18" s="1">
        <v>191</v>
      </c>
      <c r="EK18" s="193">
        <v>191</v>
      </c>
      <c r="EL18" s="202">
        <v>191</v>
      </c>
      <c r="EM18" s="1">
        <f>EL18</f>
        <v>191</v>
      </c>
      <c r="EN18" s="209">
        <v>191</v>
      </c>
      <c r="EO18" s="218">
        <v>2</v>
      </c>
      <c r="EP18" s="225">
        <v>7</v>
      </c>
      <c r="EQ18" s="229">
        <v>12</v>
      </c>
      <c r="ER18" s="235">
        <v>16</v>
      </c>
      <c r="ES18" s="245">
        <v>21</v>
      </c>
      <c r="ET18" s="251">
        <v>25</v>
      </c>
      <c r="EU18" s="255">
        <v>30</v>
      </c>
      <c r="EV18" s="1">
        <v>30</v>
      </c>
      <c r="EW18" s="1">
        <f t="shared" si="23"/>
        <v>30</v>
      </c>
      <c r="EX18" s="1">
        <f>EW18</f>
        <v>30</v>
      </c>
      <c r="EY18" s="279">
        <v>30</v>
      </c>
      <c r="EZ18" s="285">
        <v>30</v>
      </c>
      <c r="FA18" s="1">
        <v>30</v>
      </c>
      <c r="FB18" s="295">
        <v>30</v>
      </c>
      <c r="FC18" s="299">
        <v>30</v>
      </c>
      <c r="FD18" s="305">
        <v>31</v>
      </c>
      <c r="FE18" s="308">
        <v>36</v>
      </c>
      <c r="FF18" s="310">
        <v>41</v>
      </c>
      <c r="FG18" s="313">
        <v>42</v>
      </c>
      <c r="FH18" s="317">
        <v>42</v>
      </c>
      <c r="FI18" s="322">
        <v>42</v>
      </c>
      <c r="FJ18" s="327">
        <v>42</v>
      </c>
      <c r="FK18" s="331">
        <v>42</v>
      </c>
      <c r="FL18" s="335">
        <v>42</v>
      </c>
      <c r="FM18" s="338">
        <v>42</v>
      </c>
      <c r="FN18" s="343">
        <v>42</v>
      </c>
      <c r="FO18" s="346">
        <v>42</v>
      </c>
      <c r="FP18" s="354">
        <v>42</v>
      </c>
      <c r="FQ18" s="375">
        <v>42</v>
      </c>
      <c r="FR18" s="388">
        <v>42</v>
      </c>
      <c r="FS18" s="393">
        <v>47</v>
      </c>
      <c r="FT18" s="414">
        <v>47</v>
      </c>
      <c r="FU18" s="422">
        <v>49</v>
      </c>
      <c r="FV18" s="429">
        <v>54</v>
      </c>
      <c r="FW18" s="435">
        <v>58</v>
      </c>
      <c r="FX18" s="441">
        <v>60</v>
      </c>
      <c r="FY18" s="448">
        <v>65</v>
      </c>
      <c r="FZ18" s="455">
        <v>70</v>
      </c>
      <c r="GA18" s="460">
        <v>75</v>
      </c>
      <c r="GB18" s="468">
        <v>79</v>
      </c>
      <c r="GC18" s="475">
        <v>83</v>
      </c>
      <c r="GD18" s="483">
        <v>88</v>
      </c>
      <c r="GE18" s="489">
        <v>94</v>
      </c>
      <c r="GF18" s="498">
        <v>97</v>
      </c>
      <c r="GG18" s="505">
        <v>97</v>
      </c>
      <c r="GH18" s="511">
        <v>100</v>
      </c>
      <c r="GI18" s="519">
        <v>104</v>
      </c>
      <c r="GJ18" s="530">
        <v>107</v>
      </c>
      <c r="GK18" s="218">
        <f t="shared" si="1"/>
        <v>3</v>
      </c>
      <c r="GL18" s="23">
        <v>8985</v>
      </c>
      <c r="GM18" s="23">
        <v>9190</v>
      </c>
      <c r="GN18" s="23">
        <v>9342</v>
      </c>
      <c r="GO18" s="23">
        <v>9515</v>
      </c>
      <c r="GP18" s="17">
        <v>9670</v>
      </c>
      <c r="GQ18" s="22">
        <v>9820</v>
      </c>
      <c r="GR18" s="31">
        <v>10050</v>
      </c>
      <c r="GS18" s="37">
        <v>10310</v>
      </c>
      <c r="GT18" s="41">
        <v>10700</v>
      </c>
      <c r="GU18" s="44">
        <v>11100</v>
      </c>
      <c r="GV18" s="47">
        <v>11350</v>
      </c>
      <c r="GW18" s="53">
        <v>11500</v>
      </c>
      <c r="GX18" s="65">
        <v>11630</v>
      </c>
      <c r="GY18" s="69">
        <v>11800</v>
      </c>
      <c r="GZ18" s="71">
        <v>12000</v>
      </c>
      <c r="HA18" s="73">
        <v>12170</v>
      </c>
      <c r="HB18" s="77">
        <v>12280</v>
      </c>
      <c r="HC18" s="81">
        <v>12600</v>
      </c>
      <c r="HD18" s="88">
        <v>12800</v>
      </c>
      <c r="HE18" s="90">
        <v>12950</v>
      </c>
      <c r="HF18" s="93">
        <v>13100</v>
      </c>
      <c r="HG18" s="99">
        <v>13300</v>
      </c>
      <c r="HH18" s="103">
        <v>13355</v>
      </c>
      <c r="HI18" s="114">
        <v>13479</v>
      </c>
      <c r="HJ18" s="117">
        <v>13625</v>
      </c>
      <c r="HK18" s="122">
        <v>13740</v>
      </c>
      <c r="HL18" s="124">
        <v>13862</v>
      </c>
      <c r="HM18" s="129">
        <v>13986</v>
      </c>
      <c r="HN18" s="133">
        <v>14137</v>
      </c>
      <c r="HO18" s="136">
        <v>14272</v>
      </c>
      <c r="HP18" s="140">
        <v>14559</v>
      </c>
      <c r="HQ18" s="145">
        <v>14902</v>
      </c>
      <c r="HR18" s="149">
        <v>15325</v>
      </c>
      <c r="HS18" s="153">
        <v>15480</v>
      </c>
      <c r="HT18" s="158">
        <v>15615</v>
      </c>
      <c r="HU18" s="163">
        <v>15754</v>
      </c>
      <c r="HV18" s="167">
        <v>15900</v>
      </c>
      <c r="HW18" s="174">
        <v>16016</v>
      </c>
      <c r="HX18" s="178">
        <v>16173</v>
      </c>
      <c r="HY18" s="184">
        <v>16298</v>
      </c>
      <c r="HZ18" s="189"/>
      <c r="IA18" s="193">
        <v>16881</v>
      </c>
      <c r="IB18" s="202">
        <v>17195</v>
      </c>
      <c r="IC18" s="205"/>
      <c r="ID18" s="209">
        <v>17920</v>
      </c>
      <c r="IE18" s="218">
        <v>18188</v>
      </c>
      <c r="IF18" s="225">
        <v>18303</v>
      </c>
      <c r="IG18" s="229">
        <v>18431</v>
      </c>
      <c r="IH18" s="235">
        <v>18530</v>
      </c>
      <c r="II18" s="245">
        <v>18604</v>
      </c>
      <c r="IJ18" s="251">
        <v>18678</v>
      </c>
      <c r="IK18" s="255">
        <v>18741</v>
      </c>
      <c r="IL18" s="264">
        <v>18992</v>
      </c>
      <c r="IM18" s="268">
        <v>19207</v>
      </c>
      <c r="IN18" s="272">
        <v>19467</v>
      </c>
      <c r="IO18" s="279">
        <v>19725</v>
      </c>
      <c r="IP18" s="285">
        <v>20065</v>
      </c>
      <c r="IQ18" s="290"/>
      <c r="IR18" s="295">
        <v>20766</v>
      </c>
      <c r="IS18" s="299">
        <v>21137</v>
      </c>
      <c r="IT18" s="305">
        <v>21489</v>
      </c>
      <c r="IU18" s="308">
        <v>21584</v>
      </c>
      <c r="IV18" s="310">
        <v>21686</v>
      </c>
      <c r="IW18" s="313">
        <v>22070</v>
      </c>
      <c r="IX18" s="317">
        <v>22444</v>
      </c>
      <c r="IY18" s="322">
        <v>22718</v>
      </c>
      <c r="IZ18" s="327">
        <v>23015</v>
      </c>
      <c r="JA18" s="331">
        <v>23283</v>
      </c>
      <c r="JB18" s="335">
        <v>23724</v>
      </c>
      <c r="JC18" s="338">
        <v>24092</v>
      </c>
      <c r="JD18" s="343">
        <v>24479</v>
      </c>
      <c r="JE18" s="346">
        <v>24883</v>
      </c>
      <c r="JF18" s="354">
        <v>25318</v>
      </c>
      <c r="JG18" s="375">
        <v>25699</v>
      </c>
      <c r="JH18" s="388">
        <v>26268</v>
      </c>
      <c r="JI18" s="393">
        <v>26367</v>
      </c>
      <c r="JJ18" s="414">
        <v>26681</v>
      </c>
      <c r="JK18" s="422">
        <v>26813</v>
      </c>
      <c r="JL18" s="429">
        <v>27056</v>
      </c>
      <c r="JM18" s="435">
        <v>27179</v>
      </c>
      <c r="JN18" s="441">
        <v>27423</v>
      </c>
      <c r="JO18" s="448">
        <v>27528</v>
      </c>
      <c r="JP18" s="455">
        <v>27655</v>
      </c>
      <c r="JQ18" s="460">
        <v>28212</v>
      </c>
      <c r="JR18" s="468">
        <v>28830</v>
      </c>
      <c r="JS18" s="475">
        <v>29323</v>
      </c>
      <c r="JT18" s="483">
        <v>29444</v>
      </c>
      <c r="JU18" s="489">
        <v>29582</v>
      </c>
      <c r="JV18" s="498">
        <v>29790</v>
      </c>
      <c r="JW18" s="505">
        <v>30024</v>
      </c>
      <c r="JX18" s="511">
        <v>30124</v>
      </c>
      <c r="JY18" s="519">
        <v>30235</v>
      </c>
      <c r="JZ18" s="530">
        <v>30318</v>
      </c>
      <c r="KA18" s="218">
        <f t="shared" si="2"/>
        <v>83</v>
      </c>
      <c r="KB18" s="4"/>
    </row>
    <row r="19" spans="1:288" ht="15" customHeight="1" x14ac:dyDescent="0.2">
      <c r="A19" s="557"/>
      <c r="B19" s="43">
        <v>18</v>
      </c>
      <c r="C19" s="4" t="s">
        <v>346</v>
      </c>
      <c r="D19" s="43">
        <v>1</v>
      </c>
      <c r="E19" s="43">
        <v>1</v>
      </c>
      <c r="F19" s="23">
        <v>38</v>
      </c>
      <c r="G19" s="23">
        <v>41</v>
      </c>
      <c r="H19" s="23">
        <v>45</v>
      </c>
      <c r="I19" s="23">
        <v>51</v>
      </c>
      <c r="J19" s="1">
        <v>56</v>
      </c>
      <c r="K19" s="22">
        <v>61</v>
      </c>
      <c r="L19" s="31">
        <v>66</v>
      </c>
      <c r="M19" s="1">
        <f t="shared" ref="M19:M20" si="25">ROUND((L19-F19)/6+L19+1,0)</f>
        <v>72</v>
      </c>
      <c r="N19" s="1">
        <f t="shared" ref="N19:N21" si="26">ROUND((M19-F19)/7+M19+1,0)</f>
        <v>78</v>
      </c>
      <c r="O19" s="1">
        <f t="shared" ref="O19:O20" si="27">ROUND((N19-F19)/8+N19+1,0)</f>
        <v>84</v>
      </c>
      <c r="P19" s="47">
        <v>88</v>
      </c>
      <c r="Q19" s="1">
        <f t="shared" ref="Q19:Q20" si="28">ROUND((P19-F19)/10+P19+1,1)</f>
        <v>94</v>
      </c>
      <c r="R19" s="65">
        <v>99</v>
      </c>
      <c r="S19" s="69">
        <v>105</v>
      </c>
      <c r="T19" s="71">
        <v>111</v>
      </c>
      <c r="U19" s="73">
        <v>116</v>
      </c>
      <c r="V19" s="77">
        <v>121</v>
      </c>
      <c r="W19" s="1">
        <f>ROUND((V19-T19)/2+V19,1)</f>
        <v>126</v>
      </c>
      <c r="X19" s="88">
        <v>132</v>
      </c>
      <c r="Y19" s="90">
        <v>140</v>
      </c>
      <c r="Z19" s="93">
        <v>148</v>
      </c>
      <c r="AA19" s="99">
        <v>154</v>
      </c>
      <c r="AB19" s="103">
        <v>159</v>
      </c>
      <c r="AC19" s="114">
        <v>164</v>
      </c>
      <c r="AD19" s="117">
        <v>168</v>
      </c>
      <c r="AE19" s="122">
        <v>174</v>
      </c>
      <c r="AF19" s="124">
        <v>178</v>
      </c>
      <c r="AG19" s="129">
        <v>182</v>
      </c>
      <c r="AH19" s="133">
        <v>190</v>
      </c>
      <c r="AI19" s="136">
        <v>197</v>
      </c>
      <c r="AJ19" s="140">
        <v>204</v>
      </c>
      <c r="AK19" s="1">
        <f>ROUND((AJ19-AG19)/3+AJ19,1)</f>
        <v>211.3</v>
      </c>
      <c r="AL19" s="149">
        <v>220</v>
      </c>
      <c r="AM19" s="153">
        <v>225</v>
      </c>
      <c r="AN19" s="158">
        <v>233</v>
      </c>
      <c r="AO19" s="163">
        <v>238</v>
      </c>
      <c r="AP19" s="167">
        <v>244</v>
      </c>
      <c r="AQ19" s="174">
        <v>250</v>
      </c>
      <c r="AR19" s="178">
        <v>256</v>
      </c>
      <c r="AS19" s="184">
        <v>263</v>
      </c>
      <c r="AT19" s="189">
        <v>270</v>
      </c>
      <c r="AU19" s="193">
        <v>278</v>
      </c>
      <c r="AV19" s="202">
        <v>287</v>
      </c>
      <c r="AW19" s="205">
        <v>295</v>
      </c>
      <c r="AX19" s="209">
        <v>303</v>
      </c>
      <c r="AY19" s="218">
        <v>310</v>
      </c>
      <c r="AZ19" s="225">
        <v>310</v>
      </c>
      <c r="BA19" s="229">
        <v>310</v>
      </c>
      <c r="BB19" s="235">
        <v>310</v>
      </c>
      <c r="BC19" s="245">
        <v>310</v>
      </c>
      <c r="BD19" s="251">
        <v>314</v>
      </c>
      <c r="BE19" s="255">
        <v>314</v>
      </c>
      <c r="BF19" s="264">
        <v>315</v>
      </c>
      <c r="BG19" s="268">
        <v>316</v>
      </c>
      <c r="BH19" s="272">
        <v>318</v>
      </c>
      <c r="BI19" s="279">
        <v>323</v>
      </c>
      <c r="BJ19" s="285">
        <v>324</v>
      </c>
      <c r="BK19" s="290">
        <v>327</v>
      </c>
      <c r="BL19" s="295">
        <v>328</v>
      </c>
      <c r="BM19" s="299">
        <v>328</v>
      </c>
      <c r="BN19" s="305">
        <v>330</v>
      </c>
      <c r="BO19" s="308">
        <v>331</v>
      </c>
      <c r="BP19" s="310">
        <v>333</v>
      </c>
      <c r="BQ19" s="313">
        <v>339</v>
      </c>
      <c r="BR19" s="317">
        <v>340</v>
      </c>
      <c r="BS19" s="322">
        <v>341</v>
      </c>
      <c r="BT19" s="327">
        <v>347</v>
      </c>
      <c r="BU19" s="331">
        <v>349</v>
      </c>
      <c r="BV19" s="1">
        <v>352</v>
      </c>
      <c r="BW19" s="338">
        <v>351</v>
      </c>
      <c r="BX19" s="343">
        <v>354</v>
      </c>
      <c r="BY19" s="346">
        <v>356</v>
      </c>
      <c r="BZ19" s="354">
        <v>358</v>
      </c>
      <c r="CA19" s="375">
        <v>359</v>
      </c>
      <c r="CB19" s="1">
        <v>361</v>
      </c>
      <c r="CC19" s="393">
        <v>364</v>
      </c>
      <c r="CD19" s="414">
        <v>367</v>
      </c>
      <c r="CE19" s="1">
        <v>370</v>
      </c>
      <c r="CF19" s="429">
        <v>378</v>
      </c>
      <c r="CG19" s="435">
        <v>382</v>
      </c>
      <c r="CH19" s="441">
        <v>385</v>
      </c>
      <c r="CI19" s="448">
        <v>388</v>
      </c>
      <c r="CJ19" s="455">
        <v>390</v>
      </c>
      <c r="CK19" s="460">
        <v>392</v>
      </c>
      <c r="CL19" s="1">
        <v>394</v>
      </c>
      <c r="CM19" s="475">
        <v>393</v>
      </c>
      <c r="CN19" s="483">
        <v>396</v>
      </c>
      <c r="CO19" s="489">
        <v>397</v>
      </c>
      <c r="CP19" s="498">
        <v>400</v>
      </c>
      <c r="CQ19" s="505">
        <v>401</v>
      </c>
      <c r="CR19" s="511">
        <v>404</v>
      </c>
      <c r="CS19" s="519">
        <v>404</v>
      </c>
      <c r="CT19" s="530">
        <v>405</v>
      </c>
      <c r="CU19" s="218">
        <f t="shared" si="0"/>
        <v>1</v>
      </c>
      <c r="CV19" s="23">
        <v>62</v>
      </c>
      <c r="CW19" s="23">
        <v>65</v>
      </c>
      <c r="CX19" s="23">
        <v>67</v>
      </c>
      <c r="CY19" s="23">
        <v>70</v>
      </c>
      <c r="CZ19" s="1">
        <v>73</v>
      </c>
      <c r="DA19" s="22">
        <v>76</v>
      </c>
      <c r="DB19" s="31">
        <v>78</v>
      </c>
      <c r="DC19" s="1">
        <f t="shared" ref="DC19:DC20" si="29">ROUND((DB19-CV19)/6/31*21+DB19,0)</f>
        <v>80</v>
      </c>
      <c r="DD19" s="1">
        <f t="shared" ref="DD19:DD21" si="30">ROUND((DC19-CV19)/7+DC19-1,0)</f>
        <v>82</v>
      </c>
      <c r="DE19" s="1">
        <f t="shared" ref="DE19:DE20" si="31">ROUND((DD19-CV19)/8+DD19+1,0)</f>
        <v>86</v>
      </c>
      <c r="DF19" s="47">
        <v>87</v>
      </c>
      <c r="DG19" s="1">
        <f t="shared" ref="DG19:DG20" si="32">ROUND((DF19-CV19)/10+DF19+1,1)</f>
        <v>90.5</v>
      </c>
      <c r="DH19" s="65">
        <v>93</v>
      </c>
      <c r="DI19" s="69">
        <v>96</v>
      </c>
      <c r="DJ19" s="71">
        <v>99</v>
      </c>
      <c r="DK19" s="73">
        <v>102</v>
      </c>
      <c r="DL19" s="77">
        <v>104</v>
      </c>
      <c r="DM19" s="1">
        <f>ROUND((DL19-DJ19)/2+DL19,1)</f>
        <v>106.5</v>
      </c>
      <c r="DN19" s="88">
        <v>106.5</v>
      </c>
      <c r="DO19" s="90">
        <v>107.5</v>
      </c>
      <c r="DP19" s="93">
        <v>109</v>
      </c>
      <c r="DQ19" s="99">
        <v>110</v>
      </c>
      <c r="DR19" s="103">
        <v>111</v>
      </c>
      <c r="DS19" s="114">
        <v>112</v>
      </c>
      <c r="DT19" s="117">
        <v>113</v>
      </c>
      <c r="DU19" s="122">
        <v>115</v>
      </c>
      <c r="DV19" s="124">
        <v>116</v>
      </c>
      <c r="DW19" s="129">
        <v>117</v>
      </c>
      <c r="DX19" s="133">
        <v>117</v>
      </c>
      <c r="DY19" s="136">
        <v>117</v>
      </c>
      <c r="DZ19" s="140">
        <v>117</v>
      </c>
      <c r="EA19" s="1">
        <f t="shared" ref="EA19:EA20" si="33">DZ19</f>
        <v>117</v>
      </c>
      <c r="EB19" s="149">
        <v>118</v>
      </c>
      <c r="EC19" s="153">
        <v>120</v>
      </c>
      <c r="ED19" s="158">
        <v>120</v>
      </c>
      <c r="EE19" s="163">
        <v>122</v>
      </c>
      <c r="EF19" s="167">
        <v>123</v>
      </c>
      <c r="EG19" s="174">
        <v>124</v>
      </c>
      <c r="EH19" s="178">
        <v>126</v>
      </c>
      <c r="EI19" s="184">
        <v>127</v>
      </c>
      <c r="EJ19" s="189">
        <v>127</v>
      </c>
      <c r="EK19" s="193">
        <v>127</v>
      </c>
      <c r="EL19" s="202">
        <v>127</v>
      </c>
      <c r="EM19" s="205">
        <v>127</v>
      </c>
      <c r="EN19" s="209">
        <v>127</v>
      </c>
      <c r="EO19" s="218">
        <v>127</v>
      </c>
      <c r="EP19" s="225">
        <v>127</v>
      </c>
      <c r="EQ19" s="229">
        <v>127</v>
      </c>
      <c r="ER19" s="235">
        <v>127</v>
      </c>
      <c r="ES19" s="245">
        <v>127</v>
      </c>
      <c r="ET19" s="251">
        <v>127</v>
      </c>
      <c r="EU19" s="255">
        <v>127</v>
      </c>
      <c r="EV19" s="264">
        <v>127</v>
      </c>
      <c r="EW19" s="268">
        <v>127</v>
      </c>
      <c r="EX19" s="272">
        <v>127</v>
      </c>
      <c r="EY19" s="279">
        <v>127</v>
      </c>
      <c r="EZ19" s="285">
        <v>127</v>
      </c>
      <c r="FA19" s="290">
        <v>127</v>
      </c>
      <c r="FB19" s="295">
        <v>127</v>
      </c>
      <c r="FC19" s="299">
        <v>127</v>
      </c>
      <c r="FD19" s="305">
        <v>127</v>
      </c>
      <c r="FE19" s="308">
        <v>127</v>
      </c>
      <c r="FF19" s="310">
        <v>128</v>
      </c>
      <c r="FG19" s="313">
        <v>128</v>
      </c>
      <c r="FH19" s="317">
        <v>128</v>
      </c>
      <c r="FI19" s="322">
        <v>128</v>
      </c>
      <c r="FJ19" s="327">
        <v>128</v>
      </c>
      <c r="FK19" s="331">
        <v>128</v>
      </c>
      <c r="FL19" s="1">
        <v>128</v>
      </c>
      <c r="FM19" s="338">
        <v>128</v>
      </c>
      <c r="FN19" s="343">
        <v>128</v>
      </c>
      <c r="FO19" s="346">
        <v>128</v>
      </c>
      <c r="FP19" s="354">
        <v>128</v>
      </c>
      <c r="FQ19" s="375">
        <v>1.091</v>
      </c>
      <c r="FR19" s="1">
        <v>1.091</v>
      </c>
      <c r="FS19" s="393">
        <v>3</v>
      </c>
      <c r="FT19" s="414">
        <v>3</v>
      </c>
      <c r="FU19" s="1">
        <v>3</v>
      </c>
      <c r="FV19" s="429">
        <v>4</v>
      </c>
      <c r="FW19" s="435">
        <v>6</v>
      </c>
      <c r="FX19" s="441">
        <v>7</v>
      </c>
      <c r="FY19" s="448">
        <v>9</v>
      </c>
      <c r="FZ19" s="455">
        <v>10</v>
      </c>
      <c r="GA19" s="460">
        <v>11</v>
      </c>
      <c r="GB19" s="1">
        <v>12</v>
      </c>
      <c r="GC19" s="475">
        <v>13</v>
      </c>
      <c r="GD19" s="483">
        <v>15</v>
      </c>
      <c r="GE19" s="489">
        <v>17</v>
      </c>
      <c r="GF19" s="498">
        <v>20</v>
      </c>
      <c r="GG19" s="505">
        <v>20</v>
      </c>
      <c r="GH19" s="511">
        <v>21</v>
      </c>
      <c r="GI19" s="519">
        <v>21</v>
      </c>
      <c r="GJ19" s="530">
        <v>22</v>
      </c>
      <c r="GK19" s="218">
        <f t="shared" si="1"/>
        <v>1</v>
      </c>
      <c r="GL19" s="23"/>
      <c r="GM19" s="23">
        <v>6723</v>
      </c>
      <c r="GN19" s="23">
        <v>6791</v>
      </c>
      <c r="GO19" s="23">
        <v>6848</v>
      </c>
      <c r="GP19" s="17"/>
      <c r="GQ19" s="22"/>
      <c r="GR19" s="31">
        <v>7163</v>
      </c>
      <c r="GS19" s="37"/>
      <c r="GT19" s="41"/>
      <c r="GU19" s="44"/>
      <c r="GV19" s="47">
        <v>7406</v>
      </c>
      <c r="GW19" s="53"/>
      <c r="GX19" s="65">
        <v>7570</v>
      </c>
      <c r="GY19" s="69">
        <v>7643</v>
      </c>
      <c r="GZ19" s="71">
        <v>7727</v>
      </c>
      <c r="HA19" s="73">
        <v>7825</v>
      </c>
      <c r="HB19" s="77">
        <v>7924</v>
      </c>
      <c r="HC19" s="81"/>
      <c r="HD19" s="88">
        <v>8167</v>
      </c>
      <c r="HE19" s="90">
        <v>8270</v>
      </c>
      <c r="HF19" s="93">
        <v>8362</v>
      </c>
      <c r="HG19" s="99">
        <v>8451</v>
      </c>
      <c r="HH19" s="103">
        <v>8541</v>
      </c>
      <c r="HI19" s="114">
        <v>8624</v>
      </c>
      <c r="HJ19" s="117">
        <v>8730</v>
      </c>
      <c r="HK19" s="122">
        <v>8812</v>
      </c>
      <c r="HL19" s="124">
        <v>8878</v>
      </c>
      <c r="HM19" s="129">
        <v>8987</v>
      </c>
      <c r="HN19" s="133">
        <v>9095</v>
      </c>
      <c r="HO19" s="136">
        <v>9199</v>
      </c>
      <c r="HP19" s="140">
        <v>9290</v>
      </c>
      <c r="HQ19" s="145"/>
      <c r="HR19" s="149">
        <v>9482</v>
      </c>
      <c r="HS19" s="153">
        <v>9570</v>
      </c>
      <c r="HT19" s="158">
        <v>9661</v>
      </c>
      <c r="HU19" s="163">
        <v>9752</v>
      </c>
      <c r="HV19" s="167">
        <v>9839</v>
      </c>
      <c r="HW19" s="174">
        <v>9928</v>
      </c>
      <c r="HX19" s="178">
        <v>10022</v>
      </c>
      <c r="HY19" s="184">
        <v>10128</v>
      </c>
      <c r="HZ19" s="189">
        <v>10235</v>
      </c>
      <c r="IA19" s="193">
        <v>10333</v>
      </c>
      <c r="IB19" s="202">
        <v>10440</v>
      </c>
      <c r="IC19" s="205">
        <v>10533</v>
      </c>
      <c r="ID19" s="209">
        <v>10629</v>
      </c>
      <c r="IE19" s="218">
        <v>10725</v>
      </c>
      <c r="IF19" s="225">
        <v>10747</v>
      </c>
      <c r="IG19" s="229">
        <v>10752</v>
      </c>
      <c r="IH19" s="235">
        <v>10752</v>
      </c>
      <c r="II19" s="245">
        <v>10752</v>
      </c>
      <c r="IJ19" s="251">
        <v>10805</v>
      </c>
      <c r="IK19" s="255">
        <v>10810</v>
      </c>
      <c r="IL19" s="264">
        <v>10937</v>
      </c>
      <c r="IM19" s="268">
        <v>11027</v>
      </c>
      <c r="IN19" s="272">
        <v>11186</v>
      </c>
      <c r="IO19" s="279">
        <v>11287</v>
      </c>
      <c r="IP19" s="285">
        <v>11377</v>
      </c>
      <c r="IQ19" s="290">
        <v>11460</v>
      </c>
      <c r="IR19" s="295">
        <v>11487</v>
      </c>
      <c r="IS19" s="299">
        <v>11569</v>
      </c>
      <c r="IT19" s="305">
        <v>11599</v>
      </c>
      <c r="IU19" s="308">
        <v>11678</v>
      </c>
      <c r="IV19" s="310">
        <v>11755</v>
      </c>
      <c r="IW19" s="313">
        <v>11899</v>
      </c>
      <c r="IX19" s="317">
        <v>11945</v>
      </c>
      <c r="IY19" s="322">
        <v>12065</v>
      </c>
      <c r="IZ19" s="327">
        <v>12522</v>
      </c>
      <c r="JA19" s="331">
        <v>12620</v>
      </c>
      <c r="JB19" s="335"/>
      <c r="JC19" s="338">
        <v>12657</v>
      </c>
      <c r="JD19" s="343">
        <v>12690</v>
      </c>
      <c r="JE19" s="346">
        <v>12694</v>
      </c>
      <c r="JF19" s="354">
        <v>12781</v>
      </c>
      <c r="JG19" s="375">
        <v>12846</v>
      </c>
      <c r="JH19" s="388"/>
      <c r="JI19" s="393">
        <v>12988</v>
      </c>
      <c r="JJ19" s="414">
        <v>13141</v>
      </c>
      <c r="JK19" s="422"/>
      <c r="JL19" s="429">
        <v>13602</v>
      </c>
      <c r="JM19" s="435">
        <v>13714</v>
      </c>
      <c r="JN19" s="441">
        <v>13795</v>
      </c>
      <c r="JO19" s="448">
        <v>13879</v>
      </c>
      <c r="JP19" s="455">
        <v>13944</v>
      </c>
      <c r="JQ19" s="460">
        <v>14018</v>
      </c>
      <c r="JR19" s="468"/>
      <c r="JS19" s="475">
        <v>14124</v>
      </c>
      <c r="JT19" s="483">
        <v>14215</v>
      </c>
      <c r="JU19" s="489">
        <v>14289</v>
      </c>
      <c r="JV19" s="498">
        <v>14445</v>
      </c>
      <c r="JW19" s="505">
        <v>14518</v>
      </c>
      <c r="JX19" s="511">
        <v>14611</v>
      </c>
      <c r="JY19" s="519">
        <v>14611</v>
      </c>
      <c r="JZ19" s="530">
        <v>14739</v>
      </c>
      <c r="KA19" s="218">
        <f t="shared" si="2"/>
        <v>128</v>
      </c>
      <c r="KB19" s="4"/>
    </row>
    <row r="20" spans="1:288" ht="15" customHeight="1" x14ac:dyDescent="0.2">
      <c r="A20" s="557"/>
      <c r="B20" s="43">
        <v>19</v>
      </c>
      <c r="C20" s="4" t="s">
        <v>521</v>
      </c>
      <c r="D20" s="43">
        <v>3</v>
      </c>
      <c r="E20" s="43">
        <v>3</v>
      </c>
      <c r="F20" s="23">
        <v>158</v>
      </c>
      <c r="G20" s="23">
        <v>164</v>
      </c>
      <c r="H20" s="23">
        <v>168</v>
      </c>
      <c r="I20" s="1">
        <v>174</v>
      </c>
      <c r="J20" s="18">
        <v>184</v>
      </c>
      <c r="K20" s="1">
        <v>192</v>
      </c>
      <c r="L20" s="1">
        <v>200</v>
      </c>
      <c r="M20" s="1">
        <f t="shared" si="25"/>
        <v>208</v>
      </c>
      <c r="N20" s="1">
        <f t="shared" si="26"/>
        <v>216</v>
      </c>
      <c r="O20" s="1">
        <f t="shared" si="27"/>
        <v>224</v>
      </c>
      <c r="P20" s="1">
        <f>ROUND((O20-F20)/9+O20,0)</f>
        <v>231</v>
      </c>
      <c r="Q20" s="1">
        <f t="shared" si="28"/>
        <v>239.3</v>
      </c>
      <c r="R20" s="65">
        <v>239</v>
      </c>
      <c r="S20" s="1">
        <f>ROUND((R20-G20)/11+R20,1)</f>
        <v>245.8</v>
      </c>
      <c r="T20" s="71">
        <v>256</v>
      </c>
      <c r="U20" s="73">
        <v>264</v>
      </c>
      <c r="V20" s="77">
        <v>273</v>
      </c>
      <c r="W20" s="81">
        <v>283</v>
      </c>
      <c r="X20" s="88">
        <v>292</v>
      </c>
      <c r="Y20" s="90">
        <v>302</v>
      </c>
      <c r="Z20" s="93">
        <v>310</v>
      </c>
      <c r="AA20" s="99">
        <v>318</v>
      </c>
      <c r="AB20" s="103">
        <v>327</v>
      </c>
      <c r="AC20" s="114">
        <v>338</v>
      </c>
      <c r="AD20" s="117">
        <v>351</v>
      </c>
      <c r="AE20" s="122">
        <v>361</v>
      </c>
      <c r="AF20" s="124">
        <v>373</v>
      </c>
      <c r="AG20" s="1">
        <f>ROUND((AF20-AC20)/3+AF20,1)</f>
        <v>384.7</v>
      </c>
      <c r="AH20" s="133">
        <v>395</v>
      </c>
      <c r="AI20" s="136">
        <v>405</v>
      </c>
      <c r="AJ20" s="140">
        <v>415</v>
      </c>
      <c r="AK20" s="1">
        <f>ROUND((AJ20-AG20)/3+AJ20,1)</f>
        <v>425.1</v>
      </c>
      <c r="AL20" s="1">
        <v>435</v>
      </c>
      <c r="AM20" s="153">
        <v>454</v>
      </c>
      <c r="AN20" s="158">
        <v>466</v>
      </c>
      <c r="AO20" s="163">
        <v>481</v>
      </c>
      <c r="AP20" s="1">
        <v>493</v>
      </c>
      <c r="AQ20" s="1">
        <v>505</v>
      </c>
      <c r="AR20" s="1">
        <v>517</v>
      </c>
      <c r="AS20" s="1">
        <v>529</v>
      </c>
      <c r="AT20" s="1">
        <v>541</v>
      </c>
      <c r="AU20" s="1">
        <v>553</v>
      </c>
      <c r="AV20" s="1">
        <v>565</v>
      </c>
      <c r="AW20" s="1">
        <v>577</v>
      </c>
      <c r="AX20" s="1">
        <v>589</v>
      </c>
      <c r="AY20" s="1">
        <v>601</v>
      </c>
      <c r="AZ20" s="1">
        <v>613</v>
      </c>
      <c r="BA20" s="1">
        <v>625</v>
      </c>
      <c r="BB20" s="243">
        <v>623</v>
      </c>
      <c r="BC20" s="1">
        <v>633</v>
      </c>
      <c r="BD20" s="1">
        <v>643</v>
      </c>
      <c r="BE20" s="255">
        <v>645</v>
      </c>
      <c r="BF20" s="1">
        <v>9</v>
      </c>
      <c r="BG20" s="1">
        <v>17</v>
      </c>
      <c r="BH20" s="1">
        <v>25</v>
      </c>
      <c r="BI20" s="1">
        <v>33</v>
      </c>
      <c r="BJ20" s="1">
        <v>41</v>
      </c>
      <c r="BK20" s="1">
        <v>49</v>
      </c>
      <c r="BL20" s="1">
        <v>57</v>
      </c>
      <c r="BM20" s="1">
        <v>65</v>
      </c>
      <c r="BN20" s="1">
        <v>73</v>
      </c>
      <c r="BO20" s="1">
        <v>81</v>
      </c>
      <c r="BP20" s="1">
        <v>89</v>
      </c>
      <c r="BQ20" s="1">
        <v>97</v>
      </c>
      <c r="BR20" s="1">
        <v>105</v>
      </c>
      <c r="BS20" s="1">
        <v>113</v>
      </c>
      <c r="BT20" s="1">
        <v>121</v>
      </c>
      <c r="BU20" s="1">
        <v>129</v>
      </c>
      <c r="BV20" s="1">
        <v>137</v>
      </c>
      <c r="BW20" s="1">
        <v>145</v>
      </c>
      <c r="BX20" s="1">
        <v>153</v>
      </c>
      <c r="BY20" s="1">
        <v>161</v>
      </c>
      <c r="BZ20" s="1">
        <v>169</v>
      </c>
      <c r="CA20" s="1">
        <v>177</v>
      </c>
      <c r="CB20" s="1">
        <v>185</v>
      </c>
      <c r="CC20" s="1">
        <v>193</v>
      </c>
      <c r="CD20" s="1">
        <v>201</v>
      </c>
      <c r="CE20" s="1">
        <v>209</v>
      </c>
      <c r="CF20" s="1">
        <v>217</v>
      </c>
      <c r="CG20" s="1">
        <v>225</v>
      </c>
      <c r="CH20" s="441">
        <v>230</v>
      </c>
      <c r="CI20" s="448">
        <v>238</v>
      </c>
      <c r="CJ20" s="455">
        <v>244</v>
      </c>
      <c r="CK20" s="1">
        <v>250</v>
      </c>
      <c r="CL20" s="1">
        <v>256</v>
      </c>
      <c r="CM20" s="1">
        <v>262</v>
      </c>
      <c r="CN20" s="1">
        <v>268</v>
      </c>
      <c r="CO20" s="1">
        <v>274</v>
      </c>
      <c r="CP20" s="1">
        <v>280</v>
      </c>
      <c r="CQ20" s="1">
        <v>286</v>
      </c>
      <c r="CR20" s="1">
        <v>292</v>
      </c>
      <c r="CS20" s="522">
        <v>298</v>
      </c>
      <c r="CT20" s="1">
        <v>304</v>
      </c>
      <c r="CU20" s="218">
        <f t="shared" si="0"/>
        <v>6</v>
      </c>
      <c r="CV20" s="23">
        <v>28</v>
      </c>
      <c r="CW20" s="23">
        <v>30</v>
      </c>
      <c r="CX20" s="23">
        <v>31</v>
      </c>
      <c r="CY20" s="1">
        <v>33</v>
      </c>
      <c r="CZ20" s="18">
        <v>34</v>
      </c>
      <c r="DA20" s="1">
        <v>36</v>
      </c>
      <c r="DB20" s="1">
        <v>38</v>
      </c>
      <c r="DC20" s="1">
        <f t="shared" si="29"/>
        <v>39</v>
      </c>
      <c r="DD20" s="1">
        <f t="shared" si="30"/>
        <v>40</v>
      </c>
      <c r="DE20" s="1">
        <f t="shared" si="31"/>
        <v>43</v>
      </c>
      <c r="DF20" s="1">
        <f>ROUND((DE20-CV20)/9+DE20+1,0)</f>
        <v>46</v>
      </c>
      <c r="DG20" s="1">
        <f t="shared" si="32"/>
        <v>48.8</v>
      </c>
      <c r="DH20" s="65">
        <v>46</v>
      </c>
      <c r="DI20" s="1">
        <f>ROUND((DH20-CW20)/11+DH20,1)</f>
        <v>47.5</v>
      </c>
      <c r="DJ20" s="71">
        <v>51</v>
      </c>
      <c r="DK20" s="73">
        <v>54</v>
      </c>
      <c r="DL20" s="77">
        <v>55</v>
      </c>
      <c r="DM20" s="81">
        <v>56</v>
      </c>
      <c r="DN20" s="88">
        <v>57</v>
      </c>
      <c r="DO20" s="90">
        <v>58</v>
      </c>
      <c r="DP20" s="93">
        <v>58</v>
      </c>
      <c r="DQ20" s="99">
        <v>60</v>
      </c>
      <c r="DR20" s="103">
        <v>62</v>
      </c>
      <c r="DS20" s="114">
        <v>65</v>
      </c>
      <c r="DT20" s="117">
        <v>67</v>
      </c>
      <c r="DU20" s="122">
        <v>70</v>
      </c>
      <c r="DV20" s="124">
        <v>72</v>
      </c>
      <c r="DW20" s="1">
        <f>ROUND((DV20-DS20)/3+DV20,1)</f>
        <v>74.3</v>
      </c>
      <c r="DX20" s="133">
        <v>74.3</v>
      </c>
      <c r="DY20" s="136">
        <v>74.3</v>
      </c>
      <c r="DZ20" s="140">
        <v>74.3</v>
      </c>
      <c r="EA20" s="1">
        <f t="shared" si="33"/>
        <v>74.3</v>
      </c>
      <c r="EB20" s="1">
        <v>75</v>
      </c>
      <c r="EC20" s="153">
        <v>75</v>
      </c>
      <c r="ED20" s="158">
        <v>74.3</v>
      </c>
      <c r="EE20" s="163">
        <v>74.3</v>
      </c>
      <c r="EF20" s="1">
        <v>74.3</v>
      </c>
      <c r="EG20" s="1">
        <v>74.3</v>
      </c>
      <c r="EH20" s="1">
        <v>74.3</v>
      </c>
      <c r="EI20" s="1">
        <v>74.3</v>
      </c>
      <c r="EJ20" s="1">
        <v>74.3</v>
      </c>
      <c r="EK20" s="1">
        <f>EJ20</f>
        <v>74.3</v>
      </c>
      <c r="EL20" s="1">
        <f>EK20</f>
        <v>74.3</v>
      </c>
      <c r="EM20" s="1">
        <f t="shared" ref="EM20:EM21" si="34">EL20</f>
        <v>74.3</v>
      </c>
      <c r="EN20" s="1">
        <f t="shared" ref="EN20:EN21" si="35">EM20</f>
        <v>74.3</v>
      </c>
      <c r="EO20" s="1">
        <v>74.3</v>
      </c>
      <c r="EP20" s="1">
        <v>74.3</v>
      </c>
      <c r="EQ20" s="1">
        <v>74.3</v>
      </c>
      <c r="ER20" s="1">
        <v>74.3</v>
      </c>
      <c r="ES20" s="1">
        <v>74.3</v>
      </c>
      <c r="ET20" s="1">
        <v>74.3</v>
      </c>
      <c r="EU20" s="1">
        <v>1.375</v>
      </c>
      <c r="EV20" s="1">
        <f>EU20</f>
        <v>1.375</v>
      </c>
      <c r="EW20" s="1">
        <f t="shared" ref="EW20:EW21" si="36">EV20</f>
        <v>1.375</v>
      </c>
      <c r="EX20" s="1">
        <f t="shared" ref="EX20:EX21" si="37">EW20</f>
        <v>1.375</v>
      </c>
      <c r="EY20" s="1">
        <v>1.375</v>
      </c>
      <c r="EZ20" s="1">
        <v>1.375</v>
      </c>
      <c r="FA20" s="1">
        <v>1.375</v>
      </c>
      <c r="FB20" s="1">
        <v>1.375</v>
      </c>
      <c r="FC20" s="1">
        <v>1.375</v>
      </c>
      <c r="FD20" s="1">
        <v>1.375</v>
      </c>
      <c r="FE20" s="1">
        <v>1.375</v>
      </c>
      <c r="FF20" s="1">
        <v>1.375</v>
      </c>
      <c r="FG20" s="1">
        <f t="shared" ref="FG20:FG21" si="38">FF20</f>
        <v>1.375</v>
      </c>
      <c r="FH20" s="1">
        <f>FG20</f>
        <v>1.375</v>
      </c>
      <c r="FI20" s="1">
        <f>FH20</f>
        <v>1.375</v>
      </c>
      <c r="FJ20" s="1">
        <v>1.375</v>
      </c>
      <c r="FK20" s="1">
        <v>1.375</v>
      </c>
      <c r="FL20" s="1">
        <v>1.375</v>
      </c>
      <c r="FM20" s="1">
        <v>1.375</v>
      </c>
      <c r="FN20" s="1">
        <v>1.375</v>
      </c>
      <c r="FO20" s="1">
        <v>1.375</v>
      </c>
      <c r="FP20" s="1">
        <v>1.375</v>
      </c>
      <c r="FQ20" s="1">
        <v>1.375</v>
      </c>
      <c r="FR20" s="1">
        <v>1.375</v>
      </c>
      <c r="FS20" s="1">
        <v>1.375</v>
      </c>
      <c r="FT20" s="1">
        <v>1.375</v>
      </c>
      <c r="FU20" s="1">
        <v>1.375</v>
      </c>
      <c r="FV20" s="1">
        <v>1.375</v>
      </c>
      <c r="FW20" s="1">
        <v>1.375</v>
      </c>
      <c r="FX20" s="441">
        <v>1.375</v>
      </c>
      <c r="FY20" s="448">
        <v>1.375</v>
      </c>
      <c r="FZ20" s="455">
        <v>1.375</v>
      </c>
      <c r="GA20" s="1">
        <v>1.375</v>
      </c>
      <c r="GB20" s="1">
        <v>1.375</v>
      </c>
      <c r="GC20" s="1">
        <v>1.375</v>
      </c>
      <c r="GD20" s="1">
        <v>1.375</v>
      </c>
      <c r="GE20" s="1">
        <v>1.375</v>
      </c>
      <c r="GF20" s="1">
        <v>1.375</v>
      </c>
      <c r="GG20" s="1">
        <v>1.375</v>
      </c>
      <c r="GH20" s="1">
        <v>1.375</v>
      </c>
      <c r="GI20" s="522">
        <v>1.375</v>
      </c>
      <c r="GJ20" s="1">
        <v>1.375</v>
      </c>
      <c r="GK20" s="218">
        <f t="shared" si="1"/>
        <v>0</v>
      </c>
      <c r="GL20" s="23"/>
      <c r="GM20" s="23">
        <v>9280</v>
      </c>
      <c r="GN20" s="23">
        <v>9384</v>
      </c>
      <c r="GO20" s="23"/>
      <c r="GP20" s="17">
        <v>9731</v>
      </c>
      <c r="GQ20" s="22"/>
      <c r="GR20" s="31"/>
      <c r="GS20" s="37"/>
      <c r="GT20" s="41"/>
      <c r="GU20" s="44"/>
      <c r="GV20" s="47"/>
      <c r="GW20" s="53"/>
      <c r="GX20" s="65">
        <v>10928</v>
      </c>
      <c r="GY20" s="69"/>
      <c r="GZ20" s="71">
        <v>11255</v>
      </c>
      <c r="HA20" s="73">
        <v>11414</v>
      </c>
      <c r="HB20" s="74">
        <v>11586</v>
      </c>
      <c r="HC20" s="81">
        <v>11913</v>
      </c>
      <c r="HD20" s="88">
        <v>12250</v>
      </c>
      <c r="HE20" s="74">
        <v>12493</v>
      </c>
      <c r="HF20" s="74">
        <v>12671</v>
      </c>
      <c r="HG20" s="99">
        <v>13000</v>
      </c>
      <c r="HH20" s="103">
        <v>13001</v>
      </c>
      <c r="HI20" s="114">
        <v>13173</v>
      </c>
      <c r="HJ20" s="117">
        <v>13350</v>
      </c>
      <c r="HK20" s="122">
        <v>13502</v>
      </c>
      <c r="HL20" s="124">
        <v>13683</v>
      </c>
      <c r="HM20" s="129"/>
      <c r="HN20" s="133">
        <v>14164</v>
      </c>
      <c r="HO20" s="136">
        <v>14370</v>
      </c>
      <c r="HP20" s="140">
        <v>14596</v>
      </c>
      <c r="HQ20" s="145"/>
      <c r="HR20" s="149"/>
      <c r="HS20" s="153">
        <v>15444</v>
      </c>
      <c r="HT20" s="158">
        <v>15788</v>
      </c>
      <c r="HU20" s="163">
        <v>16070</v>
      </c>
      <c r="HV20" s="167"/>
      <c r="HW20" s="174"/>
      <c r="HX20" s="178"/>
      <c r="HY20" s="184"/>
      <c r="HZ20" s="189"/>
      <c r="IA20" s="193"/>
      <c r="IB20" s="202"/>
      <c r="IC20" s="205"/>
      <c r="ID20" s="209"/>
      <c r="IE20" s="218"/>
      <c r="IF20" s="225"/>
      <c r="IG20" s="229"/>
      <c r="IH20" s="74">
        <v>19444</v>
      </c>
      <c r="II20" s="245"/>
      <c r="IJ20" s="251"/>
      <c r="IK20" s="255"/>
      <c r="IL20" s="264"/>
      <c r="IM20" s="268"/>
      <c r="IN20" s="272"/>
      <c r="IO20" s="279"/>
      <c r="IP20" s="285"/>
      <c r="IQ20" s="290"/>
      <c r="IR20" s="295"/>
      <c r="IS20" s="299"/>
      <c r="IT20" s="305"/>
      <c r="IU20" s="308"/>
      <c r="IV20" s="310"/>
      <c r="IW20" s="313"/>
      <c r="IX20" s="317"/>
      <c r="IY20" s="322"/>
      <c r="IZ20" s="327"/>
      <c r="JA20" s="331"/>
      <c r="JB20" s="335"/>
      <c r="JC20" s="338"/>
      <c r="JD20" s="343"/>
      <c r="JE20" s="346"/>
      <c r="JF20" s="354"/>
      <c r="JG20" s="375"/>
      <c r="JH20" s="388"/>
      <c r="JI20" s="393"/>
      <c r="JJ20" s="414"/>
      <c r="JK20" s="422"/>
      <c r="JL20" s="429"/>
      <c r="JM20" s="435"/>
      <c r="JN20" s="441">
        <v>29688</v>
      </c>
      <c r="JO20" s="448">
        <v>29911</v>
      </c>
      <c r="JP20" s="455">
        <v>30148</v>
      </c>
      <c r="JQ20" s="460"/>
      <c r="JR20" s="468"/>
      <c r="JS20" s="475"/>
      <c r="JT20" s="483"/>
      <c r="JU20" s="489"/>
      <c r="JV20" s="498"/>
      <c r="JW20" s="505"/>
      <c r="JX20" s="511"/>
      <c r="JY20" s="519"/>
      <c r="JZ20" s="530"/>
      <c r="KA20" s="218" t="str">
        <f t="shared" si="2"/>
        <v>Н/Д</v>
      </c>
      <c r="KB20" s="4"/>
    </row>
    <row r="21" spans="1:288" ht="15" customHeight="1" x14ac:dyDescent="0.2">
      <c r="A21" s="557"/>
      <c r="B21" s="43">
        <v>20</v>
      </c>
      <c r="C21" s="4" t="s">
        <v>236</v>
      </c>
      <c r="D21" s="43">
        <v>2</v>
      </c>
      <c r="E21" s="43">
        <v>3</v>
      </c>
      <c r="F21" s="23">
        <v>656</v>
      </c>
      <c r="G21" s="23">
        <v>665</v>
      </c>
      <c r="H21" s="23">
        <v>674</v>
      </c>
      <c r="I21" s="23">
        <v>686</v>
      </c>
      <c r="J21" s="18">
        <v>698</v>
      </c>
      <c r="K21" s="22">
        <v>706</v>
      </c>
      <c r="L21" s="31">
        <v>720</v>
      </c>
      <c r="M21" s="37">
        <v>736</v>
      </c>
      <c r="N21" s="1">
        <f t="shared" si="26"/>
        <v>748</v>
      </c>
      <c r="O21" s="44">
        <v>761</v>
      </c>
      <c r="P21" s="47">
        <v>770</v>
      </c>
      <c r="Q21" s="53">
        <v>781</v>
      </c>
      <c r="R21" s="65">
        <v>790</v>
      </c>
      <c r="S21" s="69">
        <v>800</v>
      </c>
      <c r="T21" s="71">
        <v>810</v>
      </c>
      <c r="U21" s="73">
        <v>820</v>
      </c>
      <c r="V21" s="77">
        <v>834</v>
      </c>
      <c r="W21" s="81">
        <v>852</v>
      </c>
      <c r="X21" s="88">
        <v>869</v>
      </c>
      <c r="Y21" s="90">
        <v>884</v>
      </c>
      <c r="Z21" s="93">
        <v>895</v>
      </c>
      <c r="AA21" s="99">
        <v>908</v>
      </c>
      <c r="AB21" s="103">
        <v>919</v>
      </c>
      <c r="AC21" s="114">
        <v>933</v>
      </c>
      <c r="AD21" s="117">
        <v>947</v>
      </c>
      <c r="AE21" s="122">
        <v>959</v>
      </c>
      <c r="AF21" s="124">
        <v>973</v>
      </c>
      <c r="AG21" s="129">
        <v>987</v>
      </c>
      <c r="AH21" s="133">
        <v>1006</v>
      </c>
      <c r="AI21" s="136">
        <v>1021</v>
      </c>
      <c r="AJ21" s="140">
        <v>1040</v>
      </c>
      <c r="AK21" s="145">
        <v>1058</v>
      </c>
      <c r="AL21" s="149">
        <v>1058</v>
      </c>
      <c r="AM21" s="153">
        <v>1086</v>
      </c>
      <c r="AN21" s="158">
        <v>1099</v>
      </c>
      <c r="AO21" s="163">
        <v>1109</v>
      </c>
      <c r="AP21" s="167">
        <v>1122</v>
      </c>
      <c r="AQ21" s="174">
        <v>1132</v>
      </c>
      <c r="AR21" s="178">
        <v>1145</v>
      </c>
      <c r="AS21" s="184">
        <v>1157</v>
      </c>
      <c r="AT21" s="189">
        <v>1171</v>
      </c>
      <c r="AU21" s="193">
        <v>1190</v>
      </c>
      <c r="AV21" s="202">
        <v>1208</v>
      </c>
      <c r="AW21" s="1">
        <v>1226</v>
      </c>
      <c r="AX21" s="1">
        <v>1244</v>
      </c>
      <c r="AY21" s="218">
        <v>1257</v>
      </c>
      <c r="AZ21" s="225">
        <v>1266</v>
      </c>
      <c r="BA21" s="229">
        <v>1276</v>
      </c>
      <c r="BB21" s="1">
        <v>1286</v>
      </c>
      <c r="BC21" s="245">
        <v>1295</v>
      </c>
      <c r="BD21" s="251">
        <v>1305</v>
      </c>
      <c r="BE21" s="255">
        <v>1315</v>
      </c>
      <c r="BF21" s="264">
        <v>1327</v>
      </c>
      <c r="BG21" s="1">
        <v>1339</v>
      </c>
      <c r="BH21" s="272">
        <v>1357</v>
      </c>
      <c r="BI21" s="279">
        <v>1368</v>
      </c>
      <c r="BJ21" s="285">
        <v>1379</v>
      </c>
      <c r="BK21" s="290">
        <v>1389</v>
      </c>
      <c r="BL21" s="1">
        <v>1399</v>
      </c>
      <c r="BM21" s="1">
        <v>1409</v>
      </c>
      <c r="BN21" s="305">
        <v>1415</v>
      </c>
      <c r="BO21" s="308">
        <v>1425</v>
      </c>
      <c r="BP21" s="310">
        <v>9</v>
      </c>
      <c r="BQ21" s="1">
        <v>18</v>
      </c>
      <c r="BR21" s="317">
        <v>37</v>
      </c>
      <c r="BS21" s="322">
        <v>52</v>
      </c>
      <c r="BT21" s="1">
        <v>66</v>
      </c>
      <c r="BU21" s="331">
        <v>78</v>
      </c>
      <c r="BV21" s="335">
        <v>87</v>
      </c>
      <c r="BW21" s="338">
        <v>98</v>
      </c>
      <c r="BX21" s="1">
        <v>108</v>
      </c>
      <c r="BY21" s="1">
        <v>118</v>
      </c>
      <c r="BZ21" s="354">
        <v>119</v>
      </c>
      <c r="CA21" s="375">
        <v>124</v>
      </c>
      <c r="CB21" s="388">
        <v>150</v>
      </c>
      <c r="CC21" s="393">
        <v>136</v>
      </c>
      <c r="CD21" s="1">
        <v>142</v>
      </c>
      <c r="CE21" s="422">
        <v>147</v>
      </c>
      <c r="CF21" s="429">
        <v>153</v>
      </c>
      <c r="CG21" s="435">
        <v>158</v>
      </c>
      <c r="CH21" s="1">
        <v>164</v>
      </c>
      <c r="CI21" s="448">
        <v>167</v>
      </c>
      <c r="CJ21" s="1">
        <v>172</v>
      </c>
      <c r="CK21" s="1">
        <v>177</v>
      </c>
      <c r="CL21" s="468">
        <v>184</v>
      </c>
      <c r="CM21" s="1">
        <v>189</v>
      </c>
      <c r="CN21" s="1">
        <v>194</v>
      </c>
      <c r="CO21" s="489">
        <v>192</v>
      </c>
      <c r="CP21" s="498">
        <v>193</v>
      </c>
      <c r="CQ21" s="505">
        <v>193</v>
      </c>
      <c r="CR21" s="511">
        <v>193</v>
      </c>
      <c r="CS21" s="519">
        <v>194</v>
      </c>
      <c r="CT21" s="530">
        <v>194</v>
      </c>
      <c r="CU21" s="218">
        <f t="shared" si="0"/>
        <v>0</v>
      </c>
      <c r="CV21" s="23">
        <v>38</v>
      </c>
      <c r="CW21" s="23">
        <v>48</v>
      </c>
      <c r="CX21" s="23">
        <v>56</v>
      </c>
      <c r="CY21" s="23">
        <v>67</v>
      </c>
      <c r="CZ21" s="18">
        <v>74</v>
      </c>
      <c r="DA21" s="22">
        <v>79</v>
      </c>
      <c r="DB21" s="31">
        <v>86</v>
      </c>
      <c r="DC21" s="37">
        <v>92</v>
      </c>
      <c r="DD21" s="1">
        <f t="shared" si="30"/>
        <v>99</v>
      </c>
      <c r="DE21" s="44">
        <v>109</v>
      </c>
      <c r="DF21" s="47">
        <v>118</v>
      </c>
      <c r="DG21" s="53">
        <v>129</v>
      </c>
      <c r="DH21" s="65">
        <v>138</v>
      </c>
      <c r="DI21" s="69">
        <v>149</v>
      </c>
      <c r="DJ21" s="71">
        <v>160</v>
      </c>
      <c r="DK21" s="73">
        <v>167</v>
      </c>
      <c r="DL21" s="77">
        <v>178</v>
      </c>
      <c r="DM21" s="81">
        <v>186</v>
      </c>
      <c r="DN21" s="88">
        <v>193</v>
      </c>
      <c r="DO21" s="90">
        <v>198</v>
      </c>
      <c r="DP21" s="93">
        <v>203</v>
      </c>
      <c r="DQ21" s="99">
        <v>213</v>
      </c>
      <c r="DR21" s="103">
        <v>225</v>
      </c>
      <c r="DS21" s="114">
        <v>237</v>
      </c>
      <c r="DT21" s="117">
        <v>249</v>
      </c>
      <c r="DU21" s="122">
        <v>259</v>
      </c>
      <c r="DV21" s="124">
        <v>268</v>
      </c>
      <c r="DW21" s="129">
        <v>278</v>
      </c>
      <c r="DX21" s="133">
        <v>282</v>
      </c>
      <c r="DY21" s="136">
        <v>282</v>
      </c>
      <c r="DZ21" s="140">
        <v>282</v>
      </c>
      <c r="EA21" s="145">
        <v>282</v>
      </c>
      <c r="EB21" s="149">
        <v>285</v>
      </c>
      <c r="EC21" s="153">
        <v>296</v>
      </c>
      <c r="ED21" s="158">
        <v>307</v>
      </c>
      <c r="EE21" s="163">
        <v>318</v>
      </c>
      <c r="EF21" s="167">
        <v>330</v>
      </c>
      <c r="EG21" s="174">
        <v>339</v>
      </c>
      <c r="EH21" s="178">
        <v>353</v>
      </c>
      <c r="EI21" s="184">
        <v>364</v>
      </c>
      <c r="EJ21" s="189">
        <v>369</v>
      </c>
      <c r="EK21" s="193">
        <v>369</v>
      </c>
      <c r="EL21" s="202">
        <v>369</v>
      </c>
      <c r="EM21" s="1">
        <f t="shared" si="34"/>
        <v>369</v>
      </c>
      <c r="EN21" s="1">
        <f t="shared" si="35"/>
        <v>369</v>
      </c>
      <c r="EO21" s="218">
        <v>376</v>
      </c>
      <c r="EP21" s="225">
        <v>387</v>
      </c>
      <c r="EQ21" s="229">
        <v>398</v>
      </c>
      <c r="ER21" s="1">
        <v>409</v>
      </c>
      <c r="ES21" s="245">
        <v>417</v>
      </c>
      <c r="ET21" s="251">
        <v>428</v>
      </c>
      <c r="EU21" s="255">
        <v>436</v>
      </c>
      <c r="EV21" s="264">
        <v>439</v>
      </c>
      <c r="EW21" s="1">
        <f t="shared" si="36"/>
        <v>439</v>
      </c>
      <c r="EX21" s="277">
        <f t="shared" si="37"/>
        <v>439</v>
      </c>
      <c r="EY21" s="279">
        <v>444</v>
      </c>
      <c r="EZ21" s="285">
        <v>448</v>
      </c>
      <c r="FA21" s="290">
        <v>452</v>
      </c>
      <c r="FB21" s="1">
        <v>456</v>
      </c>
      <c r="FC21" s="1">
        <v>460</v>
      </c>
      <c r="FD21" s="305">
        <v>460</v>
      </c>
      <c r="FE21" s="308">
        <v>460</v>
      </c>
      <c r="FF21" s="310">
        <v>15</v>
      </c>
      <c r="FG21" s="1">
        <f t="shared" si="38"/>
        <v>15</v>
      </c>
      <c r="FH21" s="318">
        <v>15</v>
      </c>
      <c r="FI21" s="322">
        <v>15</v>
      </c>
      <c r="FJ21" s="1">
        <v>20</v>
      </c>
      <c r="FK21" s="331">
        <v>31</v>
      </c>
      <c r="FL21" s="335">
        <v>39</v>
      </c>
      <c r="FM21" s="338">
        <v>49</v>
      </c>
      <c r="FN21" s="1">
        <v>57</v>
      </c>
      <c r="FO21" s="1">
        <v>65</v>
      </c>
      <c r="FP21" s="354">
        <v>71</v>
      </c>
      <c r="FQ21" s="375">
        <v>77</v>
      </c>
      <c r="FR21" s="388">
        <v>83</v>
      </c>
      <c r="FS21" s="393">
        <v>88</v>
      </c>
      <c r="FT21" s="1">
        <v>90</v>
      </c>
      <c r="FU21" s="422">
        <v>95</v>
      </c>
      <c r="FV21" s="429">
        <v>99</v>
      </c>
      <c r="FW21" s="435">
        <v>103</v>
      </c>
      <c r="FX21" s="1">
        <v>107</v>
      </c>
      <c r="FY21" s="448">
        <v>111</v>
      </c>
      <c r="FZ21" s="1">
        <v>115</v>
      </c>
      <c r="GA21" s="1">
        <v>119</v>
      </c>
      <c r="GB21" s="468">
        <v>122</v>
      </c>
      <c r="GC21" s="1">
        <v>126</v>
      </c>
      <c r="GD21" s="1">
        <v>130</v>
      </c>
      <c r="GE21" s="489">
        <v>129</v>
      </c>
      <c r="GF21" s="498">
        <v>129</v>
      </c>
      <c r="GG21" s="505">
        <v>129</v>
      </c>
      <c r="GH21" s="511">
        <v>129</v>
      </c>
      <c r="GI21" s="519">
        <v>129</v>
      </c>
      <c r="GJ21" s="530">
        <v>129</v>
      </c>
      <c r="GK21" s="218">
        <f t="shared" si="1"/>
        <v>0</v>
      </c>
      <c r="GL21" s="23">
        <v>10953</v>
      </c>
      <c r="GM21" s="23">
        <v>11067</v>
      </c>
      <c r="GN21" s="23">
        <v>11170</v>
      </c>
      <c r="GO21" s="23">
        <v>11293</v>
      </c>
      <c r="GP21" s="17">
        <v>11397</v>
      </c>
      <c r="GQ21" s="22">
        <v>11485</v>
      </c>
      <c r="GR21" s="31"/>
      <c r="GS21" s="37"/>
      <c r="GT21" s="41"/>
      <c r="GU21" s="44">
        <v>11931</v>
      </c>
      <c r="GV21" s="47">
        <v>12049</v>
      </c>
      <c r="GW21" s="53">
        <v>12168</v>
      </c>
      <c r="GX21" s="65">
        <v>12272</v>
      </c>
      <c r="GY21" s="69">
        <v>12381</v>
      </c>
      <c r="GZ21" s="71">
        <v>12501</v>
      </c>
      <c r="HA21" s="73">
        <v>12593</v>
      </c>
      <c r="HB21" s="77">
        <v>12705</v>
      </c>
      <c r="HC21" s="81">
        <v>12811</v>
      </c>
      <c r="HD21" s="88">
        <v>12927</v>
      </c>
      <c r="HE21" s="90">
        <v>13035</v>
      </c>
      <c r="HF21" s="93">
        <v>13136</v>
      </c>
      <c r="HG21" s="99">
        <v>13248</v>
      </c>
      <c r="HH21" s="103">
        <v>13360</v>
      </c>
      <c r="HI21" s="114">
        <v>13492</v>
      </c>
      <c r="HJ21" s="117">
        <v>13620</v>
      </c>
      <c r="HK21" s="122">
        <v>13726</v>
      </c>
      <c r="HL21" s="124">
        <v>13849</v>
      </c>
      <c r="HM21" s="129">
        <v>13961</v>
      </c>
      <c r="HN21" s="133">
        <v>14078</v>
      </c>
      <c r="HO21" s="136">
        <v>14164</v>
      </c>
      <c r="HP21" s="140">
        <v>14270</v>
      </c>
      <c r="HQ21" s="145">
        <v>14375</v>
      </c>
      <c r="HR21" s="149">
        <v>14496</v>
      </c>
      <c r="HS21" s="153">
        <v>14624</v>
      </c>
      <c r="HT21" s="158">
        <v>14767</v>
      </c>
      <c r="HU21" s="163">
        <v>14894</v>
      </c>
      <c r="HV21" s="74">
        <v>15037</v>
      </c>
      <c r="HW21" s="174">
        <v>15148</v>
      </c>
      <c r="HX21" s="178">
        <v>15281</v>
      </c>
      <c r="HY21" s="184">
        <v>15408</v>
      </c>
      <c r="HZ21" s="189">
        <v>15535</v>
      </c>
      <c r="IA21" s="193">
        <v>15664</v>
      </c>
      <c r="IB21" s="202">
        <v>15780</v>
      </c>
      <c r="IC21" s="205"/>
      <c r="ID21" s="209"/>
      <c r="IE21" s="218">
        <v>16119</v>
      </c>
      <c r="IF21" s="225">
        <v>16230</v>
      </c>
      <c r="IG21" s="229">
        <v>16366</v>
      </c>
      <c r="IH21" s="235"/>
      <c r="II21" s="245">
        <v>16559</v>
      </c>
      <c r="IJ21" s="251">
        <v>16678</v>
      </c>
      <c r="IK21" s="255">
        <v>16777</v>
      </c>
      <c r="IL21" s="264">
        <v>16879</v>
      </c>
      <c r="IM21" s="268"/>
      <c r="IN21" s="74">
        <v>17080</v>
      </c>
      <c r="IO21" s="279">
        <v>17170</v>
      </c>
      <c r="IP21" s="285">
        <v>17269</v>
      </c>
      <c r="IQ21" s="290">
        <v>17379</v>
      </c>
      <c r="IR21" s="295"/>
      <c r="IS21" s="299"/>
      <c r="IT21" s="305">
        <v>17716</v>
      </c>
      <c r="IU21" s="308">
        <v>17810</v>
      </c>
      <c r="IV21" s="310">
        <v>17913</v>
      </c>
      <c r="IW21" s="313"/>
      <c r="IX21" s="317">
        <v>18125</v>
      </c>
      <c r="IY21" s="74">
        <v>18222</v>
      </c>
      <c r="IZ21" s="327"/>
      <c r="JA21" s="331">
        <v>18414</v>
      </c>
      <c r="JB21" s="335">
        <v>18508</v>
      </c>
      <c r="JC21" s="338">
        <v>18613</v>
      </c>
      <c r="JD21" s="343"/>
      <c r="JE21" s="346"/>
      <c r="JF21" s="354">
        <v>18867</v>
      </c>
      <c r="JG21" s="375">
        <v>18954</v>
      </c>
      <c r="JH21" s="388">
        <v>19033</v>
      </c>
      <c r="JI21" s="393">
        <v>19107</v>
      </c>
      <c r="JJ21" s="414"/>
      <c r="JK21" s="422">
        <v>19267</v>
      </c>
      <c r="JL21" s="74">
        <v>19358</v>
      </c>
      <c r="JM21" s="435">
        <v>19451</v>
      </c>
      <c r="JN21" s="441"/>
      <c r="JO21" s="448">
        <v>19611</v>
      </c>
      <c r="JP21" s="455"/>
      <c r="JQ21" s="460"/>
      <c r="JR21" s="468">
        <v>19903</v>
      </c>
      <c r="JS21" s="475"/>
      <c r="JT21" s="483"/>
      <c r="JU21" s="489">
        <v>20080</v>
      </c>
      <c r="JV21" s="498">
        <v>20136</v>
      </c>
      <c r="JW21" s="505">
        <v>20172</v>
      </c>
      <c r="JX21" s="511">
        <v>20212</v>
      </c>
      <c r="JY21" s="519">
        <v>20248</v>
      </c>
      <c r="JZ21" s="530">
        <v>20282</v>
      </c>
      <c r="KA21" s="218">
        <f t="shared" si="2"/>
        <v>34</v>
      </c>
      <c r="KB21" s="4"/>
    </row>
    <row r="22" spans="1:288" ht="15" customHeight="1" x14ac:dyDescent="0.2">
      <c r="A22" s="557">
        <v>6</v>
      </c>
      <c r="B22" s="43">
        <v>21</v>
      </c>
      <c r="C22" s="4" t="s">
        <v>57</v>
      </c>
      <c r="D22" s="43">
        <v>0</v>
      </c>
      <c r="E22" s="43">
        <v>1</v>
      </c>
      <c r="F22" s="23">
        <v>350</v>
      </c>
      <c r="G22" s="23">
        <v>350</v>
      </c>
      <c r="H22" s="5">
        <v>350</v>
      </c>
      <c r="I22" s="5">
        <v>350</v>
      </c>
      <c r="J22" s="5">
        <v>350</v>
      </c>
      <c r="K22" s="5">
        <v>350</v>
      </c>
      <c r="L22" s="5">
        <v>350</v>
      </c>
      <c r="M22" s="5">
        <v>350</v>
      </c>
      <c r="N22" s="5">
        <v>350</v>
      </c>
      <c r="O22" s="5">
        <v>350</v>
      </c>
      <c r="P22" s="5">
        <v>350</v>
      </c>
      <c r="Q22" s="5">
        <v>350</v>
      </c>
      <c r="R22" s="65">
        <v>386</v>
      </c>
      <c r="S22" s="69">
        <v>389</v>
      </c>
      <c r="T22" s="71">
        <v>393</v>
      </c>
      <c r="U22" s="73">
        <v>396</v>
      </c>
      <c r="V22" s="1">
        <f>ROUND((U22-S22)/2+U22,1)</f>
        <v>399.5</v>
      </c>
      <c r="W22" s="1">
        <f>ROUND((V22-T22)/2+V22,1)</f>
        <v>402.8</v>
      </c>
      <c r="X22" s="1">
        <f>ROUND((W22-T22)/3+W22,1)</f>
        <v>406.1</v>
      </c>
      <c r="Y22" s="5">
        <v>406.1</v>
      </c>
      <c r="Z22" s="93">
        <v>403</v>
      </c>
      <c r="AA22" s="99">
        <v>408</v>
      </c>
      <c r="AB22" s="103">
        <v>412</v>
      </c>
      <c r="AC22" s="114">
        <v>417</v>
      </c>
      <c r="AD22" s="117">
        <v>422</v>
      </c>
      <c r="AE22" s="1">
        <f>ROUND((AD22-AA22)/3+AD22,1)</f>
        <v>426.7</v>
      </c>
      <c r="AF22" s="124">
        <v>431</v>
      </c>
      <c r="AG22" s="129">
        <v>431</v>
      </c>
      <c r="AH22" s="133">
        <v>434</v>
      </c>
      <c r="AI22" s="1">
        <f>ROUND((AH22-AE22)/3+AH22,1)</f>
        <v>436.4</v>
      </c>
      <c r="AJ22" s="5">
        <v>436.4</v>
      </c>
      <c r="AK22" s="1">
        <v>438</v>
      </c>
      <c r="AL22" s="149">
        <v>441</v>
      </c>
      <c r="AM22" s="153">
        <v>447</v>
      </c>
      <c r="AN22" s="158">
        <v>451</v>
      </c>
      <c r="AO22" s="163">
        <v>455</v>
      </c>
      <c r="AP22" s="167">
        <v>459</v>
      </c>
      <c r="AQ22" s="174">
        <v>463</v>
      </c>
      <c r="AR22" s="1">
        <v>467</v>
      </c>
      <c r="AS22" s="184">
        <v>471</v>
      </c>
      <c r="AT22" s="1">
        <f>ROUND((AS22-AP22)/3*1.2+AS22,1)</f>
        <v>475.8</v>
      </c>
      <c r="AU22" s="193">
        <v>473</v>
      </c>
      <c r="AV22" s="202">
        <v>473</v>
      </c>
      <c r="AW22" s="205">
        <v>473</v>
      </c>
      <c r="AX22" s="209">
        <v>477</v>
      </c>
      <c r="AY22" s="218">
        <v>483</v>
      </c>
      <c r="AZ22" s="1">
        <v>489</v>
      </c>
      <c r="BA22" s="229">
        <v>489</v>
      </c>
      <c r="BB22" s="235">
        <v>494</v>
      </c>
      <c r="BC22" s="245">
        <v>497</v>
      </c>
      <c r="BD22" s="251">
        <v>497</v>
      </c>
      <c r="BE22" s="255">
        <v>499</v>
      </c>
      <c r="BF22" s="264">
        <v>499</v>
      </c>
      <c r="BG22" s="268">
        <v>499</v>
      </c>
      <c r="BH22" s="272">
        <v>499</v>
      </c>
      <c r="BI22" s="279">
        <v>499</v>
      </c>
      <c r="BJ22" s="285">
        <v>511</v>
      </c>
      <c r="BK22" s="290">
        <v>511</v>
      </c>
      <c r="BL22" s="295">
        <v>522</v>
      </c>
      <c r="BM22" s="299">
        <v>528</v>
      </c>
      <c r="BN22" s="305">
        <v>537</v>
      </c>
      <c r="BO22" s="308">
        <v>538</v>
      </c>
      <c r="BP22" s="310">
        <v>543</v>
      </c>
      <c r="BQ22" s="313">
        <v>555</v>
      </c>
      <c r="BR22" s="317">
        <v>559</v>
      </c>
      <c r="BS22" s="322">
        <v>559</v>
      </c>
      <c r="BT22" s="327">
        <v>559</v>
      </c>
      <c r="BU22" s="331">
        <v>565</v>
      </c>
      <c r="BV22" s="335">
        <v>578</v>
      </c>
      <c r="BW22" s="338">
        <v>589</v>
      </c>
      <c r="BX22" s="343">
        <v>589</v>
      </c>
      <c r="BY22" s="1">
        <v>597</v>
      </c>
      <c r="BZ22" s="354">
        <v>591</v>
      </c>
      <c r="CA22" s="375">
        <v>593</v>
      </c>
      <c r="CB22" s="1">
        <v>595</v>
      </c>
      <c r="CC22" s="393">
        <v>593</v>
      </c>
      <c r="CD22" s="1">
        <v>593</v>
      </c>
      <c r="CE22" s="1">
        <v>593</v>
      </c>
      <c r="CF22" s="1">
        <v>593</v>
      </c>
      <c r="CG22" s="435">
        <v>610</v>
      </c>
      <c r="CH22" s="441">
        <v>614</v>
      </c>
      <c r="CI22" s="1">
        <v>3</v>
      </c>
      <c r="CJ22" s="455">
        <v>6</v>
      </c>
      <c r="CK22" s="460">
        <v>13</v>
      </c>
      <c r="CL22" s="468">
        <v>16</v>
      </c>
      <c r="CM22" s="475">
        <v>21</v>
      </c>
      <c r="CN22" s="483">
        <v>25</v>
      </c>
      <c r="CO22" s="489">
        <v>29</v>
      </c>
      <c r="CP22" s="498">
        <v>34</v>
      </c>
      <c r="CQ22" s="505">
        <v>38</v>
      </c>
      <c r="CR22" s="511">
        <v>45</v>
      </c>
      <c r="CS22" s="519">
        <v>47</v>
      </c>
      <c r="CT22" s="530">
        <v>53</v>
      </c>
      <c r="CU22" s="218">
        <f t="shared" si="0"/>
        <v>6</v>
      </c>
      <c r="CV22" s="23">
        <v>130</v>
      </c>
      <c r="CW22" s="23">
        <v>130</v>
      </c>
      <c r="CX22" s="5">
        <v>130</v>
      </c>
      <c r="CY22" s="5">
        <v>130</v>
      </c>
      <c r="CZ22" s="5">
        <v>130</v>
      </c>
      <c r="DA22" s="5">
        <v>130</v>
      </c>
      <c r="DB22" s="5">
        <v>130</v>
      </c>
      <c r="DC22" s="5">
        <v>130</v>
      </c>
      <c r="DD22" s="5">
        <v>130</v>
      </c>
      <c r="DE22" s="5">
        <v>130</v>
      </c>
      <c r="DF22" s="5">
        <v>130</v>
      </c>
      <c r="DG22" s="5">
        <v>130</v>
      </c>
      <c r="DH22" s="65">
        <v>147</v>
      </c>
      <c r="DI22" s="69">
        <v>152</v>
      </c>
      <c r="DJ22" s="71">
        <v>157</v>
      </c>
      <c r="DK22" s="73">
        <v>162</v>
      </c>
      <c r="DL22" s="1">
        <f>ROUND((DK22-DI22)/2+DK22,1)</f>
        <v>167</v>
      </c>
      <c r="DM22" s="1">
        <f>ROUND((DL22-DJ22)/2+DL22,1)</f>
        <v>172</v>
      </c>
      <c r="DN22" s="1">
        <f>ROUND((DM22-DJ22)/3+DM22,1)</f>
        <v>177</v>
      </c>
      <c r="DO22" s="5">
        <v>177</v>
      </c>
      <c r="DP22" s="93">
        <v>170</v>
      </c>
      <c r="DQ22" s="99">
        <v>176</v>
      </c>
      <c r="DR22" s="103">
        <v>181</v>
      </c>
      <c r="DS22" s="114">
        <v>189</v>
      </c>
      <c r="DT22" s="117">
        <v>195</v>
      </c>
      <c r="DU22" s="1">
        <f>ROUND((DT22-DQ22)/3+DT22,1)</f>
        <v>201.3</v>
      </c>
      <c r="DV22" s="124">
        <v>206</v>
      </c>
      <c r="DW22" s="129">
        <v>206</v>
      </c>
      <c r="DX22" s="133">
        <v>210</v>
      </c>
      <c r="DY22" s="1">
        <v>210</v>
      </c>
      <c r="DZ22" s="140">
        <v>210</v>
      </c>
      <c r="EA22" s="1">
        <v>210</v>
      </c>
      <c r="EB22" s="149">
        <v>212</v>
      </c>
      <c r="EC22" s="153">
        <v>218</v>
      </c>
      <c r="ED22" s="158">
        <v>225</v>
      </c>
      <c r="EE22" s="163">
        <v>232</v>
      </c>
      <c r="EF22" s="167">
        <v>239</v>
      </c>
      <c r="EG22" s="174">
        <v>245</v>
      </c>
      <c r="EH22" s="1">
        <v>251</v>
      </c>
      <c r="EI22" s="184">
        <v>260</v>
      </c>
      <c r="EJ22" s="1">
        <v>261</v>
      </c>
      <c r="EK22" s="193">
        <v>261</v>
      </c>
      <c r="EL22" s="202">
        <v>261</v>
      </c>
      <c r="EM22" s="205">
        <v>261</v>
      </c>
      <c r="EN22" s="209">
        <v>261</v>
      </c>
      <c r="EO22" s="218">
        <v>265</v>
      </c>
      <c r="EP22" s="1">
        <v>269</v>
      </c>
      <c r="EQ22" s="229">
        <v>278</v>
      </c>
      <c r="ER22" s="235">
        <v>286</v>
      </c>
      <c r="ES22" s="245">
        <v>292</v>
      </c>
      <c r="ET22" s="251">
        <v>292</v>
      </c>
      <c r="EU22" s="255">
        <v>297</v>
      </c>
      <c r="EV22" s="264">
        <v>297</v>
      </c>
      <c r="EW22" s="268">
        <v>297</v>
      </c>
      <c r="EX22" s="272">
        <v>297</v>
      </c>
      <c r="EY22" s="279">
        <v>297</v>
      </c>
      <c r="EZ22" s="285">
        <v>313</v>
      </c>
      <c r="FA22" s="290">
        <v>313</v>
      </c>
      <c r="FB22" s="295">
        <v>333</v>
      </c>
      <c r="FC22" s="299">
        <v>342</v>
      </c>
      <c r="FD22" s="305">
        <v>351</v>
      </c>
      <c r="FE22" s="308">
        <v>359</v>
      </c>
      <c r="FF22" s="310">
        <v>367</v>
      </c>
      <c r="FG22" s="313">
        <v>367</v>
      </c>
      <c r="FH22" s="317">
        <v>367</v>
      </c>
      <c r="FI22" s="322">
        <v>367</v>
      </c>
      <c r="FJ22" s="327">
        <v>367</v>
      </c>
      <c r="FK22" s="331">
        <v>370</v>
      </c>
      <c r="FL22" s="335">
        <v>376</v>
      </c>
      <c r="FM22" s="338">
        <v>380</v>
      </c>
      <c r="FN22" s="343">
        <v>388</v>
      </c>
      <c r="FO22" s="1">
        <v>394</v>
      </c>
      <c r="FP22" s="354">
        <v>399</v>
      </c>
      <c r="FQ22" s="375">
        <v>404</v>
      </c>
      <c r="FR22" s="1">
        <v>409</v>
      </c>
      <c r="FS22" s="393">
        <v>404</v>
      </c>
      <c r="FT22" s="1">
        <v>404</v>
      </c>
      <c r="FU22" s="1">
        <v>404</v>
      </c>
      <c r="FV22" s="1">
        <v>404</v>
      </c>
      <c r="FW22" s="435">
        <v>420</v>
      </c>
      <c r="FX22" s="441">
        <v>424</v>
      </c>
      <c r="FY22" s="1">
        <v>424</v>
      </c>
      <c r="FZ22" s="455">
        <v>7</v>
      </c>
      <c r="GA22" s="460">
        <v>11</v>
      </c>
      <c r="GB22" s="468">
        <v>19</v>
      </c>
      <c r="GC22" s="475">
        <v>25</v>
      </c>
      <c r="GD22" s="483">
        <v>33</v>
      </c>
      <c r="GE22" s="489">
        <v>39</v>
      </c>
      <c r="GF22" s="498">
        <v>46</v>
      </c>
      <c r="GG22" s="505">
        <v>50</v>
      </c>
      <c r="GH22" s="511">
        <v>56</v>
      </c>
      <c r="GI22" s="519">
        <v>58</v>
      </c>
      <c r="GJ22" s="530">
        <v>65</v>
      </c>
      <c r="GK22" s="218">
        <f t="shared" si="1"/>
        <v>7</v>
      </c>
      <c r="GL22" s="23">
        <v>15022</v>
      </c>
      <c r="GM22" s="23">
        <v>15507</v>
      </c>
      <c r="GN22" s="23">
        <v>15545</v>
      </c>
      <c r="GO22" s="23">
        <v>15545</v>
      </c>
      <c r="GP22" s="5">
        <v>15545</v>
      </c>
      <c r="GQ22" s="5">
        <v>15545</v>
      </c>
      <c r="GR22" s="5">
        <v>15545</v>
      </c>
      <c r="GS22" s="5">
        <v>15545</v>
      </c>
      <c r="GT22" s="5">
        <v>15545</v>
      </c>
      <c r="GU22" s="5">
        <v>15545</v>
      </c>
      <c r="GV22" s="5">
        <v>15545</v>
      </c>
      <c r="GW22" s="5">
        <v>15545</v>
      </c>
      <c r="GX22" s="65">
        <v>15949</v>
      </c>
      <c r="GY22" s="69">
        <v>15994</v>
      </c>
      <c r="GZ22" s="71">
        <v>16063</v>
      </c>
      <c r="HA22" s="73">
        <v>16175</v>
      </c>
      <c r="HB22" s="77"/>
      <c r="HC22" s="81"/>
      <c r="HD22" s="88"/>
      <c r="HE22" s="90"/>
      <c r="HF22" s="93">
        <v>16392</v>
      </c>
      <c r="HG22" s="99">
        <v>16510</v>
      </c>
      <c r="HH22" s="103">
        <v>16615</v>
      </c>
      <c r="HI22" s="114">
        <v>16739</v>
      </c>
      <c r="HJ22" s="117">
        <v>16863</v>
      </c>
      <c r="HK22" s="122"/>
      <c r="HL22" s="124">
        <v>17075</v>
      </c>
      <c r="HM22" s="129">
        <v>17075</v>
      </c>
      <c r="HN22" s="133">
        <v>17171</v>
      </c>
      <c r="HO22" s="136"/>
      <c r="HP22" s="140">
        <v>17171</v>
      </c>
      <c r="HQ22" s="145"/>
      <c r="HR22" s="149">
        <v>17460</v>
      </c>
      <c r="HS22" s="153">
        <v>17598</v>
      </c>
      <c r="HT22" s="158">
        <v>17705</v>
      </c>
      <c r="HU22" s="163">
        <v>17807</v>
      </c>
      <c r="HV22" s="167">
        <v>17931</v>
      </c>
      <c r="HW22" s="174">
        <v>18041</v>
      </c>
      <c r="HX22" s="178"/>
      <c r="HY22" s="184">
        <v>18282</v>
      </c>
      <c r="HZ22" s="189"/>
      <c r="IA22" s="193">
        <v>18349</v>
      </c>
      <c r="IB22" s="202">
        <v>18349</v>
      </c>
      <c r="IC22" s="205">
        <v>18349</v>
      </c>
      <c r="ID22" s="209">
        <v>18545</v>
      </c>
      <c r="IE22" s="218">
        <v>18752</v>
      </c>
      <c r="IF22" s="225"/>
      <c r="IG22" s="229">
        <v>18936</v>
      </c>
      <c r="IH22" s="235">
        <v>19066</v>
      </c>
      <c r="II22" s="245">
        <v>19166</v>
      </c>
      <c r="IJ22" s="251">
        <v>19166</v>
      </c>
      <c r="IK22" s="255">
        <v>19366</v>
      </c>
      <c r="IL22" s="264">
        <v>19366</v>
      </c>
      <c r="IM22" s="268">
        <v>19366</v>
      </c>
      <c r="IN22" s="272">
        <v>19366</v>
      </c>
      <c r="IO22" s="279">
        <v>19366</v>
      </c>
      <c r="IP22" s="285">
        <v>19744</v>
      </c>
      <c r="IQ22" s="290">
        <v>19744</v>
      </c>
      <c r="IR22" s="295">
        <v>19999</v>
      </c>
      <c r="IS22" s="299">
        <v>20117</v>
      </c>
      <c r="IT22" s="305">
        <v>20235</v>
      </c>
      <c r="IU22" s="308">
        <v>20347</v>
      </c>
      <c r="IV22" s="310">
        <v>20467</v>
      </c>
      <c r="IW22" s="313">
        <v>20881</v>
      </c>
      <c r="IX22" s="317">
        <v>20900</v>
      </c>
      <c r="IY22" s="322">
        <v>20900</v>
      </c>
      <c r="IZ22" s="327">
        <v>20900</v>
      </c>
      <c r="JA22" s="331">
        <v>20990</v>
      </c>
      <c r="JB22" s="335">
        <v>21800</v>
      </c>
      <c r="JC22" s="338">
        <v>22300</v>
      </c>
      <c r="JD22" s="343">
        <v>22657</v>
      </c>
      <c r="JE22" s="346"/>
      <c r="JF22" s="354">
        <v>22791</v>
      </c>
      <c r="JG22" s="375">
        <v>22791</v>
      </c>
      <c r="JH22" s="388"/>
      <c r="JI22" s="393">
        <v>22791</v>
      </c>
      <c r="JJ22" s="414"/>
      <c r="JK22" s="422"/>
      <c r="JL22" s="429"/>
      <c r="JM22" s="435">
        <v>24000</v>
      </c>
      <c r="JN22" s="441">
        <v>24100</v>
      </c>
      <c r="JO22" s="448"/>
      <c r="JP22" s="455">
        <v>24600</v>
      </c>
      <c r="JQ22" s="460">
        <v>24907</v>
      </c>
      <c r="JR22" s="468">
        <v>25070</v>
      </c>
      <c r="JS22" s="475">
        <v>25227</v>
      </c>
      <c r="JT22" s="483">
        <v>25386</v>
      </c>
      <c r="JU22" s="489">
        <v>25480</v>
      </c>
      <c r="JV22" s="498">
        <v>25827</v>
      </c>
      <c r="JW22" s="505">
        <v>26200</v>
      </c>
      <c r="JX22" s="511">
        <v>26400</v>
      </c>
      <c r="JY22" s="519">
        <v>26780</v>
      </c>
      <c r="JZ22" s="530">
        <v>26974</v>
      </c>
      <c r="KA22" s="218">
        <f t="shared" si="2"/>
        <v>194</v>
      </c>
      <c r="KB22" s="4"/>
    </row>
    <row r="23" spans="1:288" ht="15" customHeight="1" x14ac:dyDescent="0.2">
      <c r="A23" s="557"/>
      <c r="B23" s="43">
        <v>22</v>
      </c>
      <c r="C23" s="4" t="s">
        <v>58</v>
      </c>
      <c r="D23" s="43">
        <v>2</v>
      </c>
      <c r="E23" s="43">
        <v>2</v>
      </c>
      <c r="F23" s="23">
        <v>154</v>
      </c>
      <c r="G23" s="23">
        <v>156</v>
      </c>
      <c r="H23" s="23">
        <v>160</v>
      </c>
      <c r="I23" s="23">
        <v>161</v>
      </c>
      <c r="J23" s="18">
        <v>165</v>
      </c>
      <c r="K23" s="22">
        <v>168</v>
      </c>
      <c r="L23" s="31">
        <v>171</v>
      </c>
      <c r="M23" s="37">
        <v>176</v>
      </c>
      <c r="N23" s="41">
        <v>182</v>
      </c>
      <c r="O23" s="44">
        <v>187</v>
      </c>
      <c r="P23" s="47">
        <v>190</v>
      </c>
      <c r="Q23" s="53">
        <v>194</v>
      </c>
      <c r="R23" s="65">
        <v>197</v>
      </c>
      <c r="S23" s="69">
        <v>200</v>
      </c>
      <c r="T23" s="71">
        <v>204</v>
      </c>
      <c r="U23" s="73">
        <v>206</v>
      </c>
      <c r="V23" s="77">
        <v>212</v>
      </c>
      <c r="W23" s="81">
        <v>217</v>
      </c>
      <c r="X23" s="88">
        <v>220</v>
      </c>
      <c r="Y23" s="90">
        <v>227</v>
      </c>
      <c r="Z23" s="93">
        <v>232</v>
      </c>
      <c r="AA23" s="99">
        <v>237</v>
      </c>
      <c r="AB23" s="103">
        <v>243</v>
      </c>
      <c r="AC23" s="114">
        <v>248</v>
      </c>
      <c r="AD23" s="117">
        <v>251</v>
      </c>
      <c r="AE23" s="122">
        <v>256</v>
      </c>
      <c r="AF23" s="124">
        <v>259</v>
      </c>
      <c r="AG23" s="129">
        <v>262</v>
      </c>
      <c r="AH23" s="133">
        <v>265</v>
      </c>
      <c r="AI23" s="136">
        <v>269</v>
      </c>
      <c r="AJ23" s="140">
        <v>274</v>
      </c>
      <c r="AK23" s="145">
        <v>279</v>
      </c>
      <c r="AL23" s="149">
        <v>284</v>
      </c>
      <c r="AM23" s="153">
        <v>287</v>
      </c>
      <c r="AN23" s="158">
        <v>290</v>
      </c>
      <c r="AO23" s="163">
        <v>295</v>
      </c>
      <c r="AP23" s="167">
        <v>298</v>
      </c>
      <c r="AQ23" s="174">
        <v>303</v>
      </c>
      <c r="AR23" s="178">
        <v>306</v>
      </c>
      <c r="AS23" s="184">
        <v>309</v>
      </c>
      <c r="AT23" s="189">
        <v>314</v>
      </c>
      <c r="AU23" s="193">
        <v>319</v>
      </c>
      <c r="AV23" s="202">
        <v>327</v>
      </c>
      <c r="AW23" s="205">
        <v>338</v>
      </c>
      <c r="AX23" s="209">
        <v>344</v>
      </c>
      <c r="AY23" s="218">
        <v>350</v>
      </c>
      <c r="AZ23" s="225">
        <v>354</v>
      </c>
      <c r="BA23" s="229">
        <v>357</v>
      </c>
      <c r="BB23" s="235">
        <v>361</v>
      </c>
      <c r="BC23" s="1">
        <v>365</v>
      </c>
      <c r="BD23" s="1">
        <v>369</v>
      </c>
      <c r="BE23" s="1">
        <v>373</v>
      </c>
      <c r="BF23" s="1">
        <v>377</v>
      </c>
      <c r="BG23" s="1">
        <v>381</v>
      </c>
      <c r="BH23" s="1">
        <v>385</v>
      </c>
      <c r="BI23" s="279">
        <v>390</v>
      </c>
      <c r="BJ23" s="285">
        <v>394</v>
      </c>
      <c r="BK23" s="1">
        <v>398</v>
      </c>
      <c r="BL23" s="295">
        <v>400</v>
      </c>
      <c r="BM23" s="299">
        <v>403</v>
      </c>
      <c r="BN23" s="305">
        <v>406</v>
      </c>
      <c r="BO23" s="308">
        <v>408</v>
      </c>
      <c r="BP23" s="1">
        <v>411</v>
      </c>
      <c r="BQ23" s="313">
        <v>416</v>
      </c>
      <c r="BR23" s="317">
        <v>421</v>
      </c>
      <c r="BS23" s="322">
        <v>424</v>
      </c>
      <c r="BT23" s="327">
        <v>428</v>
      </c>
      <c r="BU23" s="331">
        <v>431</v>
      </c>
      <c r="BV23" s="335">
        <v>433</v>
      </c>
      <c r="BW23" s="338">
        <v>435</v>
      </c>
      <c r="BX23" s="343">
        <v>437</v>
      </c>
      <c r="BY23" s="346">
        <v>440</v>
      </c>
      <c r="BZ23" s="354">
        <v>443</v>
      </c>
      <c r="CA23" s="375">
        <v>444</v>
      </c>
      <c r="CB23" s="1">
        <v>446</v>
      </c>
      <c r="CC23" s="393">
        <v>449</v>
      </c>
      <c r="CD23" s="414">
        <v>455</v>
      </c>
      <c r="CE23" s="422">
        <v>3</v>
      </c>
      <c r="CF23" s="1">
        <v>6</v>
      </c>
      <c r="CG23" s="435">
        <v>7</v>
      </c>
      <c r="CH23" s="441">
        <v>9</v>
      </c>
      <c r="CI23" s="448">
        <v>14</v>
      </c>
      <c r="CJ23" s="455">
        <v>18</v>
      </c>
      <c r="CK23" s="460">
        <v>24</v>
      </c>
      <c r="CL23" s="468">
        <v>28</v>
      </c>
      <c r="CM23" s="475">
        <v>29</v>
      </c>
      <c r="CN23" s="483">
        <v>32</v>
      </c>
      <c r="CO23" s="489">
        <v>33</v>
      </c>
      <c r="CP23" s="498">
        <v>35</v>
      </c>
      <c r="CQ23" s="505">
        <v>37</v>
      </c>
      <c r="CR23" s="511">
        <v>39</v>
      </c>
      <c r="CS23" s="519">
        <v>41</v>
      </c>
      <c r="CT23" s="530">
        <v>43</v>
      </c>
      <c r="CU23" s="218">
        <f t="shared" si="0"/>
        <v>2</v>
      </c>
      <c r="CV23" s="23">
        <v>79</v>
      </c>
      <c r="CW23" s="23">
        <v>81</v>
      </c>
      <c r="CX23" s="23">
        <v>83</v>
      </c>
      <c r="CY23" s="23">
        <v>84</v>
      </c>
      <c r="CZ23" s="18">
        <v>86</v>
      </c>
      <c r="DA23" s="22">
        <v>88</v>
      </c>
      <c r="DB23" s="31">
        <v>89</v>
      </c>
      <c r="DC23" s="37">
        <v>91</v>
      </c>
      <c r="DD23" s="41">
        <v>91</v>
      </c>
      <c r="DE23" s="44">
        <v>92</v>
      </c>
      <c r="DF23" s="47">
        <v>94</v>
      </c>
      <c r="DG23" s="53">
        <v>97</v>
      </c>
      <c r="DH23" s="65">
        <v>99</v>
      </c>
      <c r="DI23" s="69">
        <v>101</v>
      </c>
      <c r="DJ23" s="71">
        <v>103</v>
      </c>
      <c r="DK23" s="73">
        <v>106</v>
      </c>
      <c r="DL23" s="77">
        <v>106</v>
      </c>
      <c r="DM23" s="81">
        <v>106</v>
      </c>
      <c r="DN23" s="88">
        <v>106</v>
      </c>
      <c r="DO23" s="90">
        <v>106</v>
      </c>
      <c r="DP23" s="93">
        <v>108</v>
      </c>
      <c r="DQ23" s="99">
        <v>110</v>
      </c>
      <c r="DR23" s="103">
        <v>110</v>
      </c>
      <c r="DS23" s="114">
        <v>110</v>
      </c>
      <c r="DT23" s="117">
        <v>112</v>
      </c>
      <c r="DU23" s="122">
        <v>114</v>
      </c>
      <c r="DV23" s="124">
        <v>117</v>
      </c>
      <c r="DW23" s="129">
        <v>119</v>
      </c>
      <c r="DX23" s="133">
        <v>119</v>
      </c>
      <c r="DY23" s="136">
        <v>119</v>
      </c>
      <c r="DZ23" s="140">
        <v>119</v>
      </c>
      <c r="EA23" s="145">
        <v>119</v>
      </c>
      <c r="EB23" s="149">
        <v>1.177</v>
      </c>
      <c r="EC23" s="153">
        <v>4</v>
      </c>
      <c r="ED23" s="158">
        <v>6</v>
      </c>
      <c r="EE23" s="163">
        <v>10</v>
      </c>
      <c r="EF23" s="167">
        <v>13</v>
      </c>
      <c r="EG23" s="174">
        <v>16</v>
      </c>
      <c r="EH23" s="178">
        <v>19</v>
      </c>
      <c r="EI23" s="184">
        <v>20</v>
      </c>
      <c r="EJ23" s="189">
        <v>21</v>
      </c>
      <c r="EK23" s="193">
        <v>21</v>
      </c>
      <c r="EL23" s="202">
        <v>21</v>
      </c>
      <c r="EM23" s="205">
        <v>21</v>
      </c>
      <c r="EN23" s="209">
        <v>21</v>
      </c>
      <c r="EO23" s="218">
        <v>21</v>
      </c>
      <c r="EP23" s="225">
        <v>24</v>
      </c>
      <c r="EQ23" s="229">
        <v>27</v>
      </c>
      <c r="ER23" s="235">
        <v>31</v>
      </c>
      <c r="ES23" s="1">
        <v>34</v>
      </c>
      <c r="ET23" s="1">
        <v>37</v>
      </c>
      <c r="EU23" s="1">
        <v>40</v>
      </c>
      <c r="EV23" s="1">
        <f>EU23</f>
        <v>40</v>
      </c>
      <c r="EW23" s="1">
        <f t="shared" ref="EW23:EW24" si="39">EV23</f>
        <v>40</v>
      </c>
      <c r="EX23" s="1">
        <f t="shared" ref="EX23:EX25" si="40">EW23</f>
        <v>40</v>
      </c>
      <c r="EY23" s="279">
        <v>42</v>
      </c>
      <c r="EZ23" s="285">
        <v>43</v>
      </c>
      <c r="FA23" s="1">
        <v>44</v>
      </c>
      <c r="FB23" s="295">
        <v>48</v>
      </c>
      <c r="FC23" s="299">
        <v>50</v>
      </c>
      <c r="FD23" s="305">
        <v>52</v>
      </c>
      <c r="FE23" s="308">
        <v>53</v>
      </c>
      <c r="FF23" s="1">
        <v>55</v>
      </c>
      <c r="FG23" s="313">
        <v>55</v>
      </c>
      <c r="FH23" s="317">
        <v>55</v>
      </c>
      <c r="FI23" s="322">
        <v>55</v>
      </c>
      <c r="FJ23" s="327">
        <v>55</v>
      </c>
      <c r="FK23" s="331">
        <v>55</v>
      </c>
      <c r="FL23" s="335">
        <v>56</v>
      </c>
      <c r="FM23" s="338">
        <v>57</v>
      </c>
      <c r="FN23" s="343">
        <v>58</v>
      </c>
      <c r="FO23" s="346">
        <v>60</v>
      </c>
      <c r="FP23" s="354">
        <v>62</v>
      </c>
      <c r="FQ23" s="375">
        <v>63</v>
      </c>
      <c r="FR23" s="1">
        <v>65</v>
      </c>
      <c r="FS23" s="393">
        <v>66</v>
      </c>
      <c r="FT23" s="414">
        <v>66</v>
      </c>
      <c r="FU23" s="422">
        <v>69</v>
      </c>
      <c r="FV23" s="1">
        <v>71</v>
      </c>
      <c r="FW23" s="435">
        <v>72</v>
      </c>
      <c r="FX23" s="441">
        <v>75</v>
      </c>
      <c r="FY23" s="448">
        <v>77</v>
      </c>
      <c r="FZ23" s="455">
        <v>79</v>
      </c>
      <c r="GA23" s="460">
        <v>81</v>
      </c>
      <c r="GB23" s="468">
        <v>83</v>
      </c>
      <c r="GC23" s="475">
        <v>84</v>
      </c>
      <c r="GD23" s="483">
        <v>86</v>
      </c>
      <c r="GE23" s="489">
        <v>88</v>
      </c>
      <c r="GF23" s="498">
        <v>89</v>
      </c>
      <c r="GG23" s="505">
        <v>92</v>
      </c>
      <c r="GH23" s="511">
        <v>93</v>
      </c>
      <c r="GI23" s="519">
        <v>97</v>
      </c>
      <c r="GJ23" s="530">
        <v>99</v>
      </c>
      <c r="GK23" s="218">
        <f t="shared" si="1"/>
        <v>2</v>
      </c>
      <c r="GL23" s="23">
        <v>2890</v>
      </c>
      <c r="GM23" s="23">
        <v>2955</v>
      </c>
      <c r="GN23" s="23">
        <v>3020</v>
      </c>
      <c r="GO23" s="23">
        <v>3075</v>
      </c>
      <c r="GP23" s="17"/>
      <c r="GQ23" s="22">
        <v>3212</v>
      </c>
      <c r="GR23" s="31">
        <v>3274</v>
      </c>
      <c r="GS23" s="37">
        <v>3366</v>
      </c>
      <c r="GT23" s="41">
        <v>3556</v>
      </c>
      <c r="GU23" s="44"/>
      <c r="GV23" s="47">
        <v>3746</v>
      </c>
      <c r="GW23" s="53">
        <v>3820</v>
      </c>
      <c r="GX23" s="65">
        <v>3886</v>
      </c>
      <c r="GY23" s="69">
        <v>3966</v>
      </c>
      <c r="GZ23" s="71">
        <v>4036</v>
      </c>
      <c r="HA23" s="73">
        <v>4096</v>
      </c>
      <c r="HB23" s="77">
        <v>4250</v>
      </c>
      <c r="HC23" s="81">
        <v>4360</v>
      </c>
      <c r="HD23" s="88">
        <v>4470</v>
      </c>
      <c r="HE23" s="90">
        <v>4615</v>
      </c>
      <c r="HF23" s="93">
        <v>4755</v>
      </c>
      <c r="HG23" s="99">
        <v>4905</v>
      </c>
      <c r="HH23" s="103">
        <v>5105</v>
      </c>
      <c r="HI23" s="114">
        <v>5305</v>
      </c>
      <c r="HJ23" s="117">
        <v>5380</v>
      </c>
      <c r="HK23" s="122">
        <v>5450</v>
      </c>
      <c r="HL23" s="124">
        <v>5530</v>
      </c>
      <c r="HM23" s="129">
        <v>5600</v>
      </c>
      <c r="HN23" s="133">
        <v>5695</v>
      </c>
      <c r="HO23" s="136">
        <v>5815</v>
      </c>
      <c r="HP23" s="140">
        <v>5965</v>
      </c>
      <c r="HQ23" s="145">
        <v>6110</v>
      </c>
      <c r="HR23" s="149">
        <v>6270</v>
      </c>
      <c r="HS23" s="153">
        <v>6336</v>
      </c>
      <c r="HT23" s="158">
        <v>6410</v>
      </c>
      <c r="HU23" s="163">
        <v>6486</v>
      </c>
      <c r="HV23" s="74">
        <v>6556</v>
      </c>
      <c r="HW23" s="174">
        <v>6622</v>
      </c>
      <c r="HX23" s="178">
        <v>6681</v>
      </c>
      <c r="HY23" s="184">
        <v>6740</v>
      </c>
      <c r="HZ23" s="189">
        <v>6860</v>
      </c>
      <c r="IA23" s="193">
        <v>7030</v>
      </c>
      <c r="IB23" s="202">
        <v>7160</v>
      </c>
      <c r="IC23" s="205">
        <v>7350</v>
      </c>
      <c r="ID23" s="209">
        <v>7575</v>
      </c>
      <c r="IE23" s="218">
        <v>7775</v>
      </c>
      <c r="IF23" s="225">
        <v>7850</v>
      </c>
      <c r="IG23" s="229">
        <v>7920</v>
      </c>
      <c r="IH23" s="235">
        <v>7995</v>
      </c>
      <c r="II23" s="245"/>
      <c r="IJ23" s="251"/>
      <c r="IK23" s="255"/>
      <c r="IL23" s="264"/>
      <c r="IM23" s="268"/>
      <c r="IN23" s="272"/>
      <c r="IO23" s="279">
        <v>8745</v>
      </c>
      <c r="IP23" s="285">
        <v>8855</v>
      </c>
      <c r="IQ23" s="290"/>
      <c r="IR23" s="295">
        <v>8995</v>
      </c>
      <c r="IS23" s="299">
        <v>9050</v>
      </c>
      <c r="IT23" s="305">
        <v>9121</v>
      </c>
      <c r="IU23" s="308">
        <v>9180</v>
      </c>
      <c r="IV23" s="310"/>
      <c r="IW23" s="313">
        <v>9410</v>
      </c>
      <c r="IX23" s="317">
        <v>9575</v>
      </c>
      <c r="IY23" s="322">
        <v>9685</v>
      </c>
      <c r="IZ23" s="327">
        <v>9800</v>
      </c>
      <c r="JA23" s="331">
        <v>9865</v>
      </c>
      <c r="JB23" s="335">
        <v>9950</v>
      </c>
      <c r="JC23" s="338">
        <v>10000</v>
      </c>
      <c r="JD23" s="343">
        <v>10055</v>
      </c>
      <c r="JE23" s="346">
        <v>10120</v>
      </c>
      <c r="JF23" s="354">
        <v>10180</v>
      </c>
      <c r="JG23" s="375">
        <v>10230</v>
      </c>
      <c r="JH23" s="388"/>
      <c r="JI23" s="393">
        <v>10345</v>
      </c>
      <c r="JJ23" s="414">
        <v>10460</v>
      </c>
      <c r="JK23" s="422">
        <v>10530</v>
      </c>
      <c r="JL23" s="429"/>
      <c r="JM23" s="435">
        <v>10660</v>
      </c>
      <c r="JN23" s="441">
        <v>10730</v>
      </c>
      <c r="JO23" s="74">
        <v>10810</v>
      </c>
      <c r="JP23" s="455">
        <v>10885</v>
      </c>
      <c r="JQ23" s="460">
        <v>10965</v>
      </c>
      <c r="JR23" s="468">
        <v>11030</v>
      </c>
      <c r="JS23" s="475">
        <v>11115</v>
      </c>
      <c r="JT23" s="483">
        <v>11196</v>
      </c>
      <c r="JU23" s="489">
        <v>11265</v>
      </c>
      <c r="JV23" s="498">
        <v>11360</v>
      </c>
      <c r="JW23" s="505">
        <v>11635</v>
      </c>
      <c r="JX23" s="511">
        <v>11720</v>
      </c>
      <c r="JY23" s="519">
        <v>11810</v>
      </c>
      <c r="JZ23" s="530">
        <v>11885</v>
      </c>
      <c r="KA23" s="218">
        <f t="shared" si="2"/>
        <v>75</v>
      </c>
      <c r="KB23" s="4"/>
    </row>
    <row r="24" spans="1:288" ht="15" customHeight="1" x14ac:dyDescent="0.2">
      <c r="A24" s="557"/>
      <c r="B24" s="43">
        <v>23</v>
      </c>
      <c r="C24" s="4" t="s">
        <v>59</v>
      </c>
      <c r="D24" s="43">
        <v>0</v>
      </c>
      <c r="E24" s="43">
        <v>1</v>
      </c>
      <c r="F24" s="23">
        <v>24</v>
      </c>
      <c r="G24" s="23">
        <v>28</v>
      </c>
      <c r="H24" s="23">
        <v>31</v>
      </c>
      <c r="I24" s="23">
        <v>34</v>
      </c>
      <c r="J24" s="18">
        <v>39</v>
      </c>
      <c r="K24" s="22">
        <v>42</v>
      </c>
      <c r="L24" s="1">
        <v>46</v>
      </c>
      <c r="M24" s="37">
        <v>48</v>
      </c>
      <c r="N24" s="41">
        <v>52</v>
      </c>
      <c r="O24" s="44">
        <v>57</v>
      </c>
      <c r="P24" s="1">
        <f>ROUND((O24-F24)/9+O24,0)</f>
        <v>61</v>
      </c>
      <c r="Q24" s="53">
        <v>64</v>
      </c>
      <c r="R24" s="65">
        <v>67</v>
      </c>
      <c r="S24" s="69">
        <v>71</v>
      </c>
      <c r="T24" s="71">
        <v>74</v>
      </c>
      <c r="U24" s="73">
        <v>77</v>
      </c>
      <c r="V24" s="1">
        <f>ROUND((U24-S24)/2+U24,1)</f>
        <v>80</v>
      </c>
      <c r="W24" s="81">
        <v>83</v>
      </c>
      <c r="X24" s="88">
        <v>84</v>
      </c>
      <c r="Y24" s="90">
        <v>89</v>
      </c>
      <c r="Z24" s="93">
        <v>93</v>
      </c>
      <c r="AA24" s="1">
        <f>ROUND((Z24-W24)/3+Z24,1)</f>
        <v>96.3</v>
      </c>
      <c r="AB24" s="103">
        <v>105</v>
      </c>
      <c r="AC24" s="114">
        <v>109</v>
      </c>
      <c r="AD24" s="1">
        <f>ROUND((AC24-Z24)/3+AC24,1)</f>
        <v>114.3</v>
      </c>
      <c r="AE24" s="122">
        <v>115</v>
      </c>
      <c r="AF24" s="1">
        <f>ROUND((AE24-AB24)/3+AE24,1)</f>
        <v>118.3</v>
      </c>
      <c r="AG24" s="129">
        <v>125</v>
      </c>
      <c r="AH24" s="133">
        <v>129</v>
      </c>
      <c r="AI24" s="1">
        <f>ROUND((AH24-AE24)/3+AH24,1)</f>
        <v>133.69999999999999</v>
      </c>
      <c r="AJ24" s="1">
        <f>ROUND((AI24-AF24)/3+AI24,1)</f>
        <v>138.80000000000001</v>
      </c>
      <c r="AK24" s="145">
        <v>136</v>
      </c>
      <c r="AL24" s="149">
        <v>141</v>
      </c>
      <c r="AM24" s="1">
        <v>146</v>
      </c>
      <c r="AN24" s="1">
        <v>151</v>
      </c>
      <c r="AO24" s="163">
        <v>158</v>
      </c>
      <c r="AP24" s="167">
        <v>163</v>
      </c>
      <c r="AQ24" s="1">
        <v>168</v>
      </c>
      <c r="AR24" s="178">
        <v>164</v>
      </c>
      <c r="AS24" s="184">
        <v>165</v>
      </c>
      <c r="AT24" s="1">
        <f>ROUND((AS24-AP24)/3*1.2+AS24,1)</f>
        <v>165.8</v>
      </c>
      <c r="AU24" s="1">
        <v>167</v>
      </c>
      <c r="AV24" s="202">
        <v>171</v>
      </c>
      <c r="AW24" s="205">
        <v>175</v>
      </c>
      <c r="AX24" s="209">
        <v>179</v>
      </c>
      <c r="AY24" s="218">
        <v>180</v>
      </c>
      <c r="AZ24" s="225">
        <v>182</v>
      </c>
      <c r="BA24" s="229">
        <v>182</v>
      </c>
      <c r="BB24" s="235">
        <v>183</v>
      </c>
      <c r="BC24" s="245">
        <v>184</v>
      </c>
      <c r="BD24" s="1">
        <v>185</v>
      </c>
      <c r="BE24" s="255">
        <v>185</v>
      </c>
      <c r="BF24" s="1">
        <v>186</v>
      </c>
      <c r="BG24" s="1">
        <v>187</v>
      </c>
      <c r="BH24" s="1">
        <v>188</v>
      </c>
      <c r="BI24" s="1">
        <v>189</v>
      </c>
      <c r="BJ24" s="1">
        <v>190</v>
      </c>
      <c r="BK24" s="290">
        <v>185</v>
      </c>
      <c r="BL24" s="1">
        <v>185</v>
      </c>
      <c r="BM24" s="299">
        <v>185</v>
      </c>
      <c r="BN24" s="305">
        <v>185</v>
      </c>
      <c r="BO24" s="308">
        <v>185</v>
      </c>
      <c r="BP24" s="1">
        <v>185</v>
      </c>
      <c r="BQ24" s="313">
        <v>185</v>
      </c>
      <c r="BR24" s="1">
        <v>185</v>
      </c>
      <c r="BS24" s="322">
        <v>185</v>
      </c>
      <c r="BT24" s="327">
        <v>186</v>
      </c>
      <c r="BU24" s="331">
        <v>186</v>
      </c>
      <c r="BV24" s="1">
        <v>187</v>
      </c>
      <c r="BW24" s="338">
        <v>186</v>
      </c>
      <c r="BX24" s="1">
        <v>186</v>
      </c>
      <c r="BY24" s="346">
        <v>186</v>
      </c>
      <c r="BZ24" s="1">
        <v>186</v>
      </c>
      <c r="CA24" s="1">
        <v>186</v>
      </c>
      <c r="CB24" s="1">
        <v>186</v>
      </c>
      <c r="CC24" s="1">
        <v>186</v>
      </c>
      <c r="CD24" s="1">
        <v>186</v>
      </c>
      <c r="CE24" s="1">
        <v>186</v>
      </c>
      <c r="CF24" s="1">
        <v>186</v>
      </c>
      <c r="CG24" s="5">
        <v>1.141</v>
      </c>
      <c r="CH24" s="5">
        <v>1.141</v>
      </c>
      <c r="CI24" s="448">
        <v>1.141</v>
      </c>
      <c r="CJ24" s="455">
        <v>1.141</v>
      </c>
      <c r="CK24" s="5">
        <v>1.141</v>
      </c>
      <c r="CL24" s="5">
        <v>1.141</v>
      </c>
      <c r="CM24" s="5">
        <v>1.141</v>
      </c>
      <c r="CN24" s="483">
        <v>2</v>
      </c>
      <c r="CO24" s="489">
        <v>2</v>
      </c>
      <c r="CP24" s="5">
        <v>2</v>
      </c>
      <c r="CQ24" s="505">
        <v>2</v>
      </c>
      <c r="CR24" s="5">
        <v>2</v>
      </c>
      <c r="CS24" s="5">
        <v>2</v>
      </c>
      <c r="CT24" s="5">
        <v>2</v>
      </c>
      <c r="CU24" s="218">
        <f t="shared" si="0"/>
        <v>0</v>
      </c>
      <c r="CV24" s="23">
        <v>48.35</v>
      </c>
      <c r="CW24" s="23">
        <v>48.35</v>
      </c>
      <c r="CX24" s="23">
        <v>48.35</v>
      </c>
      <c r="CY24" s="23">
        <v>48.35</v>
      </c>
      <c r="CZ24" s="18">
        <v>48.35</v>
      </c>
      <c r="DA24" s="22">
        <v>48.35</v>
      </c>
      <c r="DB24" s="1">
        <v>48.35</v>
      </c>
      <c r="DC24" s="37">
        <v>48.35</v>
      </c>
      <c r="DD24" s="41">
        <v>48.35</v>
      </c>
      <c r="DE24" s="44">
        <v>48.35</v>
      </c>
      <c r="DF24" s="1">
        <v>48.35</v>
      </c>
      <c r="DG24" s="53">
        <v>48.35</v>
      </c>
      <c r="DH24" s="65">
        <v>48.35</v>
      </c>
      <c r="DI24" s="69">
        <v>48.35</v>
      </c>
      <c r="DJ24" s="71">
        <v>48.35</v>
      </c>
      <c r="DK24" s="73">
        <v>48.35</v>
      </c>
      <c r="DL24" s="1">
        <v>48.35</v>
      </c>
      <c r="DM24" s="81">
        <v>48.35</v>
      </c>
      <c r="DN24" s="88">
        <v>48.35</v>
      </c>
      <c r="DO24" s="90">
        <v>48.35</v>
      </c>
      <c r="DP24" s="93">
        <v>48.35</v>
      </c>
      <c r="DQ24" s="1">
        <v>48.35</v>
      </c>
      <c r="DR24" s="103">
        <v>48.35</v>
      </c>
      <c r="DS24" s="114">
        <v>48.35</v>
      </c>
      <c r="DT24" s="1">
        <v>48.35</v>
      </c>
      <c r="DU24" s="122">
        <v>48.35</v>
      </c>
      <c r="DV24" s="1">
        <v>48.35</v>
      </c>
      <c r="DW24" s="129">
        <v>48.35</v>
      </c>
      <c r="DX24" s="133">
        <v>48.35</v>
      </c>
      <c r="DY24" s="1">
        <v>48.35</v>
      </c>
      <c r="DZ24" s="1">
        <f>DY24</f>
        <v>48.35</v>
      </c>
      <c r="EA24" s="145">
        <v>48.35</v>
      </c>
      <c r="EB24" s="149">
        <v>48.35</v>
      </c>
      <c r="EC24" s="1">
        <v>48.35</v>
      </c>
      <c r="ED24" s="1">
        <v>48.35</v>
      </c>
      <c r="EE24" s="163">
        <v>48.35</v>
      </c>
      <c r="EF24" s="167">
        <v>48.35</v>
      </c>
      <c r="EG24" s="1">
        <v>48.35</v>
      </c>
      <c r="EH24" s="178">
        <v>48.35</v>
      </c>
      <c r="EI24" s="184">
        <v>48.35</v>
      </c>
      <c r="EJ24" s="1">
        <v>48.35</v>
      </c>
      <c r="EK24" s="1">
        <f>EJ24</f>
        <v>48.35</v>
      </c>
      <c r="EL24" s="202">
        <v>48.35</v>
      </c>
      <c r="EM24" s="205">
        <v>48.35</v>
      </c>
      <c r="EN24" s="209">
        <v>48.35</v>
      </c>
      <c r="EO24" s="218">
        <v>48.35</v>
      </c>
      <c r="EP24" s="225">
        <v>48.35</v>
      </c>
      <c r="EQ24" s="229">
        <v>48.35</v>
      </c>
      <c r="ER24" s="235">
        <v>48.35</v>
      </c>
      <c r="ES24" s="245">
        <v>48.35</v>
      </c>
      <c r="ET24" s="1">
        <v>48.35</v>
      </c>
      <c r="EU24" s="255">
        <v>48.35</v>
      </c>
      <c r="EV24" s="1">
        <f>EU24</f>
        <v>48.35</v>
      </c>
      <c r="EW24" s="1">
        <f t="shared" si="39"/>
        <v>48.35</v>
      </c>
      <c r="EX24" s="1">
        <f t="shared" si="40"/>
        <v>48.35</v>
      </c>
      <c r="EY24" s="1">
        <v>48.35</v>
      </c>
      <c r="EZ24" s="1">
        <v>48.35</v>
      </c>
      <c r="FA24" s="290">
        <v>48.35</v>
      </c>
      <c r="FB24" s="1">
        <v>48.35</v>
      </c>
      <c r="FC24" s="299">
        <v>48.35</v>
      </c>
      <c r="FD24" s="305">
        <v>48.35</v>
      </c>
      <c r="FE24" s="308">
        <v>48.35</v>
      </c>
      <c r="FF24" s="1">
        <v>48.35</v>
      </c>
      <c r="FG24" s="313">
        <v>48.35</v>
      </c>
      <c r="FH24" s="1">
        <f>FG24</f>
        <v>48.35</v>
      </c>
      <c r="FI24" s="322">
        <v>48.35</v>
      </c>
      <c r="FJ24" s="327">
        <v>48.35</v>
      </c>
      <c r="FK24" s="331">
        <v>48.35</v>
      </c>
      <c r="FL24" s="1">
        <v>48.35</v>
      </c>
      <c r="FM24" s="338">
        <v>48.35</v>
      </c>
      <c r="FN24" s="1">
        <v>48.35</v>
      </c>
      <c r="FO24" s="346">
        <v>48.35</v>
      </c>
      <c r="FP24" s="1">
        <v>48.35</v>
      </c>
      <c r="FQ24" s="1">
        <v>48.35</v>
      </c>
      <c r="FR24" s="1">
        <v>48.35</v>
      </c>
      <c r="FS24" s="1">
        <v>48.35</v>
      </c>
      <c r="FT24" s="1">
        <v>48.35</v>
      </c>
      <c r="FU24" s="1">
        <v>48.35</v>
      </c>
      <c r="FV24" s="1">
        <v>48.35</v>
      </c>
      <c r="FW24" s="5">
        <v>1.1379999999999999</v>
      </c>
      <c r="FX24" s="5">
        <v>1.1379999999999999</v>
      </c>
      <c r="FY24" s="448">
        <v>1.1379999999999999</v>
      </c>
      <c r="FZ24" s="455">
        <v>1.1379999999999999</v>
      </c>
      <c r="GA24" s="5">
        <v>1.1379999999999999</v>
      </c>
      <c r="GB24" s="5">
        <v>1.1379999999999999</v>
      </c>
      <c r="GC24" s="5">
        <v>1.1379999999999999</v>
      </c>
      <c r="GD24" s="483">
        <v>1.1379999999999999</v>
      </c>
      <c r="GE24" s="489">
        <v>1.1379999999999999</v>
      </c>
      <c r="GF24" s="5">
        <v>1.1379999999999999</v>
      </c>
      <c r="GG24" s="505">
        <v>1.1379999999999999</v>
      </c>
      <c r="GH24" s="5">
        <v>1.1379999999999999</v>
      </c>
      <c r="GI24" s="5">
        <v>1.1379999999999999</v>
      </c>
      <c r="GJ24" s="5">
        <v>1.1379999999999999</v>
      </c>
      <c r="GK24" s="218">
        <f t="shared" si="1"/>
        <v>0</v>
      </c>
      <c r="GL24" s="23">
        <v>7229</v>
      </c>
      <c r="GM24" s="23">
        <v>7421</v>
      </c>
      <c r="GN24" s="23">
        <v>7635</v>
      </c>
      <c r="GO24" s="23">
        <v>7805</v>
      </c>
      <c r="GP24" s="17"/>
      <c r="GQ24" s="22">
        <v>8158</v>
      </c>
      <c r="GR24" s="31"/>
      <c r="GS24" s="37">
        <v>8466</v>
      </c>
      <c r="GT24" s="41">
        <v>8670</v>
      </c>
      <c r="GU24" s="44">
        <v>8873</v>
      </c>
      <c r="GV24" s="47"/>
      <c r="GW24" s="53">
        <v>9235</v>
      </c>
      <c r="GX24" s="65">
        <v>9393</v>
      </c>
      <c r="GY24" s="69">
        <v>9588</v>
      </c>
      <c r="GZ24" s="71">
        <v>9784</v>
      </c>
      <c r="HA24" s="73">
        <v>9988</v>
      </c>
      <c r="HB24" s="77"/>
      <c r="HC24" s="81">
        <v>10238</v>
      </c>
      <c r="HD24" s="88">
        <v>10348</v>
      </c>
      <c r="HE24" s="74">
        <v>10522</v>
      </c>
      <c r="HF24" s="93">
        <v>10728</v>
      </c>
      <c r="HG24" s="99"/>
      <c r="HH24" s="103">
        <v>11176</v>
      </c>
      <c r="HI24" s="114">
        <v>11356</v>
      </c>
      <c r="HJ24" s="117"/>
      <c r="HK24" s="122">
        <v>11708</v>
      </c>
      <c r="HL24" s="124"/>
      <c r="HM24" s="129">
        <v>12149</v>
      </c>
      <c r="HN24" s="133">
        <v>12386</v>
      </c>
      <c r="HO24" s="136"/>
      <c r="HP24" s="140"/>
      <c r="HQ24" s="145">
        <v>12777</v>
      </c>
      <c r="HR24" s="149">
        <v>13011</v>
      </c>
      <c r="HS24" s="153"/>
      <c r="HT24" s="158"/>
      <c r="HU24" s="163">
        <v>13795</v>
      </c>
      <c r="HV24" s="167">
        <v>13946</v>
      </c>
      <c r="HW24" s="174"/>
      <c r="HX24" s="178">
        <v>14169</v>
      </c>
      <c r="HY24" s="184">
        <v>14258</v>
      </c>
      <c r="HZ24" s="189"/>
      <c r="IA24" s="193"/>
      <c r="IB24" s="202">
        <v>14699</v>
      </c>
      <c r="IC24" s="205">
        <v>14856</v>
      </c>
      <c r="ID24" s="209">
        <v>15005</v>
      </c>
      <c r="IE24" s="218">
        <v>15120</v>
      </c>
      <c r="IF24" s="225">
        <v>15183</v>
      </c>
      <c r="IG24" s="229">
        <v>15200</v>
      </c>
      <c r="IH24" s="235">
        <v>15230</v>
      </c>
      <c r="II24" s="245">
        <v>15230</v>
      </c>
      <c r="IJ24" s="251"/>
      <c r="IK24" s="255">
        <v>15250</v>
      </c>
      <c r="IL24" s="264"/>
      <c r="IM24" s="268"/>
      <c r="IN24" s="272"/>
      <c r="IO24" s="279"/>
      <c r="IP24" s="285"/>
      <c r="IQ24" s="290">
        <v>15265</v>
      </c>
      <c r="IR24" s="295"/>
      <c r="IS24" s="299">
        <v>15265</v>
      </c>
      <c r="IT24" s="305">
        <v>15265</v>
      </c>
      <c r="IU24" s="308">
        <v>15265</v>
      </c>
      <c r="IV24" s="310"/>
      <c r="IW24" s="313">
        <v>15288</v>
      </c>
      <c r="IX24" s="317"/>
      <c r="IY24" s="322">
        <v>15288</v>
      </c>
      <c r="IZ24" s="327">
        <v>15288</v>
      </c>
      <c r="JA24" s="331">
        <v>15288</v>
      </c>
      <c r="JB24" s="335"/>
      <c r="JC24" s="338">
        <v>15288</v>
      </c>
      <c r="JD24" s="343"/>
      <c r="JE24" s="346">
        <v>15288</v>
      </c>
      <c r="JF24" s="354"/>
      <c r="JG24" s="375"/>
      <c r="JH24" s="388"/>
      <c r="JI24" s="393"/>
      <c r="JJ24" s="414"/>
      <c r="JK24" s="422"/>
      <c r="JL24" s="429"/>
      <c r="JM24" s="435"/>
      <c r="JN24" s="441"/>
      <c r="JO24" s="448">
        <v>15350</v>
      </c>
      <c r="JP24" s="455">
        <v>15350</v>
      </c>
      <c r="JQ24" s="5">
        <v>15350</v>
      </c>
      <c r="JR24" s="5">
        <v>15350</v>
      </c>
      <c r="JS24" s="5">
        <v>15350</v>
      </c>
      <c r="JT24" s="483">
        <v>15360</v>
      </c>
      <c r="JU24" s="489">
        <v>15360</v>
      </c>
      <c r="JV24" s="5">
        <v>15360</v>
      </c>
      <c r="JW24" s="505">
        <v>15360</v>
      </c>
      <c r="JX24" s="511"/>
      <c r="JY24" s="5">
        <v>15360</v>
      </c>
      <c r="JZ24" s="5">
        <v>15360</v>
      </c>
      <c r="KA24" s="218">
        <f t="shared" si="2"/>
        <v>0</v>
      </c>
      <c r="KB24" s="4" t="s">
        <v>8</v>
      </c>
    </row>
    <row r="25" spans="1:288" ht="15" customHeight="1" x14ac:dyDescent="0.2">
      <c r="A25" s="557"/>
      <c r="B25" s="43">
        <v>24</v>
      </c>
      <c r="C25" s="4" t="s">
        <v>60</v>
      </c>
      <c r="D25" s="43">
        <v>3</v>
      </c>
      <c r="E25" s="43">
        <v>2</v>
      </c>
      <c r="F25" s="23">
        <v>85</v>
      </c>
      <c r="G25" s="23">
        <v>92</v>
      </c>
      <c r="H25" s="23">
        <v>97</v>
      </c>
      <c r="I25" s="23">
        <v>104</v>
      </c>
      <c r="J25" s="18">
        <v>113</v>
      </c>
      <c r="K25" s="22">
        <v>119</v>
      </c>
      <c r="L25" s="31">
        <v>126</v>
      </c>
      <c r="M25" s="37">
        <v>139</v>
      </c>
      <c r="N25" s="41">
        <v>151</v>
      </c>
      <c r="O25" s="44">
        <v>157</v>
      </c>
      <c r="P25" s="47">
        <v>168</v>
      </c>
      <c r="Q25" s="53">
        <v>176</v>
      </c>
      <c r="R25" s="65">
        <v>183</v>
      </c>
      <c r="S25" s="69">
        <v>194</v>
      </c>
      <c r="T25" s="71">
        <v>206</v>
      </c>
      <c r="U25" s="73">
        <v>213</v>
      </c>
      <c r="V25" s="77">
        <v>217</v>
      </c>
      <c r="W25" s="81">
        <v>220</v>
      </c>
      <c r="X25" s="88">
        <v>225</v>
      </c>
      <c r="Y25" s="90">
        <v>229</v>
      </c>
      <c r="Z25" s="93">
        <v>232</v>
      </c>
      <c r="AA25" s="99">
        <v>239</v>
      </c>
      <c r="AB25" s="103">
        <v>245</v>
      </c>
      <c r="AC25" s="114">
        <v>257</v>
      </c>
      <c r="AD25" s="117">
        <v>259</v>
      </c>
      <c r="AE25" s="122">
        <v>266</v>
      </c>
      <c r="AF25" s="124">
        <v>273</v>
      </c>
      <c r="AG25" s="129">
        <v>279</v>
      </c>
      <c r="AH25" s="133">
        <v>285</v>
      </c>
      <c r="AI25" s="136">
        <v>292</v>
      </c>
      <c r="AJ25" s="140">
        <v>301</v>
      </c>
      <c r="AK25" s="145">
        <v>308</v>
      </c>
      <c r="AL25" s="149">
        <v>316</v>
      </c>
      <c r="AM25" s="153">
        <v>322</v>
      </c>
      <c r="AN25" s="158">
        <v>327</v>
      </c>
      <c r="AO25" s="1">
        <v>333</v>
      </c>
      <c r="AP25" s="167">
        <v>338</v>
      </c>
      <c r="AQ25" s="174">
        <v>344</v>
      </c>
      <c r="AR25" s="178">
        <v>351</v>
      </c>
      <c r="AS25" s="184">
        <v>358</v>
      </c>
      <c r="AT25" s="189">
        <v>365</v>
      </c>
      <c r="AU25" s="193">
        <v>373</v>
      </c>
      <c r="AV25" s="202">
        <v>382</v>
      </c>
      <c r="AW25" s="205">
        <v>391</v>
      </c>
      <c r="AX25" s="209">
        <v>398</v>
      </c>
      <c r="AY25" s="218">
        <v>406</v>
      </c>
      <c r="AZ25" s="225">
        <v>412</v>
      </c>
      <c r="BA25" s="229">
        <v>418</v>
      </c>
      <c r="BB25" s="235">
        <v>425</v>
      </c>
      <c r="BC25" s="245">
        <v>434</v>
      </c>
      <c r="BD25" s="251">
        <v>441</v>
      </c>
      <c r="BE25" s="255">
        <v>447</v>
      </c>
      <c r="BF25" s="264">
        <v>455</v>
      </c>
      <c r="BG25" s="268">
        <v>463</v>
      </c>
      <c r="BH25" s="272">
        <v>471</v>
      </c>
      <c r="BI25" s="279">
        <v>479</v>
      </c>
      <c r="BJ25" s="285">
        <v>486</v>
      </c>
      <c r="BK25" s="290">
        <v>492</v>
      </c>
      <c r="BL25" s="295">
        <v>497</v>
      </c>
      <c r="BM25" s="299">
        <v>502</v>
      </c>
      <c r="BN25" s="305">
        <v>508</v>
      </c>
      <c r="BO25" s="308">
        <v>513</v>
      </c>
      <c r="BP25" s="310">
        <v>519</v>
      </c>
      <c r="BQ25" s="313">
        <v>527</v>
      </c>
      <c r="BR25" s="317">
        <v>534</v>
      </c>
      <c r="BS25" s="322">
        <v>542</v>
      </c>
      <c r="BT25" s="327">
        <v>547</v>
      </c>
      <c r="BU25" s="331">
        <v>556</v>
      </c>
      <c r="BV25" s="335">
        <v>568</v>
      </c>
      <c r="BW25" s="338">
        <v>573</v>
      </c>
      <c r="BX25" s="343">
        <v>578</v>
      </c>
      <c r="BY25" s="346">
        <v>582</v>
      </c>
      <c r="BZ25" s="354">
        <v>587</v>
      </c>
      <c r="CA25" s="1">
        <v>592</v>
      </c>
      <c r="CB25" s="388">
        <v>3</v>
      </c>
      <c r="CC25" s="393">
        <v>8</v>
      </c>
      <c r="CD25" s="414">
        <v>9</v>
      </c>
      <c r="CE25" s="422">
        <v>15</v>
      </c>
      <c r="CF25" s="429">
        <v>23</v>
      </c>
      <c r="CG25" s="435">
        <v>27</v>
      </c>
      <c r="CH25" s="441">
        <v>38</v>
      </c>
      <c r="CI25" s="448">
        <v>42</v>
      </c>
      <c r="CJ25" s="455">
        <v>46</v>
      </c>
      <c r="CK25" s="460">
        <v>51</v>
      </c>
      <c r="CL25" s="468">
        <v>58</v>
      </c>
      <c r="CM25" s="475">
        <v>63</v>
      </c>
      <c r="CN25" s="483">
        <v>68</v>
      </c>
      <c r="CO25" s="489">
        <v>72</v>
      </c>
      <c r="CP25" s="498">
        <v>77</v>
      </c>
      <c r="CQ25" s="505">
        <v>82</v>
      </c>
      <c r="CR25" s="511">
        <v>88</v>
      </c>
      <c r="CS25" s="519">
        <v>93</v>
      </c>
      <c r="CT25" s="530">
        <v>99</v>
      </c>
      <c r="CU25" s="218">
        <f t="shared" si="0"/>
        <v>6</v>
      </c>
      <c r="CV25" s="23">
        <v>24</v>
      </c>
      <c r="CW25" s="23">
        <v>28</v>
      </c>
      <c r="CX25" s="23">
        <v>31</v>
      </c>
      <c r="CY25" s="23">
        <v>34</v>
      </c>
      <c r="CZ25" s="18">
        <v>37</v>
      </c>
      <c r="DA25" s="22">
        <v>39</v>
      </c>
      <c r="DB25" s="31">
        <v>42</v>
      </c>
      <c r="DC25" s="37">
        <v>44</v>
      </c>
      <c r="DD25" s="41">
        <v>47</v>
      </c>
      <c r="DE25" s="44">
        <v>51</v>
      </c>
      <c r="DF25" s="47">
        <v>55</v>
      </c>
      <c r="DG25" s="53">
        <v>59</v>
      </c>
      <c r="DH25" s="65">
        <v>63</v>
      </c>
      <c r="DI25" s="69">
        <v>69</v>
      </c>
      <c r="DJ25" s="71">
        <v>76</v>
      </c>
      <c r="DK25" s="73">
        <v>79</v>
      </c>
      <c r="DL25" s="77">
        <v>81</v>
      </c>
      <c r="DM25" s="81">
        <v>81</v>
      </c>
      <c r="DN25" s="88">
        <v>82</v>
      </c>
      <c r="DO25" s="90">
        <v>83</v>
      </c>
      <c r="DP25" s="93">
        <v>83</v>
      </c>
      <c r="DQ25" s="99">
        <v>86</v>
      </c>
      <c r="DR25" s="103">
        <v>90</v>
      </c>
      <c r="DS25" s="114">
        <v>91</v>
      </c>
      <c r="DT25" s="117">
        <v>96</v>
      </c>
      <c r="DU25" s="122">
        <v>99</v>
      </c>
      <c r="DV25" s="124">
        <v>103</v>
      </c>
      <c r="DW25" s="129">
        <v>105</v>
      </c>
      <c r="DX25" s="133">
        <v>106</v>
      </c>
      <c r="DY25" s="136">
        <v>106</v>
      </c>
      <c r="DZ25" s="140">
        <v>106</v>
      </c>
      <c r="EA25" s="145">
        <v>106</v>
      </c>
      <c r="EB25" s="149">
        <v>107</v>
      </c>
      <c r="EC25" s="153">
        <v>110</v>
      </c>
      <c r="ED25" s="158">
        <v>113</v>
      </c>
      <c r="EE25" s="1">
        <v>116</v>
      </c>
      <c r="EF25" s="167">
        <v>119</v>
      </c>
      <c r="EG25" s="174">
        <v>122</v>
      </c>
      <c r="EH25" s="178">
        <v>127</v>
      </c>
      <c r="EI25" s="184">
        <v>130</v>
      </c>
      <c r="EJ25" s="189">
        <v>131</v>
      </c>
      <c r="EK25" s="193">
        <v>131</v>
      </c>
      <c r="EL25" s="202">
        <v>131</v>
      </c>
      <c r="EM25" s="205">
        <v>131</v>
      </c>
      <c r="EN25" s="209">
        <v>131</v>
      </c>
      <c r="EO25" s="218">
        <v>132</v>
      </c>
      <c r="EP25" s="225">
        <v>135</v>
      </c>
      <c r="EQ25" s="229">
        <v>139</v>
      </c>
      <c r="ER25" s="235">
        <v>140</v>
      </c>
      <c r="ES25" s="245">
        <v>141</v>
      </c>
      <c r="ET25" s="251">
        <v>144</v>
      </c>
      <c r="EU25" s="255">
        <v>146</v>
      </c>
      <c r="EV25" s="264">
        <v>146</v>
      </c>
      <c r="EW25" s="268">
        <v>146</v>
      </c>
      <c r="EX25" s="1">
        <f t="shared" si="40"/>
        <v>146</v>
      </c>
      <c r="EY25" s="279">
        <v>140</v>
      </c>
      <c r="EZ25" s="285">
        <v>150</v>
      </c>
      <c r="FA25" s="290">
        <v>153</v>
      </c>
      <c r="FB25" s="295">
        <v>156</v>
      </c>
      <c r="FC25" s="299">
        <v>160</v>
      </c>
      <c r="FD25" s="305">
        <v>163</v>
      </c>
      <c r="FE25" s="308">
        <v>166</v>
      </c>
      <c r="FF25" s="310">
        <v>169</v>
      </c>
      <c r="FG25" s="313">
        <v>170</v>
      </c>
      <c r="FH25" s="317">
        <v>170</v>
      </c>
      <c r="FI25" s="322">
        <v>170</v>
      </c>
      <c r="FJ25" s="327">
        <v>170</v>
      </c>
      <c r="FK25" s="331">
        <v>173</v>
      </c>
      <c r="FL25" s="335">
        <v>175</v>
      </c>
      <c r="FM25" s="338">
        <v>178</v>
      </c>
      <c r="FN25" s="343">
        <v>182</v>
      </c>
      <c r="FO25" s="346">
        <v>186</v>
      </c>
      <c r="FP25" s="354">
        <v>191</v>
      </c>
      <c r="FQ25" s="375">
        <v>195</v>
      </c>
      <c r="FR25" s="388">
        <v>3</v>
      </c>
      <c r="FS25" s="393">
        <v>7</v>
      </c>
      <c r="FT25" s="414">
        <v>15</v>
      </c>
      <c r="FU25" s="422">
        <v>17</v>
      </c>
      <c r="FV25" s="429">
        <v>18</v>
      </c>
      <c r="FW25" s="435">
        <v>21</v>
      </c>
      <c r="FX25" s="441">
        <v>25</v>
      </c>
      <c r="FY25" s="448">
        <v>29</v>
      </c>
      <c r="FZ25" s="455">
        <v>33</v>
      </c>
      <c r="GA25" s="460">
        <v>36</v>
      </c>
      <c r="GB25" s="468">
        <v>40</v>
      </c>
      <c r="GC25" s="475">
        <v>43</v>
      </c>
      <c r="GD25" s="483">
        <v>47</v>
      </c>
      <c r="GE25" s="489">
        <v>52</v>
      </c>
      <c r="GF25" s="498">
        <v>56</v>
      </c>
      <c r="GG25" s="505">
        <v>60</v>
      </c>
      <c r="GH25" s="511">
        <v>65</v>
      </c>
      <c r="GI25" s="519">
        <v>68</v>
      </c>
      <c r="GJ25" s="530">
        <v>72</v>
      </c>
      <c r="GK25" s="218">
        <f t="shared" si="1"/>
        <v>4</v>
      </c>
      <c r="GL25" s="23">
        <v>19643</v>
      </c>
      <c r="GM25" s="23">
        <v>19860</v>
      </c>
      <c r="GN25" s="23">
        <v>19995</v>
      </c>
      <c r="GO25" s="23">
        <v>20201</v>
      </c>
      <c r="GP25" s="17"/>
      <c r="GQ25" s="22">
        <v>20537</v>
      </c>
      <c r="GR25" s="31">
        <v>20734</v>
      </c>
      <c r="GS25" s="37"/>
      <c r="GT25" s="41">
        <v>21176</v>
      </c>
      <c r="GU25" s="44">
        <v>21376</v>
      </c>
      <c r="GV25" s="47">
        <v>21579</v>
      </c>
      <c r="GW25" s="53">
        <v>21758</v>
      </c>
      <c r="GX25" s="65">
        <v>21927</v>
      </c>
      <c r="GY25" s="69">
        <v>22101</v>
      </c>
      <c r="GZ25" s="71">
        <v>22332</v>
      </c>
      <c r="HA25" s="73">
        <v>22658</v>
      </c>
      <c r="HB25" s="77">
        <v>22763</v>
      </c>
      <c r="HC25" s="81">
        <v>22961</v>
      </c>
      <c r="HD25" s="88">
        <v>23132</v>
      </c>
      <c r="HE25" s="90">
        <v>23287</v>
      </c>
      <c r="HF25" s="93">
        <v>23458</v>
      </c>
      <c r="HG25" s="99">
        <v>23639</v>
      </c>
      <c r="HH25" s="103">
        <v>23811</v>
      </c>
      <c r="HI25" s="114">
        <v>24001</v>
      </c>
      <c r="HJ25" s="117">
        <v>24183</v>
      </c>
      <c r="HK25" s="122">
        <v>24344</v>
      </c>
      <c r="HL25" s="124">
        <v>24513</v>
      </c>
      <c r="HM25" s="129">
        <v>24662</v>
      </c>
      <c r="HN25" s="133">
        <v>24847</v>
      </c>
      <c r="HO25" s="136">
        <v>25015</v>
      </c>
      <c r="HP25" s="140">
        <v>25312</v>
      </c>
      <c r="HQ25" s="145">
        <v>25577</v>
      </c>
      <c r="HR25" s="149">
        <v>25836</v>
      </c>
      <c r="HS25" s="74">
        <v>26033</v>
      </c>
      <c r="HT25" s="158">
        <v>26212</v>
      </c>
      <c r="HU25" s="163"/>
      <c r="HV25" s="74">
        <v>26583</v>
      </c>
      <c r="HW25" s="174">
        <v>26751</v>
      </c>
      <c r="HX25" s="178">
        <v>26944</v>
      </c>
      <c r="HY25" s="184">
        <v>27114</v>
      </c>
      <c r="HZ25" s="189">
        <v>27329</v>
      </c>
      <c r="IA25" s="193">
        <v>27672</v>
      </c>
      <c r="IB25" s="202">
        <v>27997</v>
      </c>
      <c r="IC25" s="205">
        <v>28287</v>
      </c>
      <c r="ID25" s="209">
        <v>28515</v>
      </c>
      <c r="IE25" s="218">
        <v>28761</v>
      </c>
      <c r="IF25" s="225">
        <v>28927</v>
      </c>
      <c r="IG25" s="229">
        <v>29109</v>
      </c>
      <c r="IH25" s="235">
        <v>29372</v>
      </c>
      <c r="II25" s="245">
        <v>29634</v>
      </c>
      <c r="IJ25" s="251">
        <v>29898</v>
      </c>
      <c r="IK25" s="255">
        <v>30093</v>
      </c>
      <c r="IL25" s="264">
        <v>30379</v>
      </c>
      <c r="IM25" s="268">
        <v>30764</v>
      </c>
      <c r="IN25" s="272">
        <v>31091</v>
      </c>
      <c r="IO25" s="279">
        <v>31274</v>
      </c>
      <c r="IP25" s="285">
        <v>31463</v>
      </c>
      <c r="IQ25" s="290">
        <v>31617</v>
      </c>
      <c r="IR25" s="295">
        <v>31777</v>
      </c>
      <c r="IS25" s="299">
        <v>31941</v>
      </c>
      <c r="IT25" s="305">
        <v>32124</v>
      </c>
      <c r="IU25" s="308">
        <v>32260</v>
      </c>
      <c r="IV25" s="310">
        <v>32420</v>
      </c>
      <c r="IW25" s="313">
        <v>32683</v>
      </c>
      <c r="IX25" s="317">
        <v>32925</v>
      </c>
      <c r="IY25" s="322">
        <v>33193</v>
      </c>
      <c r="IZ25" s="327">
        <v>33409</v>
      </c>
      <c r="JA25" s="331">
        <v>33590</v>
      </c>
      <c r="JB25" s="335">
        <v>33835</v>
      </c>
      <c r="JC25" s="338">
        <v>33985</v>
      </c>
      <c r="JD25" s="343">
        <v>34137</v>
      </c>
      <c r="JE25" s="346">
        <v>34311</v>
      </c>
      <c r="JF25" s="354">
        <v>34484</v>
      </c>
      <c r="JG25" s="375">
        <v>34633</v>
      </c>
      <c r="JH25" s="388">
        <v>34835</v>
      </c>
      <c r="JI25" s="393">
        <v>34997</v>
      </c>
      <c r="JJ25" s="414">
        <v>35266</v>
      </c>
      <c r="JK25" s="422">
        <v>35452</v>
      </c>
      <c r="JL25" s="429">
        <v>35679</v>
      </c>
      <c r="JM25" s="435">
        <v>35871</v>
      </c>
      <c r="JN25" s="441">
        <v>36073</v>
      </c>
      <c r="JO25" s="448">
        <v>36243</v>
      </c>
      <c r="JP25" s="455">
        <v>36478</v>
      </c>
      <c r="JQ25" s="460">
        <v>36652</v>
      </c>
      <c r="JR25" s="468">
        <v>36832</v>
      </c>
      <c r="JS25" s="475">
        <v>36988</v>
      </c>
      <c r="JT25" s="483">
        <v>37149</v>
      </c>
      <c r="JU25" s="489">
        <v>37348</v>
      </c>
      <c r="JV25" s="498">
        <v>37565</v>
      </c>
      <c r="JW25" s="505">
        <v>37796</v>
      </c>
      <c r="JX25" s="511">
        <v>37974</v>
      </c>
      <c r="JY25" s="519">
        <v>38144</v>
      </c>
      <c r="JZ25" s="530">
        <v>38299</v>
      </c>
      <c r="KA25" s="218">
        <f t="shared" si="2"/>
        <v>155</v>
      </c>
      <c r="KB25" s="4"/>
    </row>
    <row r="26" spans="1:288" ht="15" customHeight="1" x14ac:dyDescent="0.2">
      <c r="A26" s="557">
        <v>1</v>
      </c>
      <c r="B26" s="43">
        <v>25</v>
      </c>
      <c r="C26" s="4" t="s">
        <v>61</v>
      </c>
      <c r="D26" s="43">
        <v>0</v>
      </c>
      <c r="E26" s="43">
        <v>3</v>
      </c>
      <c r="F26" s="23">
        <v>287</v>
      </c>
      <c r="G26" s="23">
        <v>292</v>
      </c>
      <c r="H26" s="23">
        <v>298</v>
      </c>
      <c r="I26" s="23">
        <v>302</v>
      </c>
      <c r="J26" s="18">
        <v>307</v>
      </c>
      <c r="K26" s="22">
        <v>313</v>
      </c>
      <c r="L26" s="31">
        <v>317</v>
      </c>
      <c r="M26" s="1">
        <f t="shared" ref="M26:M27" si="41">ROUND((L26-F26)/6+L26+1,0)</f>
        <v>323</v>
      </c>
      <c r="N26" s="1">
        <f t="shared" ref="N26:N28" si="42">ROUND((M26-F26)/7+M26+1,0)</f>
        <v>329</v>
      </c>
      <c r="O26" s="44">
        <v>343</v>
      </c>
      <c r="P26" s="47">
        <v>351</v>
      </c>
      <c r="Q26" s="53">
        <v>357</v>
      </c>
      <c r="R26" s="65">
        <v>362</v>
      </c>
      <c r="S26" s="69">
        <v>368</v>
      </c>
      <c r="T26" s="71">
        <v>375</v>
      </c>
      <c r="U26" s="73">
        <v>382</v>
      </c>
      <c r="V26" s="77">
        <v>393</v>
      </c>
      <c r="W26" s="81">
        <v>398</v>
      </c>
      <c r="X26" s="88">
        <v>406</v>
      </c>
      <c r="Y26" s="90">
        <v>416</v>
      </c>
      <c r="Z26" s="93">
        <v>423</v>
      </c>
      <c r="AA26" s="99">
        <v>432</v>
      </c>
      <c r="AB26" s="103">
        <v>439</v>
      </c>
      <c r="AC26" s="114">
        <v>445</v>
      </c>
      <c r="AD26" s="117">
        <v>450</v>
      </c>
      <c r="AE26" s="122">
        <v>455</v>
      </c>
      <c r="AF26" s="124">
        <v>460</v>
      </c>
      <c r="AG26" s="129">
        <v>466</v>
      </c>
      <c r="AH26" s="133">
        <v>473</v>
      </c>
      <c r="AI26" s="136">
        <v>479</v>
      </c>
      <c r="AJ26" s="140">
        <v>485</v>
      </c>
      <c r="AK26" s="1">
        <f>ROUND((AJ26-AG26)/3+AJ26,1)</f>
        <v>491.3</v>
      </c>
      <c r="AL26" s="149">
        <v>501</v>
      </c>
      <c r="AM26" s="153">
        <v>507</v>
      </c>
      <c r="AN26" s="1">
        <v>513</v>
      </c>
      <c r="AO26" s="1">
        <v>519</v>
      </c>
      <c r="AP26" s="1">
        <v>525</v>
      </c>
      <c r="AQ26" s="174">
        <v>537</v>
      </c>
      <c r="AR26" s="178">
        <v>542</v>
      </c>
      <c r="AS26" s="184">
        <v>546</v>
      </c>
      <c r="AT26" s="189">
        <v>553</v>
      </c>
      <c r="AU26" s="1">
        <v>560</v>
      </c>
      <c r="AV26" s="202">
        <v>568</v>
      </c>
      <c r="AW26" s="1">
        <v>576</v>
      </c>
      <c r="AX26" s="209">
        <v>585</v>
      </c>
      <c r="AY26" s="218">
        <v>593</v>
      </c>
      <c r="AZ26" s="225">
        <v>601</v>
      </c>
      <c r="BA26" s="229">
        <v>608</v>
      </c>
      <c r="BB26" s="235">
        <v>616</v>
      </c>
      <c r="BC26" s="245">
        <v>622</v>
      </c>
      <c r="BD26" s="251">
        <v>628</v>
      </c>
      <c r="BE26" s="255">
        <v>633</v>
      </c>
      <c r="BF26" s="264">
        <v>643</v>
      </c>
      <c r="BG26" s="1">
        <v>653</v>
      </c>
      <c r="BH26" s="272">
        <v>662</v>
      </c>
      <c r="BI26" s="279">
        <v>670</v>
      </c>
      <c r="BJ26" s="285">
        <v>677</v>
      </c>
      <c r="BK26" s="290">
        <v>685</v>
      </c>
      <c r="BL26" s="295">
        <v>693</v>
      </c>
      <c r="BM26" s="299">
        <v>700</v>
      </c>
      <c r="BN26" s="305">
        <v>706</v>
      </c>
      <c r="BO26" s="308">
        <v>711</v>
      </c>
      <c r="BP26" s="310">
        <v>717</v>
      </c>
      <c r="BQ26" s="313">
        <v>724</v>
      </c>
      <c r="BR26" s="317">
        <v>730</v>
      </c>
      <c r="BS26" s="322">
        <v>736</v>
      </c>
      <c r="BT26" s="327">
        <v>742</v>
      </c>
      <c r="BU26" s="331">
        <v>748</v>
      </c>
      <c r="BV26" s="335">
        <v>757</v>
      </c>
      <c r="BW26" s="338">
        <v>764</v>
      </c>
      <c r="BX26" s="343">
        <v>771</v>
      </c>
      <c r="BY26" s="346">
        <v>778</v>
      </c>
      <c r="BZ26" s="354">
        <v>783</v>
      </c>
      <c r="CA26" s="375">
        <v>3</v>
      </c>
      <c r="CB26" s="388">
        <v>10</v>
      </c>
      <c r="CC26" s="393">
        <v>17</v>
      </c>
      <c r="CD26" s="414">
        <v>24</v>
      </c>
      <c r="CE26" s="422">
        <v>31</v>
      </c>
      <c r="CF26" s="429">
        <v>38</v>
      </c>
      <c r="CG26" s="435">
        <v>45</v>
      </c>
      <c r="CH26" s="441">
        <v>52</v>
      </c>
      <c r="CI26" s="448">
        <v>60</v>
      </c>
      <c r="CJ26" s="455">
        <v>68</v>
      </c>
      <c r="CK26" s="460">
        <v>76</v>
      </c>
      <c r="CL26" s="468">
        <v>84</v>
      </c>
      <c r="CM26" s="475">
        <v>92</v>
      </c>
      <c r="CN26" s="483">
        <v>100</v>
      </c>
      <c r="CO26" s="489">
        <v>108</v>
      </c>
      <c r="CP26" s="498">
        <v>116</v>
      </c>
      <c r="CQ26" s="1">
        <v>124</v>
      </c>
      <c r="CR26" s="511">
        <v>128</v>
      </c>
      <c r="CS26" s="519">
        <v>131</v>
      </c>
      <c r="CT26" s="530">
        <v>138</v>
      </c>
      <c r="CU26" s="218">
        <f t="shared" si="0"/>
        <v>7</v>
      </c>
      <c r="CV26" s="23">
        <v>86.581000000000003</v>
      </c>
      <c r="CW26" s="23">
        <v>91</v>
      </c>
      <c r="CX26" s="23">
        <v>95</v>
      </c>
      <c r="CY26" s="23">
        <v>98</v>
      </c>
      <c r="CZ26" s="18">
        <v>101</v>
      </c>
      <c r="DA26" s="22">
        <v>104</v>
      </c>
      <c r="DB26" s="31">
        <v>105</v>
      </c>
      <c r="DC26" s="1">
        <f>ROUND((DB26-CV26)/6/31*21+DB26,0)</f>
        <v>107</v>
      </c>
      <c r="DD26" s="1">
        <f>ROUND((DC26-CV26)/7+DC26-1,0)</f>
        <v>109</v>
      </c>
      <c r="DE26" s="5">
        <v>109</v>
      </c>
      <c r="DF26" s="5">
        <v>109</v>
      </c>
      <c r="DG26" s="5">
        <v>109</v>
      </c>
      <c r="DH26" s="65">
        <v>111</v>
      </c>
      <c r="DI26" s="69">
        <v>116</v>
      </c>
      <c r="DJ26" s="71">
        <v>121</v>
      </c>
      <c r="DK26" s="73">
        <v>126</v>
      </c>
      <c r="DL26" s="77">
        <v>134</v>
      </c>
      <c r="DM26" s="81">
        <v>134</v>
      </c>
      <c r="DN26" s="88">
        <v>136</v>
      </c>
      <c r="DO26" s="90">
        <v>136</v>
      </c>
      <c r="DP26" s="93">
        <v>136</v>
      </c>
      <c r="DQ26" s="99">
        <v>140</v>
      </c>
      <c r="DR26" s="103">
        <v>144</v>
      </c>
      <c r="DS26" s="114">
        <v>149</v>
      </c>
      <c r="DT26" s="117">
        <v>154</v>
      </c>
      <c r="DU26" s="122">
        <v>159</v>
      </c>
      <c r="DV26" s="124">
        <v>162</v>
      </c>
      <c r="DW26" s="129">
        <v>165</v>
      </c>
      <c r="DX26" s="133">
        <v>167</v>
      </c>
      <c r="DY26" s="136">
        <v>167</v>
      </c>
      <c r="DZ26" s="140">
        <v>167</v>
      </c>
      <c r="EA26" s="1">
        <f>DZ26</f>
        <v>167</v>
      </c>
      <c r="EB26" s="149">
        <v>167</v>
      </c>
      <c r="EC26" s="153">
        <v>171</v>
      </c>
      <c r="ED26" s="1">
        <v>175</v>
      </c>
      <c r="EE26" s="1">
        <v>179</v>
      </c>
      <c r="EF26" s="1">
        <v>183</v>
      </c>
      <c r="EG26" s="174">
        <v>189</v>
      </c>
      <c r="EH26" s="178">
        <v>192</v>
      </c>
      <c r="EI26" s="184">
        <v>195</v>
      </c>
      <c r="EJ26" s="189">
        <v>196</v>
      </c>
      <c r="EK26" s="1">
        <f t="shared" ref="EK26:EK27" si="43">EJ26</f>
        <v>196</v>
      </c>
      <c r="EL26" s="202">
        <v>196</v>
      </c>
      <c r="EM26" s="1">
        <f>EL26</f>
        <v>196</v>
      </c>
      <c r="EN26" s="209">
        <v>196</v>
      </c>
      <c r="EO26" s="218">
        <v>197</v>
      </c>
      <c r="EP26" s="225">
        <v>199</v>
      </c>
      <c r="EQ26" s="229">
        <v>202</v>
      </c>
      <c r="ER26" s="235">
        <v>205</v>
      </c>
      <c r="ES26" s="245">
        <v>207</v>
      </c>
      <c r="ET26" s="251">
        <v>210</v>
      </c>
      <c r="EU26" s="255">
        <v>213</v>
      </c>
      <c r="EV26" s="264">
        <v>213</v>
      </c>
      <c r="EW26" s="1">
        <f>EV26</f>
        <v>213</v>
      </c>
      <c r="EX26" s="272">
        <v>213</v>
      </c>
      <c r="EY26" s="279">
        <v>213</v>
      </c>
      <c r="EZ26" s="285">
        <v>213</v>
      </c>
      <c r="FA26" s="290">
        <v>213</v>
      </c>
      <c r="FB26" s="295">
        <v>213</v>
      </c>
      <c r="FC26" s="299">
        <v>213</v>
      </c>
      <c r="FD26" s="305">
        <v>213</v>
      </c>
      <c r="FE26" s="308">
        <v>213</v>
      </c>
      <c r="FF26" s="310">
        <v>213</v>
      </c>
      <c r="FG26" s="313">
        <v>213</v>
      </c>
      <c r="FH26" s="317">
        <v>213</v>
      </c>
      <c r="FI26" s="322">
        <v>213</v>
      </c>
      <c r="FJ26" s="327">
        <v>213</v>
      </c>
      <c r="FK26" s="331">
        <v>213</v>
      </c>
      <c r="FL26" s="335">
        <v>213</v>
      </c>
      <c r="FM26" s="338">
        <v>213</v>
      </c>
      <c r="FN26" s="343">
        <v>213</v>
      </c>
      <c r="FO26" s="346">
        <v>213</v>
      </c>
      <c r="FP26" s="354">
        <v>213</v>
      </c>
      <c r="FQ26" s="1">
        <v>213</v>
      </c>
      <c r="FR26" s="388">
        <v>1.121</v>
      </c>
      <c r="FS26" s="393">
        <v>1.121</v>
      </c>
      <c r="FT26" s="414">
        <v>1.121</v>
      </c>
      <c r="FU26" s="422">
        <v>1.121</v>
      </c>
      <c r="FV26" s="429">
        <v>1.121</v>
      </c>
      <c r="FW26" s="435">
        <v>1.121</v>
      </c>
      <c r="FX26" s="441">
        <v>1.121</v>
      </c>
      <c r="FY26" s="448">
        <v>1.121</v>
      </c>
      <c r="FZ26" s="455">
        <v>1.121</v>
      </c>
      <c r="GA26" s="460">
        <v>1.121</v>
      </c>
      <c r="GB26" s="468">
        <v>1.121</v>
      </c>
      <c r="GC26" s="475">
        <v>1.121</v>
      </c>
      <c r="GD26" s="483">
        <v>1.121</v>
      </c>
      <c r="GE26" s="489">
        <v>1.121</v>
      </c>
      <c r="GF26" s="498">
        <v>1.121</v>
      </c>
      <c r="GG26" s="1">
        <v>1.121</v>
      </c>
      <c r="GH26" s="511">
        <v>1.121</v>
      </c>
      <c r="GI26" s="519">
        <v>1.121</v>
      </c>
      <c r="GJ26" s="530">
        <v>1.121</v>
      </c>
      <c r="GK26" s="218">
        <f t="shared" si="1"/>
        <v>0</v>
      </c>
      <c r="GL26" s="23">
        <v>10825</v>
      </c>
      <c r="GM26" s="23">
        <v>10997</v>
      </c>
      <c r="GN26" s="23">
        <v>11216</v>
      </c>
      <c r="GO26" s="23">
        <v>11473</v>
      </c>
      <c r="GP26" s="17">
        <v>11640</v>
      </c>
      <c r="GQ26" s="22">
        <v>11804</v>
      </c>
      <c r="GR26" s="31">
        <v>11906</v>
      </c>
      <c r="GS26" s="37"/>
      <c r="GT26" s="41"/>
      <c r="GU26" s="44"/>
      <c r="GV26" s="47">
        <v>13361</v>
      </c>
      <c r="GW26" s="53">
        <v>13645</v>
      </c>
      <c r="GX26" s="65">
        <v>13797</v>
      </c>
      <c r="GY26" s="69">
        <v>13942</v>
      </c>
      <c r="GZ26" s="71">
        <v>14127</v>
      </c>
      <c r="HA26" s="73">
        <v>14341</v>
      </c>
      <c r="HB26" s="74">
        <v>14521</v>
      </c>
      <c r="HC26" s="81">
        <v>14644</v>
      </c>
      <c r="HD26" s="88">
        <v>14827</v>
      </c>
      <c r="HE26" s="74">
        <v>15103</v>
      </c>
      <c r="HF26" s="93">
        <v>15396</v>
      </c>
      <c r="HG26" s="99">
        <v>15541</v>
      </c>
      <c r="HH26" s="103">
        <v>15676</v>
      </c>
      <c r="HI26" s="114">
        <v>15815</v>
      </c>
      <c r="HJ26" s="74">
        <v>15957</v>
      </c>
      <c r="HK26" s="74">
        <v>16078</v>
      </c>
      <c r="HL26" s="124">
        <v>16200</v>
      </c>
      <c r="HM26" s="129">
        <v>16318</v>
      </c>
      <c r="HN26" s="74">
        <v>16500</v>
      </c>
      <c r="HO26" s="136">
        <v>16889</v>
      </c>
      <c r="HP26" s="140">
        <v>16988</v>
      </c>
      <c r="HQ26" s="145"/>
      <c r="HR26" s="149">
        <v>17640</v>
      </c>
      <c r="HS26" s="153">
        <v>17784</v>
      </c>
      <c r="HT26" s="158"/>
      <c r="HU26" s="163"/>
      <c r="HV26" s="167"/>
      <c r="HW26" s="74">
        <v>18282</v>
      </c>
      <c r="HX26" s="178">
        <v>18414</v>
      </c>
      <c r="HY26" s="184">
        <v>18523</v>
      </c>
      <c r="HZ26" s="74">
        <v>18715</v>
      </c>
      <c r="IA26" s="193"/>
      <c r="IB26" s="202">
        <v>19160</v>
      </c>
      <c r="IC26" s="205"/>
      <c r="ID26" s="209">
        <v>19959</v>
      </c>
      <c r="IE26" s="74">
        <v>20794</v>
      </c>
      <c r="IF26" s="225">
        <v>21738</v>
      </c>
      <c r="IG26" s="229">
        <v>22670</v>
      </c>
      <c r="IH26" s="235">
        <v>23676</v>
      </c>
      <c r="II26" s="245">
        <v>24413</v>
      </c>
      <c r="IJ26" s="251">
        <v>24907</v>
      </c>
      <c r="IK26" s="255">
        <v>25222</v>
      </c>
      <c r="IL26" s="264">
        <v>25469</v>
      </c>
      <c r="IM26" s="268"/>
      <c r="IN26" s="272">
        <v>25931</v>
      </c>
      <c r="IO26" s="279">
        <v>26176</v>
      </c>
      <c r="IP26" s="285">
        <v>26501</v>
      </c>
      <c r="IQ26" s="290">
        <v>26840</v>
      </c>
      <c r="IR26" s="295">
        <v>27441</v>
      </c>
      <c r="IS26" s="299">
        <v>28624</v>
      </c>
      <c r="IT26" s="74">
        <v>29453</v>
      </c>
      <c r="IU26" s="308">
        <v>30061</v>
      </c>
      <c r="IV26" s="310">
        <v>30414</v>
      </c>
      <c r="IW26" s="313">
        <v>31151</v>
      </c>
      <c r="IX26" s="317">
        <v>31482</v>
      </c>
      <c r="IY26" s="322">
        <v>31681</v>
      </c>
      <c r="IZ26" s="327">
        <v>31897</v>
      </c>
      <c r="JA26" s="331">
        <v>32263</v>
      </c>
      <c r="JB26" s="335">
        <v>32872</v>
      </c>
      <c r="JC26" s="338">
        <v>33408</v>
      </c>
      <c r="JD26" s="343">
        <v>34434</v>
      </c>
      <c r="JE26" s="74">
        <v>34785</v>
      </c>
      <c r="JF26" s="354">
        <v>35055</v>
      </c>
      <c r="JG26" s="375">
        <v>35345</v>
      </c>
      <c r="JH26" s="388">
        <v>35855</v>
      </c>
      <c r="JI26" s="393">
        <v>36157</v>
      </c>
      <c r="JJ26" s="414">
        <v>36430</v>
      </c>
      <c r="JK26" s="422">
        <v>36703</v>
      </c>
      <c r="JL26" s="429">
        <v>36959</v>
      </c>
      <c r="JM26" s="435">
        <v>37240</v>
      </c>
      <c r="JN26" s="441">
        <v>37567</v>
      </c>
      <c r="JO26" s="448">
        <v>37918</v>
      </c>
      <c r="JP26" s="455">
        <v>38241</v>
      </c>
      <c r="JQ26" s="460">
        <v>38612</v>
      </c>
      <c r="JR26" s="468">
        <v>39011</v>
      </c>
      <c r="JS26" s="475">
        <v>39357</v>
      </c>
      <c r="JT26" s="483">
        <v>39725</v>
      </c>
      <c r="JU26" s="74">
        <v>40137</v>
      </c>
      <c r="JV26" s="498">
        <v>40403</v>
      </c>
      <c r="JW26" s="505"/>
      <c r="JX26" s="511">
        <v>40850</v>
      </c>
      <c r="JY26" s="519">
        <v>41094</v>
      </c>
      <c r="JZ26" s="530">
        <v>41515</v>
      </c>
      <c r="KA26" s="218">
        <f t="shared" si="2"/>
        <v>421</v>
      </c>
      <c r="KB26" s="4"/>
    </row>
    <row r="27" spans="1:288" ht="15" customHeight="1" x14ac:dyDescent="0.2">
      <c r="A27" s="557"/>
      <c r="B27" s="43">
        <v>26</v>
      </c>
      <c r="C27" s="4" t="s">
        <v>62</v>
      </c>
      <c r="D27" s="43">
        <v>1</v>
      </c>
      <c r="E27" s="43">
        <v>1</v>
      </c>
      <c r="F27" s="23">
        <v>310</v>
      </c>
      <c r="G27" s="23">
        <v>315</v>
      </c>
      <c r="H27" s="1">
        <v>320</v>
      </c>
      <c r="I27" s="23">
        <v>320</v>
      </c>
      <c r="J27" s="1">
        <v>323</v>
      </c>
      <c r="K27" s="1">
        <v>326</v>
      </c>
      <c r="L27" s="1">
        <v>329</v>
      </c>
      <c r="M27" s="1">
        <f t="shared" si="41"/>
        <v>333</v>
      </c>
      <c r="N27" s="1">
        <f t="shared" si="42"/>
        <v>337</v>
      </c>
      <c r="O27" s="1">
        <f>ROUND((N27-F27)/8+N27+1,0)</f>
        <v>341</v>
      </c>
      <c r="P27" s="1">
        <f t="shared" ref="P27:P28" si="44">ROUND((O27-F27)/9+O27,0)</f>
        <v>344</v>
      </c>
      <c r="Q27" s="53">
        <v>348</v>
      </c>
      <c r="R27" s="65">
        <v>351</v>
      </c>
      <c r="S27" s="69">
        <v>353</v>
      </c>
      <c r="T27" s="71">
        <v>356</v>
      </c>
      <c r="U27" s="73">
        <v>359</v>
      </c>
      <c r="V27" s="77">
        <v>361</v>
      </c>
      <c r="W27" s="81">
        <v>363</v>
      </c>
      <c r="X27" s="88">
        <v>365</v>
      </c>
      <c r="Y27" s="90">
        <v>368</v>
      </c>
      <c r="Z27" s="93">
        <v>371</v>
      </c>
      <c r="AA27" s="99">
        <v>374</v>
      </c>
      <c r="AB27" s="103">
        <v>376</v>
      </c>
      <c r="AC27" s="114">
        <v>378</v>
      </c>
      <c r="AD27" s="117">
        <v>381</v>
      </c>
      <c r="AE27" s="122">
        <v>382</v>
      </c>
      <c r="AF27" s="124">
        <v>386</v>
      </c>
      <c r="AG27" s="129">
        <v>390</v>
      </c>
      <c r="AH27" s="133">
        <v>393</v>
      </c>
      <c r="AI27" s="136">
        <v>394</v>
      </c>
      <c r="AJ27" s="140">
        <v>396</v>
      </c>
      <c r="AK27" s="145">
        <v>397</v>
      </c>
      <c r="AL27" s="149">
        <v>399</v>
      </c>
      <c r="AM27" s="153">
        <v>400</v>
      </c>
      <c r="AN27" s="158">
        <v>401</v>
      </c>
      <c r="AO27" s="163">
        <v>403</v>
      </c>
      <c r="AP27" s="167">
        <v>404</v>
      </c>
      <c r="AQ27" s="174">
        <v>405</v>
      </c>
      <c r="AR27" s="178">
        <v>407</v>
      </c>
      <c r="AS27" s="184">
        <v>408</v>
      </c>
      <c r="AT27" s="1">
        <f>ROUND((AS27-AP27)/3*1.2+AS27,1)</f>
        <v>409.6</v>
      </c>
      <c r="AU27" s="1">
        <v>411</v>
      </c>
      <c r="AV27" s="202">
        <v>413</v>
      </c>
      <c r="AW27" s="205">
        <v>414</v>
      </c>
      <c r="AX27" s="209">
        <v>415</v>
      </c>
      <c r="AY27" s="218">
        <v>417</v>
      </c>
      <c r="AZ27" s="225">
        <v>419</v>
      </c>
      <c r="BA27" s="1">
        <v>421</v>
      </c>
      <c r="BB27" s="235">
        <v>421</v>
      </c>
      <c r="BC27" s="245">
        <v>422</v>
      </c>
      <c r="BD27" s="251">
        <v>423</v>
      </c>
      <c r="BE27" s="1">
        <v>424</v>
      </c>
      <c r="BF27" s="264">
        <v>426</v>
      </c>
      <c r="BG27" s="268">
        <v>429</v>
      </c>
      <c r="BH27" s="272">
        <v>431</v>
      </c>
      <c r="BI27" s="279">
        <v>432</v>
      </c>
      <c r="BJ27" s="285">
        <v>435</v>
      </c>
      <c r="BK27" s="290">
        <v>437</v>
      </c>
      <c r="BL27" s="295">
        <v>439</v>
      </c>
      <c r="BM27" s="299">
        <v>441</v>
      </c>
      <c r="BN27" s="305">
        <v>443</v>
      </c>
      <c r="BO27" s="308">
        <v>2</v>
      </c>
      <c r="BP27" s="310">
        <v>3</v>
      </c>
      <c r="BQ27" s="313">
        <v>4</v>
      </c>
      <c r="BR27" s="317">
        <v>6</v>
      </c>
      <c r="BS27" s="322">
        <v>8</v>
      </c>
      <c r="BT27" s="327">
        <v>11</v>
      </c>
      <c r="BU27" s="331">
        <v>13</v>
      </c>
      <c r="BV27" s="335">
        <v>15</v>
      </c>
      <c r="BW27" s="338">
        <v>16</v>
      </c>
      <c r="BX27" s="343">
        <v>18</v>
      </c>
      <c r="BY27" s="346">
        <v>19</v>
      </c>
      <c r="BZ27" s="354">
        <v>21</v>
      </c>
      <c r="CA27" s="375">
        <v>22</v>
      </c>
      <c r="CB27" s="388">
        <v>24</v>
      </c>
      <c r="CC27" s="393">
        <v>25</v>
      </c>
      <c r="CD27" s="414">
        <v>27</v>
      </c>
      <c r="CE27" s="422">
        <v>29</v>
      </c>
      <c r="CF27" s="429">
        <v>30</v>
      </c>
      <c r="CG27" s="435">
        <v>32</v>
      </c>
      <c r="CH27" s="441">
        <v>33</v>
      </c>
      <c r="CI27" s="448">
        <v>35</v>
      </c>
      <c r="CJ27" s="455">
        <v>37</v>
      </c>
      <c r="CK27" s="460">
        <v>38</v>
      </c>
      <c r="CL27" s="468">
        <v>39</v>
      </c>
      <c r="CM27" s="475">
        <v>41</v>
      </c>
      <c r="CN27" s="483">
        <v>43</v>
      </c>
      <c r="CO27" s="489">
        <v>44</v>
      </c>
      <c r="CP27" s="498">
        <v>46</v>
      </c>
      <c r="CQ27" s="505">
        <v>48</v>
      </c>
      <c r="CR27" s="511">
        <v>50</v>
      </c>
      <c r="CS27" s="519">
        <v>52</v>
      </c>
      <c r="CT27" s="530">
        <v>53</v>
      </c>
      <c r="CU27" s="218">
        <f t="shared" si="0"/>
        <v>1</v>
      </c>
      <c r="CV27" s="23">
        <v>85</v>
      </c>
      <c r="CW27" s="23">
        <v>85</v>
      </c>
      <c r="CX27" s="5">
        <v>85</v>
      </c>
      <c r="CY27" s="5">
        <v>85</v>
      </c>
      <c r="CZ27" s="5">
        <v>85</v>
      </c>
      <c r="DA27" s="5">
        <v>85</v>
      </c>
      <c r="DB27" s="5">
        <v>85</v>
      </c>
      <c r="DC27" s="5">
        <v>85</v>
      </c>
      <c r="DD27" s="5">
        <v>85</v>
      </c>
      <c r="DE27" s="5">
        <v>85</v>
      </c>
      <c r="DF27" s="5">
        <v>85</v>
      </c>
      <c r="DG27" s="53">
        <v>90</v>
      </c>
      <c r="DH27" s="65">
        <v>91</v>
      </c>
      <c r="DI27" s="69">
        <v>92</v>
      </c>
      <c r="DJ27" s="71">
        <v>94</v>
      </c>
      <c r="DK27" s="73">
        <v>95</v>
      </c>
      <c r="DL27" s="77">
        <v>96</v>
      </c>
      <c r="DM27" s="81">
        <v>96</v>
      </c>
      <c r="DN27" s="88">
        <v>96</v>
      </c>
      <c r="DO27" s="90">
        <v>97</v>
      </c>
      <c r="DP27" s="93">
        <v>97</v>
      </c>
      <c r="DQ27" s="99">
        <v>98</v>
      </c>
      <c r="DR27" s="103">
        <v>98</v>
      </c>
      <c r="DS27" s="114">
        <v>99</v>
      </c>
      <c r="DT27" s="117">
        <v>100</v>
      </c>
      <c r="DU27" s="122">
        <v>101</v>
      </c>
      <c r="DV27" s="124">
        <v>102</v>
      </c>
      <c r="DW27" s="129">
        <v>103</v>
      </c>
      <c r="DX27" s="133">
        <v>104</v>
      </c>
      <c r="DY27" s="136">
        <v>104</v>
      </c>
      <c r="DZ27" s="140">
        <v>104</v>
      </c>
      <c r="EA27" s="145">
        <v>104</v>
      </c>
      <c r="EB27" s="149">
        <v>106</v>
      </c>
      <c r="EC27" s="153">
        <v>107</v>
      </c>
      <c r="ED27" s="158">
        <v>108</v>
      </c>
      <c r="EE27" s="163">
        <v>109</v>
      </c>
      <c r="EF27" s="167">
        <v>110</v>
      </c>
      <c r="EG27" s="174">
        <v>111</v>
      </c>
      <c r="EH27" s="178">
        <v>112</v>
      </c>
      <c r="EI27" s="184">
        <v>114</v>
      </c>
      <c r="EJ27" s="1">
        <v>115</v>
      </c>
      <c r="EK27" s="1">
        <f t="shared" si="43"/>
        <v>115</v>
      </c>
      <c r="EL27" s="202">
        <v>115</v>
      </c>
      <c r="EM27" s="205">
        <v>115</v>
      </c>
      <c r="EN27" s="209">
        <v>115</v>
      </c>
      <c r="EO27" s="218">
        <v>116</v>
      </c>
      <c r="EP27" s="225">
        <v>117</v>
      </c>
      <c r="EQ27" s="1">
        <v>1</v>
      </c>
      <c r="ER27" s="235">
        <v>1</v>
      </c>
      <c r="ES27" s="245">
        <v>2</v>
      </c>
      <c r="ET27" s="251">
        <v>3</v>
      </c>
      <c r="EU27" s="1">
        <v>4</v>
      </c>
      <c r="EV27" s="264">
        <v>4</v>
      </c>
      <c r="EW27" s="268">
        <v>4</v>
      </c>
      <c r="EX27" s="272">
        <v>4</v>
      </c>
      <c r="EY27" s="279">
        <v>5</v>
      </c>
      <c r="EZ27" s="285">
        <v>5</v>
      </c>
      <c r="FA27" s="290">
        <v>6</v>
      </c>
      <c r="FB27" s="295">
        <v>6</v>
      </c>
      <c r="FC27" s="299">
        <v>7</v>
      </c>
      <c r="FD27" s="305">
        <v>7</v>
      </c>
      <c r="FE27" s="308">
        <v>8</v>
      </c>
      <c r="FF27" s="310">
        <v>8</v>
      </c>
      <c r="FG27" s="313">
        <v>8</v>
      </c>
      <c r="FH27" s="317">
        <v>8</v>
      </c>
      <c r="FI27" s="322">
        <v>8</v>
      </c>
      <c r="FJ27" s="327">
        <v>9</v>
      </c>
      <c r="FK27" s="331">
        <v>9</v>
      </c>
      <c r="FL27" s="335">
        <v>10</v>
      </c>
      <c r="FM27" s="338">
        <v>10</v>
      </c>
      <c r="FN27" s="343">
        <v>11</v>
      </c>
      <c r="FO27" s="346">
        <v>11</v>
      </c>
      <c r="FP27" s="354">
        <v>12</v>
      </c>
      <c r="FQ27" s="375">
        <v>12</v>
      </c>
      <c r="FR27" s="388">
        <v>13</v>
      </c>
      <c r="FS27" s="393">
        <v>14</v>
      </c>
      <c r="FT27" s="414">
        <v>14</v>
      </c>
      <c r="FU27" s="422">
        <v>15</v>
      </c>
      <c r="FV27" s="429">
        <v>16</v>
      </c>
      <c r="FW27" s="435">
        <v>17</v>
      </c>
      <c r="FX27" s="441">
        <v>18</v>
      </c>
      <c r="FY27" s="448">
        <v>19</v>
      </c>
      <c r="FZ27" s="455">
        <v>20</v>
      </c>
      <c r="GA27" s="460">
        <v>21</v>
      </c>
      <c r="GB27" s="468">
        <v>22</v>
      </c>
      <c r="GC27" s="475">
        <v>23</v>
      </c>
      <c r="GD27" s="483">
        <v>24</v>
      </c>
      <c r="GE27" s="489">
        <v>25</v>
      </c>
      <c r="GF27" s="498">
        <v>26</v>
      </c>
      <c r="GG27" s="505">
        <v>27</v>
      </c>
      <c r="GH27" s="511">
        <v>28</v>
      </c>
      <c r="GI27" s="519">
        <v>29</v>
      </c>
      <c r="GJ27" s="530">
        <v>31</v>
      </c>
      <c r="GK27" s="218">
        <f t="shared" si="1"/>
        <v>2</v>
      </c>
      <c r="GL27" s="23"/>
      <c r="GM27" s="23">
        <v>5961</v>
      </c>
      <c r="GN27" s="23"/>
      <c r="GO27" s="23">
        <v>6152</v>
      </c>
      <c r="GP27" s="17"/>
      <c r="GQ27" s="22"/>
      <c r="GR27" s="31"/>
      <c r="GS27" s="37"/>
      <c r="GT27" s="41"/>
      <c r="GU27" s="44"/>
      <c r="GV27" s="47"/>
      <c r="GW27" s="53">
        <v>7045</v>
      </c>
      <c r="GX27" s="65">
        <v>7138</v>
      </c>
      <c r="GY27" s="69">
        <v>7160</v>
      </c>
      <c r="GZ27" s="71">
        <v>7362</v>
      </c>
      <c r="HA27" s="74">
        <v>7463</v>
      </c>
      <c r="HB27" s="77">
        <v>7556</v>
      </c>
      <c r="HC27" s="81">
        <v>7670</v>
      </c>
      <c r="HD27" s="88">
        <v>7781</v>
      </c>
      <c r="HE27" s="74">
        <v>7868</v>
      </c>
      <c r="HF27" s="93">
        <v>7980</v>
      </c>
      <c r="HG27" s="99">
        <v>8095</v>
      </c>
      <c r="HH27" s="103">
        <v>8177</v>
      </c>
      <c r="HI27" s="114">
        <v>8290</v>
      </c>
      <c r="HJ27" s="117">
        <v>8400</v>
      </c>
      <c r="HK27" s="122">
        <v>8494</v>
      </c>
      <c r="HL27" s="124">
        <v>8653</v>
      </c>
      <c r="HM27" s="129">
        <v>8804</v>
      </c>
      <c r="HN27" s="133">
        <v>8880</v>
      </c>
      <c r="HO27" s="136">
        <v>9020</v>
      </c>
      <c r="HP27" s="140">
        <v>9052</v>
      </c>
      <c r="HQ27" s="145">
        <v>9111</v>
      </c>
      <c r="HR27" s="149">
        <v>9164</v>
      </c>
      <c r="HS27" s="153">
        <v>9217</v>
      </c>
      <c r="HT27" s="158">
        <v>9273</v>
      </c>
      <c r="HU27" s="163">
        <v>9359</v>
      </c>
      <c r="HV27" s="167">
        <v>9415</v>
      </c>
      <c r="HW27" s="74">
        <v>9460</v>
      </c>
      <c r="HX27" s="178">
        <v>9514</v>
      </c>
      <c r="HY27" s="184">
        <v>9579</v>
      </c>
      <c r="HZ27" s="189"/>
      <c r="IA27" s="193"/>
      <c r="IB27" s="202">
        <v>9653</v>
      </c>
      <c r="IC27" s="205">
        <v>9715</v>
      </c>
      <c r="ID27" s="209">
        <v>9781</v>
      </c>
      <c r="IE27" s="218">
        <v>9843</v>
      </c>
      <c r="IF27" s="225">
        <v>9904</v>
      </c>
      <c r="IG27" s="229"/>
      <c r="IH27" s="235">
        <v>9975</v>
      </c>
      <c r="II27" s="245">
        <v>10036</v>
      </c>
      <c r="IJ27" s="251">
        <v>10098</v>
      </c>
      <c r="IK27" s="255"/>
      <c r="IL27" s="264">
        <v>10169</v>
      </c>
      <c r="IM27" s="268">
        <v>10244</v>
      </c>
      <c r="IN27" s="272">
        <v>10316</v>
      </c>
      <c r="IO27" s="279">
        <v>10316</v>
      </c>
      <c r="IP27" s="285">
        <v>10438</v>
      </c>
      <c r="IQ27" s="290">
        <v>10500</v>
      </c>
      <c r="IR27" s="295">
        <v>10565</v>
      </c>
      <c r="IS27" s="299">
        <v>10631</v>
      </c>
      <c r="IT27" s="305">
        <v>10696</v>
      </c>
      <c r="IU27" s="308">
        <v>10758</v>
      </c>
      <c r="IV27" s="310">
        <v>10821</v>
      </c>
      <c r="IW27" s="313">
        <v>10886</v>
      </c>
      <c r="IX27" s="317">
        <v>10954</v>
      </c>
      <c r="IY27" s="322">
        <v>11024</v>
      </c>
      <c r="IZ27" s="327">
        <v>11091</v>
      </c>
      <c r="JA27" s="331">
        <v>11162</v>
      </c>
      <c r="JB27" s="335">
        <v>11231</v>
      </c>
      <c r="JC27" s="338">
        <v>11302</v>
      </c>
      <c r="JD27" s="343">
        <v>11375</v>
      </c>
      <c r="JE27" s="346">
        <v>11450</v>
      </c>
      <c r="JF27" s="354">
        <v>11522</v>
      </c>
      <c r="JG27" s="375">
        <v>11598</v>
      </c>
      <c r="JH27" s="388">
        <v>11677</v>
      </c>
      <c r="JI27" s="393">
        <v>11750</v>
      </c>
      <c r="JJ27" s="414">
        <v>11820</v>
      </c>
      <c r="JK27" s="422">
        <v>11882</v>
      </c>
      <c r="JL27" s="429">
        <v>11955</v>
      </c>
      <c r="JM27" s="435">
        <v>12029</v>
      </c>
      <c r="JN27" s="441">
        <v>12096</v>
      </c>
      <c r="JO27" s="448">
        <v>12174</v>
      </c>
      <c r="JP27" s="455">
        <v>12254</v>
      </c>
      <c r="JQ27" s="460">
        <v>12329</v>
      </c>
      <c r="JR27" s="468">
        <v>12407</v>
      </c>
      <c r="JS27" s="475">
        <v>12487</v>
      </c>
      <c r="JT27" s="483">
        <v>12574</v>
      </c>
      <c r="JU27" s="489">
        <v>12659</v>
      </c>
      <c r="JV27" s="498">
        <v>12746</v>
      </c>
      <c r="JW27" s="505">
        <v>12831</v>
      </c>
      <c r="JX27" s="511">
        <v>12917</v>
      </c>
      <c r="JY27" s="519">
        <v>13000</v>
      </c>
      <c r="JZ27" s="530">
        <v>13081</v>
      </c>
      <c r="KA27" s="218">
        <f t="shared" si="2"/>
        <v>81</v>
      </c>
      <c r="KB27" s="4"/>
    </row>
    <row r="28" spans="1:288" ht="15" customHeight="1" x14ac:dyDescent="0.2">
      <c r="A28" s="557"/>
      <c r="B28" s="43">
        <v>27</v>
      </c>
      <c r="C28" s="4" t="s">
        <v>477</v>
      </c>
      <c r="D28" s="43">
        <v>1</v>
      </c>
      <c r="E28" s="43">
        <v>1</v>
      </c>
      <c r="F28" s="23">
        <v>182</v>
      </c>
      <c r="G28" s="23">
        <v>190</v>
      </c>
      <c r="H28" s="23">
        <v>196</v>
      </c>
      <c r="I28" s="23">
        <v>204</v>
      </c>
      <c r="J28" s="18">
        <v>217</v>
      </c>
      <c r="K28" s="30">
        <v>223</v>
      </c>
      <c r="L28" s="1">
        <v>229</v>
      </c>
      <c r="M28" s="37">
        <v>237</v>
      </c>
      <c r="N28" s="1">
        <f t="shared" si="42"/>
        <v>246</v>
      </c>
      <c r="O28" s="44">
        <v>252</v>
      </c>
      <c r="P28" s="1">
        <f t="shared" si="44"/>
        <v>260</v>
      </c>
      <c r="Q28" s="53">
        <v>265</v>
      </c>
      <c r="R28" s="1">
        <f>ROUND((Q28-F28)/11+Q28,1)</f>
        <v>272.5</v>
      </c>
      <c r="S28" s="69">
        <v>279</v>
      </c>
      <c r="T28" s="71">
        <v>288</v>
      </c>
      <c r="U28" s="73">
        <v>295</v>
      </c>
      <c r="V28" s="77">
        <v>302</v>
      </c>
      <c r="W28" s="81">
        <v>312</v>
      </c>
      <c r="X28" s="88">
        <v>322</v>
      </c>
      <c r="Y28" s="90">
        <v>331</v>
      </c>
      <c r="Z28" s="93">
        <v>339</v>
      </c>
      <c r="AA28" s="99">
        <v>348</v>
      </c>
      <c r="AB28" s="103">
        <v>357</v>
      </c>
      <c r="AC28" s="114">
        <v>365</v>
      </c>
      <c r="AD28" s="1">
        <f>ROUND((AC28-Z28)/3+AC28,1)</f>
        <v>373.7</v>
      </c>
      <c r="AE28" s="122">
        <v>377</v>
      </c>
      <c r="AF28" s="1">
        <f>ROUND((AE28-AB28)/3+AE28,1)</f>
        <v>383.7</v>
      </c>
      <c r="AG28" s="129">
        <v>397</v>
      </c>
      <c r="AH28" s="133">
        <v>400</v>
      </c>
      <c r="AI28" s="136">
        <v>407</v>
      </c>
      <c r="AJ28" s="1">
        <f>ROUND((AI28-AF28)/3+AI28,1)</f>
        <v>414.8</v>
      </c>
      <c r="AK28" s="145">
        <v>423</v>
      </c>
      <c r="AL28" s="149">
        <v>431</v>
      </c>
      <c r="AM28" s="153">
        <v>440</v>
      </c>
      <c r="AN28" s="1">
        <v>448</v>
      </c>
      <c r="AO28" s="163">
        <v>453</v>
      </c>
      <c r="AP28" s="167">
        <v>460</v>
      </c>
      <c r="AQ28" s="174">
        <v>465</v>
      </c>
      <c r="AR28" s="1">
        <v>470</v>
      </c>
      <c r="AS28" s="1">
        <v>476</v>
      </c>
      <c r="AT28" s="189">
        <v>487</v>
      </c>
      <c r="AU28" s="193">
        <v>495</v>
      </c>
      <c r="AV28" s="202">
        <v>501</v>
      </c>
      <c r="AW28" s="205">
        <v>509</v>
      </c>
      <c r="AX28" s="209">
        <v>516</v>
      </c>
      <c r="AY28" s="218">
        <v>522</v>
      </c>
      <c r="AZ28" s="225">
        <v>528</v>
      </c>
      <c r="BA28" s="1">
        <v>534</v>
      </c>
      <c r="BB28" s="1">
        <v>540</v>
      </c>
      <c r="BC28" s="1">
        <v>546</v>
      </c>
      <c r="BD28" s="1">
        <v>552</v>
      </c>
      <c r="BE28" s="255">
        <v>555</v>
      </c>
      <c r="BF28" s="264">
        <v>558</v>
      </c>
      <c r="BG28" s="268">
        <v>565</v>
      </c>
      <c r="BH28" s="272">
        <v>572</v>
      </c>
      <c r="BI28" s="279">
        <v>580</v>
      </c>
      <c r="BJ28" s="285">
        <v>587</v>
      </c>
      <c r="BK28" s="290">
        <v>594</v>
      </c>
      <c r="BL28" s="295">
        <v>601</v>
      </c>
      <c r="BM28" s="299">
        <v>608</v>
      </c>
      <c r="BN28" s="305">
        <v>613</v>
      </c>
      <c r="BO28" s="308">
        <v>617</v>
      </c>
      <c r="BP28" s="310">
        <v>621</v>
      </c>
      <c r="BQ28" s="1">
        <v>625</v>
      </c>
      <c r="BR28" s="317">
        <v>635</v>
      </c>
      <c r="BS28" s="322">
        <v>642</v>
      </c>
      <c r="BT28" s="327">
        <v>647</v>
      </c>
      <c r="BU28" s="331">
        <v>654</v>
      </c>
      <c r="BV28" s="335">
        <v>656</v>
      </c>
      <c r="BW28" s="338">
        <v>656</v>
      </c>
      <c r="BX28" s="343">
        <v>656</v>
      </c>
      <c r="BY28" s="346">
        <v>656</v>
      </c>
      <c r="BZ28" s="354">
        <v>656</v>
      </c>
      <c r="CA28" s="375">
        <v>656</v>
      </c>
      <c r="CB28" s="388">
        <v>656</v>
      </c>
      <c r="CC28" s="393">
        <v>1.1240000000000001</v>
      </c>
      <c r="CD28" s="414">
        <v>1.1240000000000001</v>
      </c>
      <c r="CE28" s="5">
        <v>1.1240000000000001</v>
      </c>
      <c r="CF28" s="5">
        <v>1.1240000000000001</v>
      </c>
      <c r="CG28" s="5">
        <v>1.1240000000000001</v>
      </c>
      <c r="CH28" s="5">
        <v>1.1240000000000001</v>
      </c>
      <c r="CI28" s="5">
        <v>1.1240000000000001</v>
      </c>
      <c r="CJ28" s="5">
        <v>1.1240000000000001</v>
      </c>
      <c r="CK28" s="5">
        <v>1.1240000000000001</v>
      </c>
      <c r="CL28" s="5">
        <v>1.1240000000000001</v>
      </c>
      <c r="CM28" s="5">
        <v>1.1240000000000001</v>
      </c>
      <c r="CN28" s="5">
        <v>1.1240000000000001</v>
      </c>
      <c r="CO28" s="5">
        <v>1.1240000000000001</v>
      </c>
      <c r="CP28" s="5">
        <v>1.1240000000000001</v>
      </c>
      <c r="CQ28" s="5">
        <v>1.1240000000000001</v>
      </c>
      <c r="CR28" s="511">
        <v>5</v>
      </c>
      <c r="CS28" s="519">
        <v>5</v>
      </c>
      <c r="CT28" s="530">
        <v>5</v>
      </c>
      <c r="CU28" s="218">
        <f t="shared" si="0"/>
        <v>0</v>
      </c>
      <c r="CV28" s="23">
        <v>7</v>
      </c>
      <c r="CW28" s="23">
        <v>11</v>
      </c>
      <c r="CX28" s="23">
        <v>14</v>
      </c>
      <c r="CY28" s="23">
        <v>18</v>
      </c>
      <c r="CZ28" s="18">
        <v>21</v>
      </c>
      <c r="DA28" s="30">
        <v>25</v>
      </c>
      <c r="DB28" s="1">
        <v>29</v>
      </c>
      <c r="DC28" s="5">
        <v>29</v>
      </c>
      <c r="DD28" s="5">
        <v>29</v>
      </c>
      <c r="DE28" s="44">
        <v>33</v>
      </c>
      <c r="DF28" s="1">
        <f>ROUND((DE28-CV28)/9+DE28+1,0)</f>
        <v>37</v>
      </c>
      <c r="DG28" s="53">
        <v>41</v>
      </c>
      <c r="DH28" s="1">
        <f>ROUND((DG28-CV28)/11+DG28,1)</f>
        <v>44.1</v>
      </c>
      <c r="DI28" s="69">
        <v>51</v>
      </c>
      <c r="DJ28" s="71">
        <v>59</v>
      </c>
      <c r="DK28" s="73">
        <v>63</v>
      </c>
      <c r="DL28" s="77">
        <v>66</v>
      </c>
      <c r="DM28" s="81">
        <v>69</v>
      </c>
      <c r="DN28" s="88">
        <v>70</v>
      </c>
      <c r="DO28" s="90">
        <v>73</v>
      </c>
      <c r="DP28" s="93">
        <v>78</v>
      </c>
      <c r="DQ28" s="99">
        <v>83</v>
      </c>
      <c r="DR28" s="103">
        <v>88</v>
      </c>
      <c r="DS28" s="114">
        <v>92</v>
      </c>
      <c r="DT28" s="1">
        <f>ROUND((DS28-DP28)/3+DS28,1)</f>
        <v>96.7</v>
      </c>
      <c r="DU28" s="122">
        <v>100</v>
      </c>
      <c r="DV28" s="1">
        <f>ROUND((DU28-DR28)/3+DU28,1)</f>
        <v>104</v>
      </c>
      <c r="DW28" s="129">
        <v>106</v>
      </c>
      <c r="DX28" s="133">
        <v>106</v>
      </c>
      <c r="DY28" s="136">
        <v>106</v>
      </c>
      <c r="DZ28" s="1">
        <f>DY28</f>
        <v>106</v>
      </c>
      <c r="EA28" s="145">
        <v>106</v>
      </c>
      <c r="EB28" s="149">
        <v>108</v>
      </c>
      <c r="EC28" s="153">
        <v>112</v>
      </c>
      <c r="ED28" s="1">
        <v>115</v>
      </c>
      <c r="EE28" s="163">
        <v>118</v>
      </c>
      <c r="EF28" s="167">
        <v>120</v>
      </c>
      <c r="EG28" s="174">
        <v>123</v>
      </c>
      <c r="EH28" s="1">
        <v>125</v>
      </c>
      <c r="EI28" s="1">
        <v>128</v>
      </c>
      <c r="EJ28" s="189">
        <v>130</v>
      </c>
      <c r="EK28" s="193">
        <v>130</v>
      </c>
      <c r="EL28" s="202">
        <v>130</v>
      </c>
      <c r="EM28" s="205">
        <v>130</v>
      </c>
      <c r="EN28" s="209">
        <v>130</v>
      </c>
      <c r="EO28" s="218">
        <v>133</v>
      </c>
      <c r="EP28" s="225">
        <v>136</v>
      </c>
      <c r="EQ28" s="1">
        <v>139</v>
      </c>
      <c r="ER28" s="234">
        <v>142</v>
      </c>
      <c r="ES28" s="234">
        <v>144</v>
      </c>
      <c r="ET28" s="234">
        <v>148</v>
      </c>
      <c r="EU28" s="255">
        <v>151</v>
      </c>
      <c r="EV28" s="264">
        <v>151</v>
      </c>
      <c r="EW28" s="268">
        <v>151</v>
      </c>
      <c r="EX28" s="272">
        <v>151</v>
      </c>
      <c r="EY28" s="279">
        <v>153</v>
      </c>
      <c r="EZ28" s="285">
        <v>154</v>
      </c>
      <c r="FA28" s="290">
        <v>158</v>
      </c>
      <c r="FB28" s="295">
        <v>161</v>
      </c>
      <c r="FC28" s="299">
        <v>164</v>
      </c>
      <c r="FD28" s="305">
        <v>166</v>
      </c>
      <c r="FE28" s="308">
        <v>168</v>
      </c>
      <c r="FF28" s="310">
        <v>171</v>
      </c>
      <c r="FG28" s="1">
        <f>FF28</f>
        <v>171</v>
      </c>
      <c r="FH28" s="317">
        <v>171</v>
      </c>
      <c r="FI28" s="322">
        <v>171</v>
      </c>
      <c r="FJ28" s="327">
        <v>172</v>
      </c>
      <c r="FK28" s="331">
        <v>173</v>
      </c>
      <c r="FL28" s="335">
        <v>173</v>
      </c>
      <c r="FM28" s="338">
        <v>173</v>
      </c>
      <c r="FN28" s="343">
        <v>173</v>
      </c>
      <c r="FO28" s="346">
        <v>173</v>
      </c>
      <c r="FP28" s="354">
        <v>173</v>
      </c>
      <c r="FQ28" s="375">
        <v>173</v>
      </c>
      <c r="FR28" s="388">
        <v>173</v>
      </c>
      <c r="FS28" s="393">
        <v>1</v>
      </c>
      <c r="FT28" s="414">
        <v>1</v>
      </c>
      <c r="FU28" s="5">
        <v>1</v>
      </c>
      <c r="FV28" s="5">
        <v>1</v>
      </c>
      <c r="FW28" s="5">
        <v>1</v>
      </c>
      <c r="FX28" s="5">
        <v>1</v>
      </c>
      <c r="FY28" s="5">
        <v>1</v>
      </c>
      <c r="FZ28" s="5">
        <v>1.111</v>
      </c>
      <c r="GA28" s="5">
        <v>1.111</v>
      </c>
      <c r="GB28" s="5">
        <v>1.111</v>
      </c>
      <c r="GC28" s="5">
        <v>1.111</v>
      </c>
      <c r="GD28" s="5">
        <v>1.111</v>
      </c>
      <c r="GE28" s="5">
        <v>1.111</v>
      </c>
      <c r="GF28" s="5">
        <v>1.111</v>
      </c>
      <c r="GG28" s="5">
        <v>1.111</v>
      </c>
      <c r="GH28" s="511">
        <v>2</v>
      </c>
      <c r="GI28" s="519">
        <v>2</v>
      </c>
      <c r="GJ28" s="530">
        <v>2</v>
      </c>
      <c r="GK28" s="218">
        <f t="shared" si="1"/>
        <v>0</v>
      </c>
      <c r="GL28" s="23">
        <v>4633</v>
      </c>
      <c r="GM28" s="23">
        <v>4742</v>
      </c>
      <c r="GN28" s="23">
        <v>4836</v>
      </c>
      <c r="GO28" s="23">
        <v>4945</v>
      </c>
      <c r="GP28" s="17">
        <v>5048</v>
      </c>
      <c r="GQ28" s="22"/>
      <c r="GR28" s="31"/>
      <c r="GS28" s="37">
        <v>5371</v>
      </c>
      <c r="GT28" s="41"/>
      <c r="GU28" s="44"/>
      <c r="GV28" s="47"/>
      <c r="GW28" s="53">
        <v>5800</v>
      </c>
      <c r="GX28" s="65"/>
      <c r="GY28" s="69">
        <v>5993</v>
      </c>
      <c r="GZ28" s="71">
        <v>6152</v>
      </c>
      <c r="HA28" s="73">
        <v>6255</v>
      </c>
      <c r="HB28" s="77">
        <v>6345</v>
      </c>
      <c r="HC28" s="81">
        <v>6471</v>
      </c>
      <c r="HD28" s="88">
        <v>6587</v>
      </c>
      <c r="HE28" s="90">
        <v>6699</v>
      </c>
      <c r="HF28" s="93">
        <v>6813</v>
      </c>
      <c r="HG28" s="99">
        <v>6945</v>
      </c>
      <c r="HH28" s="103">
        <v>7070</v>
      </c>
      <c r="HI28" s="114">
        <v>7182</v>
      </c>
      <c r="HJ28" s="117"/>
      <c r="HK28" s="122">
        <v>7408</v>
      </c>
      <c r="HL28" s="124"/>
      <c r="HM28" s="129">
        <v>7637</v>
      </c>
      <c r="HN28" s="74">
        <v>7748</v>
      </c>
      <c r="HO28" s="136">
        <v>7832</v>
      </c>
      <c r="HP28" s="140"/>
      <c r="HQ28" s="145">
        <v>8016</v>
      </c>
      <c r="HR28" s="149">
        <v>8122</v>
      </c>
      <c r="HS28" s="153">
        <v>8255</v>
      </c>
      <c r="HT28" s="158"/>
      <c r="HU28" s="163">
        <v>8513</v>
      </c>
      <c r="HV28" s="74">
        <v>8663</v>
      </c>
      <c r="HW28" s="174">
        <v>8779</v>
      </c>
      <c r="HX28" s="178"/>
      <c r="HY28" s="184"/>
      <c r="HZ28" s="189">
        <v>9185</v>
      </c>
      <c r="IA28" s="193">
        <v>9325</v>
      </c>
      <c r="IB28" s="202">
        <v>9456</v>
      </c>
      <c r="IC28" s="205">
        <v>9593</v>
      </c>
      <c r="ID28" s="209">
        <v>9737</v>
      </c>
      <c r="IE28" s="218">
        <v>9885</v>
      </c>
      <c r="IF28" s="225">
        <v>10013</v>
      </c>
      <c r="IG28" s="229"/>
      <c r="IH28" s="235"/>
      <c r="II28" s="245"/>
      <c r="IJ28" s="251"/>
      <c r="IK28" s="255">
        <v>10669</v>
      </c>
      <c r="IL28" s="264">
        <v>10742</v>
      </c>
      <c r="IM28" s="268">
        <v>10874</v>
      </c>
      <c r="IN28" s="272">
        <v>11010</v>
      </c>
      <c r="IO28" s="279">
        <v>11130</v>
      </c>
      <c r="IP28" s="285">
        <v>11250</v>
      </c>
      <c r="IQ28" s="290">
        <v>11394</v>
      </c>
      <c r="IR28" s="295">
        <v>11548</v>
      </c>
      <c r="IS28" s="299">
        <v>11688</v>
      </c>
      <c r="IT28" s="305">
        <v>11823</v>
      </c>
      <c r="IU28" s="308">
        <v>11923</v>
      </c>
      <c r="IV28" s="310">
        <v>12021</v>
      </c>
      <c r="IW28" s="313"/>
      <c r="IX28" s="317">
        <v>12232</v>
      </c>
      <c r="IY28" s="322">
        <v>12350</v>
      </c>
      <c r="IZ28" s="327">
        <v>12456</v>
      </c>
      <c r="JA28" s="331">
        <v>12579</v>
      </c>
      <c r="JB28" s="335">
        <v>12610</v>
      </c>
      <c r="JC28" s="338">
        <v>12630</v>
      </c>
      <c r="JD28" s="343">
        <v>12650</v>
      </c>
      <c r="JE28" s="346">
        <v>12670</v>
      </c>
      <c r="JF28" s="354">
        <v>12670</v>
      </c>
      <c r="JG28" s="375">
        <v>12670</v>
      </c>
      <c r="JH28" s="388">
        <v>12670</v>
      </c>
      <c r="JI28" s="393">
        <v>12670</v>
      </c>
      <c r="JJ28" s="414">
        <v>12670</v>
      </c>
      <c r="JK28" s="5">
        <v>12670</v>
      </c>
      <c r="JL28" s="5">
        <v>12670</v>
      </c>
      <c r="JM28" s="5">
        <v>12670</v>
      </c>
      <c r="JN28" s="5">
        <v>12670</v>
      </c>
      <c r="JO28" s="5">
        <v>12670</v>
      </c>
      <c r="JP28" s="5">
        <v>12670</v>
      </c>
      <c r="JQ28" s="5">
        <v>12670</v>
      </c>
      <c r="JR28" s="5">
        <v>12670</v>
      </c>
      <c r="JS28" s="5">
        <v>12670</v>
      </c>
      <c r="JT28" s="5">
        <v>12670</v>
      </c>
      <c r="JU28" s="5">
        <v>12670</v>
      </c>
      <c r="JV28" s="5">
        <v>12670</v>
      </c>
      <c r="JW28" s="5">
        <v>12670</v>
      </c>
      <c r="JX28" s="511">
        <v>12707</v>
      </c>
      <c r="JY28" s="519">
        <v>12707</v>
      </c>
      <c r="JZ28" s="530">
        <v>12707</v>
      </c>
      <c r="KA28" s="218">
        <f t="shared" si="2"/>
        <v>0</v>
      </c>
      <c r="KB28" s="4" t="s">
        <v>8</v>
      </c>
    </row>
    <row r="29" spans="1:288" ht="15" customHeight="1" x14ac:dyDescent="0.2">
      <c r="A29" s="557"/>
      <c r="B29" s="43">
        <v>28</v>
      </c>
      <c r="C29" s="4" t="s">
        <v>63</v>
      </c>
      <c r="D29" s="43">
        <v>4</v>
      </c>
      <c r="E29" s="43">
        <v>3</v>
      </c>
      <c r="F29" s="23">
        <v>256</v>
      </c>
      <c r="G29" s="23">
        <v>268</v>
      </c>
      <c r="H29" s="23">
        <v>279</v>
      </c>
      <c r="I29" s="23">
        <v>289</v>
      </c>
      <c r="J29" s="18">
        <v>298</v>
      </c>
      <c r="K29" s="22">
        <v>307</v>
      </c>
      <c r="L29" s="31">
        <v>316</v>
      </c>
      <c r="M29" s="37">
        <v>324</v>
      </c>
      <c r="N29" s="41">
        <v>331</v>
      </c>
      <c r="O29" s="44">
        <v>337</v>
      </c>
      <c r="P29" s="47">
        <v>343</v>
      </c>
      <c r="Q29" s="53">
        <v>350</v>
      </c>
      <c r="R29" s="65">
        <v>357</v>
      </c>
      <c r="S29" s="69">
        <v>365</v>
      </c>
      <c r="T29" s="71">
        <v>374</v>
      </c>
      <c r="U29" s="73">
        <v>383</v>
      </c>
      <c r="V29" s="77">
        <v>392</v>
      </c>
      <c r="W29" s="81">
        <v>403</v>
      </c>
      <c r="X29" s="88">
        <v>414</v>
      </c>
      <c r="Y29" s="90">
        <v>425</v>
      </c>
      <c r="Z29" s="93">
        <v>435</v>
      </c>
      <c r="AA29" s="99">
        <v>445</v>
      </c>
      <c r="AB29" s="103">
        <v>455</v>
      </c>
      <c r="AC29" s="114">
        <v>464</v>
      </c>
      <c r="AD29" s="117">
        <v>474</v>
      </c>
      <c r="AE29" s="122">
        <v>483</v>
      </c>
      <c r="AF29" s="124">
        <v>493</v>
      </c>
      <c r="AG29" s="129">
        <v>503</v>
      </c>
      <c r="AH29" s="133">
        <v>513</v>
      </c>
      <c r="AI29" s="136">
        <v>523</v>
      </c>
      <c r="AJ29" s="140">
        <v>534</v>
      </c>
      <c r="AK29" s="145">
        <v>544</v>
      </c>
      <c r="AL29" s="149">
        <v>553</v>
      </c>
      <c r="AM29" s="153">
        <v>562</v>
      </c>
      <c r="AN29" s="158">
        <v>568</v>
      </c>
      <c r="AO29" s="163">
        <v>575</v>
      </c>
      <c r="AP29" s="167">
        <v>583</v>
      </c>
      <c r="AQ29" s="174">
        <v>590</v>
      </c>
      <c r="AR29" s="178">
        <v>597</v>
      </c>
      <c r="AS29" s="184">
        <v>604</v>
      </c>
      <c r="AT29" s="189">
        <v>614</v>
      </c>
      <c r="AU29" s="193">
        <v>624</v>
      </c>
      <c r="AV29" s="202">
        <v>636</v>
      </c>
      <c r="AW29" s="205">
        <v>648</v>
      </c>
      <c r="AX29" s="209">
        <v>659</v>
      </c>
      <c r="AY29" s="218">
        <v>668</v>
      </c>
      <c r="AZ29" s="225">
        <v>675</v>
      </c>
      <c r="BA29" s="1">
        <v>682</v>
      </c>
      <c r="BB29" s="1">
        <v>689</v>
      </c>
      <c r="BC29" s="245">
        <v>693</v>
      </c>
      <c r="BD29" s="251">
        <v>698</v>
      </c>
      <c r="BE29" s="255">
        <v>705</v>
      </c>
      <c r="BF29" s="264">
        <v>718</v>
      </c>
      <c r="BG29" s="268">
        <v>730</v>
      </c>
      <c r="BH29" s="272">
        <v>743</v>
      </c>
      <c r="BI29" s="279">
        <v>751</v>
      </c>
      <c r="BJ29" s="285">
        <v>758</v>
      </c>
      <c r="BK29" s="290">
        <v>766</v>
      </c>
      <c r="BL29" s="295">
        <v>772</v>
      </c>
      <c r="BM29" s="299">
        <v>779</v>
      </c>
      <c r="BN29" s="305">
        <v>786</v>
      </c>
      <c r="BO29" s="308">
        <v>792</v>
      </c>
      <c r="BP29" s="310">
        <v>799</v>
      </c>
      <c r="BQ29" s="313">
        <v>808</v>
      </c>
      <c r="BR29" s="317">
        <v>819</v>
      </c>
      <c r="BS29" s="322">
        <v>828</v>
      </c>
      <c r="BT29" s="327">
        <v>840</v>
      </c>
      <c r="BU29" s="331">
        <v>848</v>
      </c>
      <c r="BV29" s="335">
        <v>856</v>
      </c>
      <c r="BW29" s="338">
        <v>863</v>
      </c>
      <c r="BX29" s="343">
        <v>870</v>
      </c>
      <c r="BY29" s="346">
        <v>876</v>
      </c>
      <c r="BZ29" s="354">
        <v>884</v>
      </c>
      <c r="CA29" s="375">
        <v>891</v>
      </c>
      <c r="CB29" s="388">
        <v>5</v>
      </c>
      <c r="CC29" s="393">
        <v>12</v>
      </c>
      <c r="CD29" s="414">
        <v>21</v>
      </c>
      <c r="CE29" s="422">
        <v>27</v>
      </c>
      <c r="CF29" s="429">
        <v>34</v>
      </c>
      <c r="CG29" s="435">
        <v>40</v>
      </c>
      <c r="CH29" s="441">
        <v>48</v>
      </c>
      <c r="CI29" s="448">
        <v>55</v>
      </c>
      <c r="CJ29" s="455">
        <v>61</v>
      </c>
      <c r="CK29" s="460">
        <v>68</v>
      </c>
      <c r="CL29" s="468">
        <v>73</v>
      </c>
      <c r="CM29" s="475">
        <v>80</v>
      </c>
      <c r="CN29" s="483">
        <v>87</v>
      </c>
      <c r="CO29" s="489">
        <v>93</v>
      </c>
      <c r="CP29" s="498">
        <v>102</v>
      </c>
      <c r="CQ29" s="505">
        <v>109</v>
      </c>
      <c r="CR29" s="511">
        <v>117</v>
      </c>
      <c r="CS29" s="519">
        <v>125</v>
      </c>
      <c r="CT29" s="530">
        <v>132</v>
      </c>
      <c r="CU29" s="218">
        <f t="shared" si="0"/>
        <v>7</v>
      </c>
      <c r="CV29" s="23">
        <v>126</v>
      </c>
      <c r="CW29" s="23">
        <v>126</v>
      </c>
      <c r="CX29" s="23">
        <v>126</v>
      </c>
      <c r="CY29" s="23">
        <v>126</v>
      </c>
      <c r="CZ29" s="18">
        <v>126</v>
      </c>
      <c r="DA29" s="22">
        <v>126</v>
      </c>
      <c r="DB29" s="31">
        <v>126</v>
      </c>
      <c r="DC29" s="37">
        <v>127</v>
      </c>
      <c r="DD29" s="41">
        <v>128</v>
      </c>
      <c r="DE29" s="44">
        <v>128</v>
      </c>
      <c r="DF29" s="47">
        <v>4</v>
      </c>
      <c r="DG29" s="53">
        <v>7</v>
      </c>
      <c r="DH29" s="65">
        <v>8</v>
      </c>
      <c r="DI29" s="69">
        <v>10</v>
      </c>
      <c r="DJ29" s="71">
        <v>13</v>
      </c>
      <c r="DK29" s="73">
        <v>14</v>
      </c>
      <c r="DL29" s="77">
        <v>14</v>
      </c>
      <c r="DM29" s="81">
        <v>15</v>
      </c>
      <c r="DN29" s="88">
        <v>15</v>
      </c>
      <c r="DO29" s="90">
        <v>15</v>
      </c>
      <c r="DP29" s="93">
        <v>16</v>
      </c>
      <c r="DQ29" s="99">
        <v>17</v>
      </c>
      <c r="DR29" s="103">
        <v>18</v>
      </c>
      <c r="DS29" s="114">
        <v>18</v>
      </c>
      <c r="DT29" s="117">
        <v>19</v>
      </c>
      <c r="DU29" s="122">
        <v>20</v>
      </c>
      <c r="DV29" s="124">
        <v>20</v>
      </c>
      <c r="DW29" s="129">
        <v>21</v>
      </c>
      <c r="DX29" s="133">
        <v>21</v>
      </c>
      <c r="DY29" s="136">
        <v>21</v>
      </c>
      <c r="DZ29" s="140">
        <v>21</v>
      </c>
      <c r="EA29" s="145">
        <v>21</v>
      </c>
      <c r="EB29" s="149">
        <v>22</v>
      </c>
      <c r="EC29" s="153">
        <v>26</v>
      </c>
      <c r="ED29" s="158">
        <v>29</v>
      </c>
      <c r="EE29" s="163">
        <v>33</v>
      </c>
      <c r="EF29" s="167">
        <v>38</v>
      </c>
      <c r="EG29" s="174">
        <v>43</v>
      </c>
      <c r="EH29" s="178">
        <v>48</v>
      </c>
      <c r="EI29" s="184">
        <v>53</v>
      </c>
      <c r="EJ29" s="189">
        <v>55</v>
      </c>
      <c r="EK29" s="193">
        <v>55</v>
      </c>
      <c r="EL29" s="202">
        <v>55</v>
      </c>
      <c r="EM29" s="205">
        <v>55</v>
      </c>
      <c r="EN29" s="209">
        <v>55</v>
      </c>
      <c r="EO29" s="218">
        <v>57</v>
      </c>
      <c r="EP29" s="225">
        <v>62</v>
      </c>
      <c r="EQ29" s="1">
        <v>67</v>
      </c>
      <c r="ER29" s="1">
        <v>71</v>
      </c>
      <c r="ES29" s="245">
        <v>76</v>
      </c>
      <c r="ET29" s="251">
        <v>80</v>
      </c>
      <c r="EU29" s="255">
        <v>85</v>
      </c>
      <c r="EV29" s="264">
        <v>85</v>
      </c>
      <c r="EW29" s="268">
        <v>85</v>
      </c>
      <c r="EX29" s="272">
        <v>85</v>
      </c>
      <c r="EY29" s="279">
        <v>86</v>
      </c>
      <c r="EZ29" s="285">
        <v>89</v>
      </c>
      <c r="FA29" s="290">
        <v>94</v>
      </c>
      <c r="FB29" s="295">
        <v>98</v>
      </c>
      <c r="FC29" s="299">
        <v>103</v>
      </c>
      <c r="FD29" s="305">
        <v>107</v>
      </c>
      <c r="FE29" s="308">
        <v>111</v>
      </c>
      <c r="FF29" s="310">
        <v>116</v>
      </c>
      <c r="FG29" s="313">
        <v>117</v>
      </c>
      <c r="FH29" s="317">
        <v>117</v>
      </c>
      <c r="FI29" s="322">
        <v>117</v>
      </c>
      <c r="FJ29" s="327">
        <v>117</v>
      </c>
      <c r="FK29" s="331">
        <v>120</v>
      </c>
      <c r="FL29" s="335">
        <v>122</v>
      </c>
      <c r="FM29" s="338">
        <v>127</v>
      </c>
      <c r="FN29" s="343">
        <v>131</v>
      </c>
      <c r="FO29" s="346">
        <v>137</v>
      </c>
      <c r="FP29" s="354">
        <v>141</v>
      </c>
      <c r="FQ29" s="375">
        <v>1.2050000000000001</v>
      </c>
      <c r="FR29" s="388">
        <v>4</v>
      </c>
      <c r="FS29" s="393">
        <v>9</v>
      </c>
      <c r="FT29" s="414">
        <v>10</v>
      </c>
      <c r="FU29" s="422">
        <v>11</v>
      </c>
      <c r="FV29" s="429">
        <v>14</v>
      </c>
      <c r="FW29" s="435">
        <v>17</v>
      </c>
      <c r="FX29" s="441">
        <v>20</v>
      </c>
      <c r="FY29" s="448">
        <v>24</v>
      </c>
      <c r="FZ29" s="455">
        <v>28</v>
      </c>
      <c r="GA29" s="460">
        <v>32</v>
      </c>
      <c r="GB29" s="468">
        <v>36</v>
      </c>
      <c r="GC29" s="475">
        <v>40</v>
      </c>
      <c r="GD29" s="483">
        <v>45</v>
      </c>
      <c r="GE29" s="489">
        <v>50</v>
      </c>
      <c r="GF29" s="498">
        <v>58</v>
      </c>
      <c r="GG29" s="505">
        <v>58</v>
      </c>
      <c r="GH29" s="511">
        <v>61</v>
      </c>
      <c r="GI29" s="519">
        <v>64</v>
      </c>
      <c r="GJ29" s="530">
        <v>68</v>
      </c>
      <c r="GK29" s="218">
        <f t="shared" si="1"/>
        <v>4</v>
      </c>
      <c r="GL29" s="23">
        <v>16230</v>
      </c>
      <c r="GM29" s="23">
        <v>16607</v>
      </c>
      <c r="GN29" s="23">
        <v>16948</v>
      </c>
      <c r="GO29" s="23">
        <v>17284</v>
      </c>
      <c r="GP29" s="17">
        <v>17576</v>
      </c>
      <c r="GQ29" s="22">
        <v>17760</v>
      </c>
      <c r="GR29" s="31">
        <v>17930</v>
      </c>
      <c r="GS29" s="37">
        <v>18028</v>
      </c>
      <c r="GT29" s="41">
        <v>18183</v>
      </c>
      <c r="GU29" s="44">
        <v>18273</v>
      </c>
      <c r="GV29" s="47">
        <v>18365</v>
      </c>
      <c r="GW29" s="53">
        <v>18463</v>
      </c>
      <c r="GX29" s="65">
        <v>18634</v>
      </c>
      <c r="GY29" s="69">
        <v>18837</v>
      </c>
      <c r="GZ29" s="71">
        <v>18997</v>
      </c>
      <c r="HA29" s="73">
        <v>19233</v>
      </c>
      <c r="HB29" s="77">
        <v>19446</v>
      </c>
      <c r="HC29" s="81">
        <v>19666</v>
      </c>
      <c r="HD29" s="88">
        <v>19840</v>
      </c>
      <c r="HE29" s="90">
        <v>20043</v>
      </c>
      <c r="HF29" s="93">
        <v>20228</v>
      </c>
      <c r="HG29" s="99">
        <v>20466</v>
      </c>
      <c r="HH29" s="103">
        <v>20733</v>
      </c>
      <c r="HI29" s="114">
        <v>21016</v>
      </c>
      <c r="HJ29" s="117">
        <v>21276</v>
      </c>
      <c r="HK29" s="122">
        <v>21514</v>
      </c>
      <c r="HL29" s="124">
        <v>21777</v>
      </c>
      <c r="HM29" s="129">
        <v>22027</v>
      </c>
      <c r="HN29" s="133">
        <v>22260</v>
      </c>
      <c r="HO29" s="136">
        <v>22460</v>
      </c>
      <c r="HP29" s="140">
        <v>22668</v>
      </c>
      <c r="HQ29" s="145">
        <v>22904</v>
      </c>
      <c r="HR29" s="149">
        <v>23120</v>
      </c>
      <c r="HS29" s="153">
        <v>23214</v>
      </c>
      <c r="HT29" s="158">
        <v>23314</v>
      </c>
      <c r="HU29" s="163">
        <v>23413</v>
      </c>
      <c r="HV29" s="167">
        <v>23523</v>
      </c>
      <c r="HW29" s="174">
        <v>23624</v>
      </c>
      <c r="HX29" s="178">
        <v>23730</v>
      </c>
      <c r="HY29" s="184">
        <v>23828</v>
      </c>
      <c r="HZ29" s="189">
        <v>24024</v>
      </c>
      <c r="IA29" s="193">
        <v>24269</v>
      </c>
      <c r="IB29" s="202">
        <v>24497</v>
      </c>
      <c r="IC29" s="205">
        <v>24738</v>
      </c>
      <c r="ID29" s="209">
        <v>25049</v>
      </c>
      <c r="IE29" s="218">
        <v>25251</v>
      </c>
      <c r="IF29" s="225">
        <v>25349</v>
      </c>
      <c r="IG29" s="229"/>
      <c r="IH29" s="235"/>
      <c r="II29" s="245">
        <v>25630</v>
      </c>
      <c r="IJ29" s="251">
        <v>25715</v>
      </c>
      <c r="IK29" s="255">
        <v>25800</v>
      </c>
      <c r="IL29" s="264">
        <v>25949</v>
      </c>
      <c r="IM29" s="268">
        <v>26183</v>
      </c>
      <c r="IN29" s="272">
        <v>26804</v>
      </c>
      <c r="IO29" s="279">
        <v>26804</v>
      </c>
      <c r="IP29" s="285">
        <v>26804</v>
      </c>
      <c r="IQ29" s="290">
        <v>26817</v>
      </c>
      <c r="IR29" s="295">
        <v>26829</v>
      </c>
      <c r="IS29" s="299">
        <v>26930</v>
      </c>
      <c r="IT29" s="305">
        <v>27020</v>
      </c>
      <c r="IU29" s="308">
        <v>27102</v>
      </c>
      <c r="IV29" s="310">
        <v>27200</v>
      </c>
      <c r="IW29" s="313">
        <v>27508</v>
      </c>
      <c r="IX29" s="317">
        <v>27849</v>
      </c>
      <c r="IY29" s="322">
        <v>28066</v>
      </c>
      <c r="IZ29" s="327">
        <v>28268</v>
      </c>
      <c r="JA29" s="331">
        <v>28432</v>
      </c>
      <c r="JB29" s="335">
        <v>28709</v>
      </c>
      <c r="JC29" s="338">
        <v>28808</v>
      </c>
      <c r="JD29" s="343">
        <v>28901</v>
      </c>
      <c r="JE29" s="346">
        <v>28998</v>
      </c>
      <c r="JF29" s="354">
        <v>29084</v>
      </c>
      <c r="JG29" s="375">
        <v>29173</v>
      </c>
      <c r="JH29" s="388">
        <v>29366</v>
      </c>
      <c r="JI29" s="393">
        <v>29478</v>
      </c>
      <c r="JJ29" s="414">
        <v>29703</v>
      </c>
      <c r="JK29" s="422">
        <v>29863</v>
      </c>
      <c r="JL29" s="429">
        <v>29966</v>
      </c>
      <c r="JM29" s="435">
        <v>30065</v>
      </c>
      <c r="JN29" s="441">
        <v>30204</v>
      </c>
      <c r="JO29" s="448">
        <v>30300</v>
      </c>
      <c r="JP29" s="455">
        <v>30395</v>
      </c>
      <c r="JQ29" s="460">
        <v>30504</v>
      </c>
      <c r="JR29" s="468">
        <v>30594</v>
      </c>
      <c r="JS29" s="475">
        <v>30685</v>
      </c>
      <c r="JT29" s="483">
        <v>30813</v>
      </c>
      <c r="JU29" s="489">
        <v>30994</v>
      </c>
      <c r="JV29" s="498">
        <v>31129</v>
      </c>
      <c r="JW29" s="505">
        <v>31221</v>
      </c>
      <c r="JX29" s="511">
        <v>31310</v>
      </c>
      <c r="JY29" s="519">
        <v>31437</v>
      </c>
      <c r="JZ29" s="530">
        <v>31577</v>
      </c>
      <c r="KA29" s="218">
        <f t="shared" si="2"/>
        <v>140</v>
      </c>
      <c r="KB29" s="4"/>
    </row>
    <row r="30" spans="1:288" ht="15" customHeight="1" x14ac:dyDescent="0.2">
      <c r="A30" s="557">
        <v>2</v>
      </c>
      <c r="B30" s="43">
        <v>29</v>
      </c>
      <c r="C30" s="4" t="s">
        <v>64</v>
      </c>
      <c r="D30" s="43">
        <v>1</v>
      </c>
      <c r="E30" s="43">
        <v>1</v>
      </c>
      <c r="F30" s="23">
        <v>695</v>
      </c>
      <c r="G30" s="1">
        <v>700</v>
      </c>
      <c r="H30" s="23">
        <v>703</v>
      </c>
      <c r="I30" s="1">
        <v>707</v>
      </c>
      <c r="J30" s="1">
        <v>711</v>
      </c>
      <c r="K30" s="1">
        <v>715</v>
      </c>
      <c r="L30" s="1">
        <v>719</v>
      </c>
      <c r="M30" s="1">
        <f t="shared" ref="M30:M31" si="45">ROUND((L30-F30)/6+L30+1,0)</f>
        <v>724</v>
      </c>
      <c r="N30" s="1">
        <f t="shared" ref="N30:N31" si="46">ROUND((M30-F30)/7+M30+1,0)</f>
        <v>729</v>
      </c>
      <c r="O30" s="1">
        <f t="shared" ref="O30:O31" si="47">ROUND((N30-F30)/8+N30+1,0)</f>
        <v>734</v>
      </c>
      <c r="P30" s="1">
        <f t="shared" ref="P30:P31" si="48">ROUND((O30-F30)/9+O30,0)</f>
        <v>738</v>
      </c>
      <c r="Q30" s="1">
        <f t="shared" ref="Q30:Q31" si="49">ROUND((P30-F30)/10+P30+1,1)</f>
        <v>743.3</v>
      </c>
      <c r="R30" s="65" t="s">
        <v>7</v>
      </c>
      <c r="S30" s="69" t="s">
        <v>7</v>
      </c>
      <c r="T30" s="71" t="s">
        <v>7</v>
      </c>
      <c r="U30" s="73" t="s">
        <v>7</v>
      </c>
      <c r="V30" s="77" t="s">
        <v>7</v>
      </c>
      <c r="W30" s="81" t="s">
        <v>7</v>
      </c>
      <c r="X30" s="88" t="s">
        <v>7</v>
      </c>
      <c r="Y30" s="90" t="s">
        <v>7</v>
      </c>
      <c r="Z30" s="93" t="s">
        <v>7</v>
      </c>
      <c r="AA30" s="99" t="s">
        <v>7</v>
      </c>
      <c r="AB30" s="103">
        <v>800</v>
      </c>
      <c r="AC30" s="1">
        <v>804.37</v>
      </c>
      <c r="AD30" s="1">
        <v>808.74</v>
      </c>
      <c r="AE30" s="122">
        <v>811</v>
      </c>
      <c r="AF30" s="1">
        <f>ROUND((AE30-AB30)/3+AE30,1)</f>
        <v>814.7</v>
      </c>
      <c r="AG30" s="1">
        <f>ROUND((AF30-AC30)/3+AF30,1)</f>
        <v>818.1</v>
      </c>
      <c r="AH30" s="1">
        <f>ROUND((AG30-AD30)/3+AG30,1)</f>
        <v>821.2</v>
      </c>
      <c r="AI30" s="1">
        <f>AH30+4.37</f>
        <v>825.57</v>
      </c>
      <c r="AJ30" s="1">
        <f>AI30+4.37</f>
        <v>829.94</v>
      </c>
      <c r="AK30" s="1">
        <f>AJ30+4.37</f>
        <v>834.31000000000006</v>
      </c>
      <c r="AL30" s="1">
        <v>838.7</v>
      </c>
      <c r="AM30" s="1">
        <v>843</v>
      </c>
      <c r="AN30" s="1">
        <v>847.3</v>
      </c>
      <c r="AO30" s="1">
        <v>855.59999999999991</v>
      </c>
      <c r="AP30" s="1">
        <v>859.89999999999986</v>
      </c>
      <c r="AQ30" s="1">
        <v>864.19999999999982</v>
      </c>
      <c r="AR30" s="1">
        <v>868.5</v>
      </c>
      <c r="AS30" s="1">
        <v>872.8</v>
      </c>
      <c r="AT30" s="1">
        <v>877.1</v>
      </c>
      <c r="AU30" s="1">
        <v>881.4</v>
      </c>
      <c r="AV30" s="1">
        <f t="shared" ref="AV30:BA30" si="50">AU30+4.3</f>
        <v>885.69999999999993</v>
      </c>
      <c r="AW30" s="1">
        <f t="shared" si="50"/>
        <v>889.99999999999989</v>
      </c>
      <c r="AX30" s="1">
        <f t="shared" si="50"/>
        <v>894.29999999999984</v>
      </c>
      <c r="AY30" s="1">
        <f t="shared" si="50"/>
        <v>898.5999999999998</v>
      </c>
      <c r="AZ30" s="1">
        <f t="shared" si="50"/>
        <v>902.89999999999975</v>
      </c>
      <c r="BA30" s="1">
        <f t="shared" si="50"/>
        <v>907.1999999999997</v>
      </c>
      <c r="BB30" s="1">
        <f t="shared" ref="BB30:BG30" si="51">BA30+4.3</f>
        <v>911.49999999999966</v>
      </c>
      <c r="BC30" s="1">
        <f t="shared" si="51"/>
        <v>915.79999999999961</v>
      </c>
      <c r="BD30" s="1">
        <f t="shared" si="51"/>
        <v>920.09999999999957</v>
      </c>
      <c r="BE30" s="1">
        <f t="shared" si="51"/>
        <v>924.39999999999952</v>
      </c>
      <c r="BF30" s="1">
        <f t="shared" si="51"/>
        <v>928.69999999999948</v>
      </c>
      <c r="BG30" s="1">
        <f t="shared" si="51"/>
        <v>932.99999999999943</v>
      </c>
      <c r="BH30" s="1">
        <f t="shared" ref="BH30:BM30" si="52">BG30+4.3</f>
        <v>937.29999999999939</v>
      </c>
      <c r="BI30" s="1">
        <f t="shared" si="52"/>
        <v>941.59999999999934</v>
      </c>
      <c r="BJ30" s="1">
        <f t="shared" si="52"/>
        <v>945.8999999999993</v>
      </c>
      <c r="BK30" s="1">
        <f t="shared" si="52"/>
        <v>950.19999999999925</v>
      </c>
      <c r="BL30" s="1">
        <f t="shared" si="52"/>
        <v>954.4999999999992</v>
      </c>
      <c r="BM30" s="1">
        <f t="shared" si="52"/>
        <v>958.79999999999916</v>
      </c>
      <c r="BN30" s="1">
        <f t="shared" ref="BN30:BS30" si="53">BM30+4.3</f>
        <v>963.09999999999911</v>
      </c>
      <c r="BO30" s="1">
        <f t="shared" si="53"/>
        <v>967.39999999999907</v>
      </c>
      <c r="BP30" s="1">
        <f t="shared" si="53"/>
        <v>971.69999999999902</v>
      </c>
      <c r="BQ30" s="1">
        <f t="shared" si="53"/>
        <v>975.99999999999898</v>
      </c>
      <c r="BR30" s="1">
        <f t="shared" si="53"/>
        <v>980.29999999999893</v>
      </c>
      <c r="BS30" s="1">
        <f t="shared" si="53"/>
        <v>984.59999999999889</v>
      </c>
      <c r="BT30" s="1">
        <f t="shared" ref="BT30:BY30" si="54">BS30+4.3</f>
        <v>988.89999999999884</v>
      </c>
      <c r="BU30" s="1">
        <f t="shared" si="54"/>
        <v>993.19999999999879</v>
      </c>
      <c r="BV30" s="1">
        <f t="shared" si="54"/>
        <v>997.49999999999875</v>
      </c>
      <c r="BW30" s="1">
        <f t="shared" si="54"/>
        <v>1001.7999999999987</v>
      </c>
      <c r="BX30" s="1">
        <f t="shared" si="54"/>
        <v>1006.0999999999987</v>
      </c>
      <c r="BY30" s="1">
        <f t="shared" si="54"/>
        <v>1010.3999999999986</v>
      </c>
      <c r="BZ30" s="1">
        <f t="shared" ref="BZ30:CE30" si="55">BY30+4.3</f>
        <v>1014.6999999999986</v>
      </c>
      <c r="CA30" s="1">
        <f t="shared" si="55"/>
        <v>1018.9999999999985</v>
      </c>
      <c r="CB30" s="1">
        <f t="shared" si="55"/>
        <v>1023.2999999999985</v>
      </c>
      <c r="CC30" s="1">
        <f t="shared" si="55"/>
        <v>1027.5999999999985</v>
      </c>
      <c r="CD30" s="1">
        <f t="shared" si="55"/>
        <v>1031.8999999999985</v>
      </c>
      <c r="CE30" s="1">
        <f t="shared" si="55"/>
        <v>1036.1999999999985</v>
      </c>
      <c r="CF30" s="1">
        <f t="shared" ref="CF30:CK30" si="56">CE30+4.3</f>
        <v>1040.4999999999984</v>
      </c>
      <c r="CG30" s="1">
        <f t="shared" si="56"/>
        <v>1044.7999999999984</v>
      </c>
      <c r="CH30" s="1">
        <f t="shared" si="56"/>
        <v>1049.0999999999983</v>
      </c>
      <c r="CI30" s="1">
        <f t="shared" si="56"/>
        <v>1053.3999999999983</v>
      </c>
      <c r="CJ30" s="1">
        <f t="shared" si="56"/>
        <v>1057.6999999999982</v>
      </c>
      <c r="CK30" s="1">
        <f t="shared" si="56"/>
        <v>1061.9999999999982</v>
      </c>
      <c r="CL30" s="1">
        <f>CK30+4.3</f>
        <v>1066.2999999999981</v>
      </c>
      <c r="CM30" s="1">
        <f>CL30+4.3</f>
        <v>1070.5999999999981</v>
      </c>
      <c r="CN30" s="1">
        <f t="shared" ref="CN30:CS30" si="57">CM30+4.37</f>
        <v>1074.969999999998</v>
      </c>
      <c r="CO30" s="1">
        <f t="shared" si="57"/>
        <v>1079.3399999999979</v>
      </c>
      <c r="CP30" s="1">
        <f t="shared" si="57"/>
        <v>1083.7099999999978</v>
      </c>
      <c r="CQ30" s="1">
        <f t="shared" si="57"/>
        <v>1088.0799999999977</v>
      </c>
      <c r="CR30" s="1">
        <f t="shared" si="57"/>
        <v>1092.4499999999975</v>
      </c>
      <c r="CS30" s="522">
        <f t="shared" si="57"/>
        <v>1096.8199999999974</v>
      </c>
      <c r="CT30" s="1">
        <f>CS30+4.37</f>
        <v>1101.1899999999973</v>
      </c>
      <c r="CU30" s="218">
        <f t="shared" si="0"/>
        <v>4.3699999999998909</v>
      </c>
      <c r="CV30" s="23">
        <v>26</v>
      </c>
      <c r="CW30" s="5">
        <v>26</v>
      </c>
      <c r="CX30" s="23">
        <v>26</v>
      </c>
      <c r="CY30" s="5">
        <v>26</v>
      </c>
      <c r="CZ30" s="5">
        <v>26</v>
      </c>
      <c r="DA30" s="5">
        <v>26</v>
      </c>
      <c r="DB30" s="5">
        <v>26</v>
      </c>
      <c r="DC30" s="5">
        <f t="shared" ref="DC30:DC31" si="58">ROUND((DB30-CV30)/6/31*21+DB30,0)</f>
        <v>26</v>
      </c>
      <c r="DD30" s="5">
        <v>26</v>
      </c>
      <c r="DE30" s="5">
        <v>26</v>
      </c>
      <c r="DF30" s="5">
        <v>26</v>
      </c>
      <c r="DG30" s="5">
        <v>26</v>
      </c>
      <c r="DH30" s="5">
        <v>26</v>
      </c>
      <c r="DI30" s="5">
        <v>26</v>
      </c>
      <c r="DJ30" s="71" t="s">
        <v>7</v>
      </c>
      <c r="DK30" s="73" t="s">
        <v>7</v>
      </c>
      <c r="DL30" s="77" t="s">
        <v>7</v>
      </c>
      <c r="DM30" s="81" t="s">
        <v>7</v>
      </c>
      <c r="DN30" s="88" t="s">
        <v>7</v>
      </c>
      <c r="DO30" s="90" t="s">
        <v>7</v>
      </c>
      <c r="DP30" s="93" t="s">
        <v>7</v>
      </c>
      <c r="DQ30" s="99" t="s">
        <v>7</v>
      </c>
      <c r="DR30" s="103">
        <v>26</v>
      </c>
      <c r="DS30" s="1">
        <v>26</v>
      </c>
      <c r="DT30" s="1">
        <v>26</v>
      </c>
      <c r="DU30" s="122">
        <v>26</v>
      </c>
      <c r="DV30" s="1">
        <v>26</v>
      </c>
      <c r="DW30" s="1">
        <v>26</v>
      </c>
      <c r="DX30" s="1">
        <v>26</v>
      </c>
      <c r="DY30" s="1">
        <v>26</v>
      </c>
      <c r="DZ30" s="1">
        <f>DY30</f>
        <v>26</v>
      </c>
      <c r="EA30" s="1">
        <v>26</v>
      </c>
      <c r="EB30" s="1">
        <v>26</v>
      </c>
      <c r="EC30" s="1">
        <v>26</v>
      </c>
      <c r="ED30" s="1">
        <v>26</v>
      </c>
      <c r="EE30" s="1">
        <v>26</v>
      </c>
      <c r="EF30" s="1">
        <v>26</v>
      </c>
      <c r="EG30" s="1">
        <v>26</v>
      </c>
      <c r="EH30" s="1">
        <v>26</v>
      </c>
      <c r="EI30" s="1">
        <v>26</v>
      </c>
      <c r="EJ30" s="1">
        <v>26</v>
      </c>
      <c r="EK30" s="1">
        <f t="shared" ref="EK30:EK31" si="59">EJ30</f>
        <v>26</v>
      </c>
      <c r="EL30" s="1">
        <f t="shared" ref="EL30:EL31" si="60">EK30</f>
        <v>26</v>
      </c>
      <c r="EM30" s="1">
        <f t="shared" ref="EM30:EM31" si="61">EL30</f>
        <v>26</v>
      </c>
      <c r="EN30" s="1">
        <f t="shared" ref="EN30:EN31" si="62">EM30</f>
        <v>26</v>
      </c>
      <c r="EO30" s="1">
        <v>26</v>
      </c>
      <c r="EP30" s="1">
        <v>26</v>
      </c>
      <c r="EQ30" s="1">
        <v>26</v>
      </c>
      <c r="ER30" s="1">
        <v>26</v>
      </c>
      <c r="ES30" s="1">
        <v>26</v>
      </c>
      <c r="ET30" s="1">
        <v>26</v>
      </c>
      <c r="EU30" s="1">
        <v>26</v>
      </c>
      <c r="EV30" s="1">
        <f>EU30</f>
        <v>26</v>
      </c>
      <c r="EW30" s="1">
        <f>EV30</f>
        <v>26</v>
      </c>
      <c r="EX30" s="1">
        <f>EW30</f>
        <v>26</v>
      </c>
      <c r="EY30" s="1">
        <v>26</v>
      </c>
      <c r="EZ30" s="1">
        <v>26</v>
      </c>
      <c r="FA30" s="1">
        <v>26</v>
      </c>
      <c r="FB30" s="1">
        <v>26</v>
      </c>
      <c r="FC30" s="1">
        <v>26</v>
      </c>
      <c r="FD30" s="1">
        <v>26</v>
      </c>
      <c r="FE30" s="1">
        <v>26</v>
      </c>
      <c r="FF30" s="1">
        <v>26</v>
      </c>
      <c r="FG30" s="1">
        <f t="shared" ref="FG30:FG31" si="63">FF30</f>
        <v>26</v>
      </c>
      <c r="FH30" s="1">
        <f>FG30</f>
        <v>26</v>
      </c>
      <c r="FI30" s="1">
        <f>FH30</f>
        <v>26</v>
      </c>
      <c r="FJ30" s="1">
        <v>26</v>
      </c>
      <c r="FK30" s="1">
        <v>26</v>
      </c>
      <c r="FL30" s="1">
        <v>26</v>
      </c>
      <c r="FM30" s="1">
        <v>26</v>
      </c>
      <c r="FN30" s="1">
        <v>26</v>
      </c>
      <c r="FO30" s="1">
        <v>26</v>
      </c>
      <c r="FP30" s="1">
        <v>26</v>
      </c>
      <c r="FQ30" s="1">
        <v>26</v>
      </c>
      <c r="FR30" s="1">
        <v>26</v>
      </c>
      <c r="FS30" s="1">
        <v>26</v>
      </c>
      <c r="FT30" s="1">
        <v>26</v>
      </c>
      <c r="FU30" s="1">
        <v>26</v>
      </c>
      <c r="FV30" s="1">
        <v>26</v>
      </c>
      <c r="FW30" s="1">
        <v>26</v>
      </c>
      <c r="FX30" s="1">
        <v>26</v>
      </c>
      <c r="FY30" s="1">
        <v>26</v>
      </c>
      <c r="FZ30" s="1">
        <v>26</v>
      </c>
      <c r="GA30" s="1">
        <v>26</v>
      </c>
      <c r="GB30" s="1">
        <v>26</v>
      </c>
      <c r="GC30" s="1">
        <v>26</v>
      </c>
      <c r="GD30" s="1">
        <v>26</v>
      </c>
      <c r="GE30" s="1">
        <v>26</v>
      </c>
      <c r="GF30" s="1">
        <v>26</v>
      </c>
      <c r="GG30" s="1">
        <v>26</v>
      </c>
      <c r="GH30" s="1">
        <v>26</v>
      </c>
      <c r="GI30" s="522">
        <v>26</v>
      </c>
      <c r="GJ30" s="1">
        <v>26</v>
      </c>
      <c r="GK30" s="218">
        <f t="shared" si="1"/>
        <v>0</v>
      </c>
      <c r="GL30" s="23"/>
      <c r="GM30" s="23"/>
      <c r="GN30" s="23">
        <v>9856</v>
      </c>
      <c r="GO30" s="23"/>
      <c r="GP30" s="17"/>
      <c r="GQ30" s="22"/>
      <c r="GR30" s="31"/>
      <c r="GS30" s="37"/>
      <c r="GT30" s="41"/>
      <c r="GU30" s="44"/>
      <c r="GV30" s="47"/>
      <c r="GW30" s="53"/>
      <c r="GX30" s="65"/>
      <c r="GY30" s="69"/>
      <c r="GZ30" s="71"/>
      <c r="HA30" s="73"/>
      <c r="HB30" s="77"/>
      <c r="HC30" s="81"/>
      <c r="HD30" s="88"/>
      <c r="HE30" s="90"/>
      <c r="HF30" s="93"/>
      <c r="HG30" s="99"/>
      <c r="HH30" s="103">
        <v>11662</v>
      </c>
      <c r="HI30" s="114"/>
      <c r="HJ30" s="117"/>
      <c r="HK30" s="74">
        <v>11950</v>
      </c>
      <c r="HL30" s="124"/>
      <c r="HM30" s="129"/>
      <c r="HN30" s="133"/>
      <c r="HO30" s="136"/>
      <c r="HP30" s="140"/>
      <c r="HQ30" s="145"/>
      <c r="HR30" s="149"/>
      <c r="HS30" s="153"/>
      <c r="HT30" s="158"/>
      <c r="HU30" s="163"/>
      <c r="HV30" s="167"/>
      <c r="HW30" s="174"/>
      <c r="HX30" s="178"/>
      <c r="HY30" s="184"/>
      <c r="HZ30" s="189"/>
      <c r="IA30" s="193"/>
      <c r="IB30" s="202"/>
      <c r="IC30" s="205"/>
      <c r="ID30" s="209"/>
      <c r="IE30" s="218"/>
      <c r="IF30" s="225"/>
      <c r="IG30" s="229"/>
      <c r="IH30" s="235"/>
      <c r="II30" s="245"/>
      <c r="IJ30" s="251"/>
      <c r="IK30" s="255"/>
      <c r="IL30" s="264"/>
      <c r="IM30" s="268"/>
      <c r="IN30" s="272"/>
      <c r="IO30" s="279"/>
      <c r="IP30" s="285"/>
      <c r="IQ30" s="290"/>
      <c r="IR30" s="295"/>
      <c r="IS30" s="299"/>
      <c r="IT30" s="305"/>
      <c r="IU30" s="308"/>
      <c r="IV30" s="310"/>
      <c r="IW30" s="313"/>
      <c r="IX30" s="317"/>
      <c r="IY30" s="322"/>
      <c r="IZ30" s="327"/>
      <c r="JA30" s="331"/>
      <c r="JB30" s="335"/>
      <c r="JC30" s="338"/>
      <c r="JD30" s="343"/>
      <c r="JE30" s="346"/>
      <c r="JF30" s="354"/>
      <c r="JG30" s="375"/>
      <c r="JH30" s="388"/>
      <c r="JI30" s="393"/>
      <c r="JJ30" s="414"/>
      <c r="JK30" s="422"/>
      <c r="JL30" s="429"/>
      <c r="JM30" s="435"/>
      <c r="JN30" s="441"/>
      <c r="JO30" s="448"/>
      <c r="JP30" s="455"/>
      <c r="JQ30" s="460"/>
      <c r="JR30" s="468"/>
      <c r="JS30" s="475"/>
      <c r="JT30" s="483"/>
      <c r="JU30" s="489"/>
      <c r="JV30" s="498"/>
      <c r="JW30" s="505"/>
      <c r="JX30" s="511"/>
      <c r="JY30" s="519"/>
      <c r="JZ30" s="530"/>
      <c r="KA30" s="218" t="str">
        <f t="shared" si="2"/>
        <v>Н/Д</v>
      </c>
      <c r="KB30" s="4"/>
    </row>
    <row r="31" spans="1:288" ht="15" customHeight="1" x14ac:dyDescent="0.2">
      <c r="A31" s="557"/>
      <c r="B31" s="43">
        <v>30</v>
      </c>
      <c r="C31" s="4" t="s">
        <v>65</v>
      </c>
      <c r="D31" s="43">
        <v>1</v>
      </c>
      <c r="E31" s="43">
        <v>2</v>
      </c>
      <c r="F31" s="23">
        <v>372</v>
      </c>
      <c r="G31" s="1">
        <v>376</v>
      </c>
      <c r="H31" s="23">
        <v>379</v>
      </c>
      <c r="I31" s="23">
        <v>384</v>
      </c>
      <c r="J31" s="1">
        <v>388</v>
      </c>
      <c r="K31" s="1">
        <v>392</v>
      </c>
      <c r="L31" s="1">
        <v>396</v>
      </c>
      <c r="M31" s="1">
        <f t="shared" si="45"/>
        <v>401</v>
      </c>
      <c r="N31" s="1">
        <f t="shared" si="46"/>
        <v>406</v>
      </c>
      <c r="O31" s="1">
        <f t="shared" si="47"/>
        <v>411</v>
      </c>
      <c r="P31" s="1">
        <f t="shared" si="48"/>
        <v>415</v>
      </c>
      <c r="Q31" s="1">
        <f t="shared" si="49"/>
        <v>420.3</v>
      </c>
      <c r="R31" s="65">
        <v>464</v>
      </c>
      <c r="S31" s="69">
        <v>470</v>
      </c>
      <c r="T31" s="71">
        <v>475</v>
      </c>
      <c r="U31" s="73">
        <v>482</v>
      </c>
      <c r="V31" s="77">
        <v>489</v>
      </c>
      <c r="W31" s="81">
        <v>498</v>
      </c>
      <c r="X31" s="1">
        <f>ROUND((W31-T31)/3+W31,1)</f>
        <v>505.7</v>
      </c>
      <c r="Y31" s="90">
        <v>515</v>
      </c>
      <c r="Z31" s="93">
        <v>522</v>
      </c>
      <c r="AA31" s="99">
        <v>528</v>
      </c>
      <c r="AB31" s="103">
        <v>534</v>
      </c>
      <c r="AC31" s="114">
        <v>540</v>
      </c>
      <c r="AD31" s="117">
        <v>540</v>
      </c>
      <c r="AE31" s="122">
        <v>551</v>
      </c>
      <c r="AF31" s="124">
        <v>558</v>
      </c>
      <c r="AG31" s="129">
        <v>565</v>
      </c>
      <c r="AH31" s="133">
        <v>573</v>
      </c>
      <c r="AI31" s="1">
        <f>ROUND((AH31-AE31)/3+AH31,1)</f>
        <v>580.29999999999995</v>
      </c>
      <c r="AJ31" s="140">
        <v>587</v>
      </c>
      <c r="AK31" s="145">
        <v>593</v>
      </c>
      <c r="AL31" s="149">
        <v>599</v>
      </c>
      <c r="AM31" s="153">
        <v>605</v>
      </c>
      <c r="AN31" s="158">
        <v>611</v>
      </c>
      <c r="AO31" s="163">
        <v>619</v>
      </c>
      <c r="AP31" s="167">
        <v>626</v>
      </c>
      <c r="AQ31" s="174">
        <v>632</v>
      </c>
      <c r="AR31" s="178">
        <v>640</v>
      </c>
      <c r="AS31" s="184">
        <v>648</v>
      </c>
      <c r="AT31" s="1">
        <f>ROUND((AS31-AP31)/3*1.2+AS31,1)</f>
        <v>656.8</v>
      </c>
      <c r="AU31" s="1">
        <v>665</v>
      </c>
      <c r="AV31" s="1">
        <v>673</v>
      </c>
      <c r="AW31" s="1">
        <v>681</v>
      </c>
      <c r="AX31" s="1">
        <v>689</v>
      </c>
      <c r="AY31" s="1">
        <v>697</v>
      </c>
      <c r="AZ31" s="1">
        <v>705</v>
      </c>
      <c r="BA31" s="1">
        <v>713</v>
      </c>
      <c r="BB31" s="1">
        <v>721</v>
      </c>
      <c r="BC31" s="1">
        <v>729</v>
      </c>
      <c r="BD31" s="251">
        <v>708</v>
      </c>
      <c r="BE31" s="255">
        <v>714</v>
      </c>
      <c r="BF31" s="264">
        <v>719</v>
      </c>
      <c r="BG31" s="268">
        <v>725</v>
      </c>
      <c r="BH31" s="272">
        <v>731</v>
      </c>
      <c r="BI31" s="1">
        <v>737</v>
      </c>
      <c r="BJ31" s="285">
        <v>740</v>
      </c>
      <c r="BK31" s="290">
        <v>745</v>
      </c>
      <c r="BL31" s="295">
        <v>750</v>
      </c>
      <c r="BM31" s="299">
        <v>755</v>
      </c>
      <c r="BN31" s="305">
        <v>760</v>
      </c>
      <c r="BO31" s="308">
        <v>766</v>
      </c>
      <c r="BP31" s="310">
        <v>771</v>
      </c>
      <c r="BQ31" s="1">
        <v>776</v>
      </c>
      <c r="BR31" s="317">
        <v>783</v>
      </c>
      <c r="BS31" s="322">
        <v>787</v>
      </c>
      <c r="BT31" s="1">
        <v>792</v>
      </c>
      <c r="BU31" s="331">
        <v>797</v>
      </c>
      <c r="BV31" s="335">
        <v>818</v>
      </c>
      <c r="BW31" s="338">
        <v>827</v>
      </c>
      <c r="BX31" s="343">
        <v>835</v>
      </c>
      <c r="BY31" s="346">
        <v>839</v>
      </c>
      <c r="BZ31" s="354">
        <v>843</v>
      </c>
      <c r="CA31" s="375">
        <v>857</v>
      </c>
      <c r="CB31" s="388">
        <v>862</v>
      </c>
      <c r="CC31" s="393">
        <v>862</v>
      </c>
      <c r="CD31" s="414">
        <v>865</v>
      </c>
      <c r="CE31" s="422">
        <v>868</v>
      </c>
      <c r="CF31" s="429">
        <v>871</v>
      </c>
      <c r="CG31" s="435">
        <v>878</v>
      </c>
      <c r="CH31" s="441">
        <v>882</v>
      </c>
      <c r="CI31" s="448">
        <v>882</v>
      </c>
      <c r="CJ31" s="455">
        <v>882</v>
      </c>
      <c r="CK31" s="1">
        <v>882</v>
      </c>
      <c r="CL31" s="468">
        <v>885</v>
      </c>
      <c r="CM31" s="475">
        <v>887</v>
      </c>
      <c r="CN31" s="483">
        <v>887</v>
      </c>
      <c r="CO31" s="489">
        <v>887</v>
      </c>
      <c r="CP31" s="498">
        <v>887</v>
      </c>
      <c r="CQ31" s="505">
        <v>887</v>
      </c>
      <c r="CR31" s="511">
        <v>884</v>
      </c>
      <c r="CS31" s="519">
        <v>885</v>
      </c>
      <c r="CT31" s="530">
        <v>886</v>
      </c>
      <c r="CU31" s="218">
        <f t="shared" si="0"/>
        <v>1</v>
      </c>
      <c r="CV31" s="23">
        <v>13</v>
      </c>
      <c r="CW31" s="1">
        <v>16</v>
      </c>
      <c r="CX31" s="23">
        <v>19</v>
      </c>
      <c r="CY31" s="23">
        <v>22</v>
      </c>
      <c r="CZ31" s="1">
        <v>25</v>
      </c>
      <c r="DA31" s="1">
        <v>28</v>
      </c>
      <c r="DB31" s="1">
        <v>31</v>
      </c>
      <c r="DC31" s="1">
        <f t="shared" si="58"/>
        <v>33</v>
      </c>
      <c r="DD31" s="1">
        <f>ROUND((DC31-CV31)/7+DC31-1,0)</f>
        <v>35</v>
      </c>
      <c r="DE31" s="1">
        <f>ROUND((DD31-CV31)/8+DD31+1,0)</f>
        <v>39</v>
      </c>
      <c r="DF31" s="1">
        <f>ROUND((DE31-CV31)/9+DE31+1,0)</f>
        <v>43</v>
      </c>
      <c r="DG31" s="1">
        <f>ROUND((DF31-CV31)/10+DF31+1,1)</f>
        <v>47</v>
      </c>
      <c r="DH31" s="65">
        <v>51</v>
      </c>
      <c r="DI31" s="69">
        <v>55</v>
      </c>
      <c r="DJ31" s="71">
        <v>59</v>
      </c>
      <c r="DK31" s="73">
        <v>64</v>
      </c>
      <c r="DL31" s="77">
        <v>68</v>
      </c>
      <c r="DM31" s="81">
        <v>71</v>
      </c>
      <c r="DN31" s="1">
        <f>ROUND((DM31-DJ31)/3+DM31,1)</f>
        <v>75</v>
      </c>
      <c r="DO31" s="90">
        <v>77</v>
      </c>
      <c r="DP31" s="93">
        <v>80</v>
      </c>
      <c r="DQ31" s="99">
        <v>82</v>
      </c>
      <c r="DR31" s="103">
        <v>85</v>
      </c>
      <c r="DS31" s="114">
        <v>88</v>
      </c>
      <c r="DT31" s="117">
        <v>88</v>
      </c>
      <c r="DU31" s="122">
        <v>94</v>
      </c>
      <c r="DV31" s="124">
        <v>97</v>
      </c>
      <c r="DW31" s="129">
        <v>100</v>
      </c>
      <c r="DX31" s="133">
        <v>101</v>
      </c>
      <c r="DY31" s="1">
        <v>101</v>
      </c>
      <c r="DZ31" s="140">
        <v>101</v>
      </c>
      <c r="EA31" s="145">
        <v>101</v>
      </c>
      <c r="EB31" s="149">
        <v>101</v>
      </c>
      <c r="EC31" s="153">
        <v>103</v>
      </c>
      <c r="ED31" s="158">
        <v>106</v>
      </c>
      <c r="EE31" s="163">
        <v>111</v>
      </c>
      <c r="EF31" s="167">
        <v>115</v>
      </c>
      <c r="EG31" s="174">
        <v>119</v>
      </c>
      <c r="EH31" s="178">
        <v>124</v>
      </c>
      <c r="EI31" s="184">
        <v>129</v>
      </c>
      <c r="EJ31" s="1">
        <v>130</v>
      </c>
      <c r="EK31" s="1">
        <f t="shared" si="59"/>
        <v>130</v>
      </c>
      <c r="EL31" s="1">
        <f t="shared" si="60"/>
        <v>130</v>
      </c>
      <c r="EM31" s="1">
        <f t="shared" si="61"/>
        <v>130</v>
      </c>
      <c r="EN31" s="1">
        <f t="shared" si="62"/>
        <v>130</v>
      </c>
      <c r="EO31" s="1">
        <v>134</v>
      </c>
      <c r="EP31" s="1">
        <v>138</v>
      </c>
      <c r="EQ31" s="1">
        <v>142</v>
      </c>
      <c r="ER31" s="1">
        <v>146</v>
      </c>
      <c r="ES31" s="1">
        <v>150</v>
      </c>
      <c r="ET31" s="251">
        <v>160</v>
      </c>
      <c r="EU31" s="255">
        <v>162</v>
      </c>
      <c r="EV31" s="264">
        <v>165</v>
      </c>
      <c r="EW31" s="268">
        <v>165</v>
      </c>
      <c r="EX31" s="272">
        <v>165</v>
      </c>
      <c r="EY31" s="1">
        <v>169</v>
      </c>
      <c r="EZ31" s="285">
        <v>165</v>
      </c>
      <c r="FA31" s="290">
        <v>165</v>
      </c>
      <c r="FB31" s="295">
        <v>165</v>
      </c>
      <c r="FC31" s="299">
        <v>165</v>
      </c>
      <c r="FD31" s="305">
        <v>165</v>
      </c>
      <c r="FE31" s="308">
        <v>165</v>
      </c>
      <c r="FF31" s="310">
        <v>165</v>
      </c>
      <c r="FG31" s="1">
        <f t="shared" si="63"/>
        <v>165</v>
      </c>
      <c r="FH31" s="317">
        <v>165</v>
      </c>
      <c r="FI31" s="322">
        <v>165</v>
      </c>
      <c r="FJ31" s="1">
        <v>165</v>
      </c>
      <c r="FK31" s="331">
        <v>171</v>
      </c>
      <c r="FL31" s="335">
        <v>171</v>
      </c>
      <c r="FM31" s="338">
        <v>171</v>
      </c>
      <c r="FN31" s="343">
        <v>171</v>
      </c>
      <c r="FO31" s="346">
        <v>171</v>
      </c>
      <c r="FP31" s="354">
        <v>171</v>
      </c>
      <c r="FQ31" s="375">
        <v>171</v>
      </c>
      <c r="FR31" s="388">
        <v>171</v>
      </c>
      <c r="FS31" s="393">
        <v>171</v>
      </c>
      <c r="FT31" s="414">
        <v>171</v>
      </c>
      <c r="FU31" s="422">
        <v>171</v>
      </c>
      <c r="FV31" s="429">
        <v>171</v>
      </c>
      <c r="FW31" s="435">
        <v>171</v>
      </c>
      <c r="FX31" s="441">
        <v>171</v>
      </c>
      <c r="FY31" s="448">
        <v>171</v>
      </c>
      <c r="FZ31" s="455">
        <v>171</v>
      </c>
      <c r="GA31" s="1">
        <v>171</v>
      </c>
      <c r="GB31" s="468">
        <v>171</v>
      </c>
      <c r="GC31" s="475">
        <v>173</v>
      </c>
      <c r="GD31" s="483">
        <v>173</v>
      </c>
      <c r="GE31" s="489">
        <v>173</v>
      </c>
      <c r="GF31" s="498">
        <v>173</v>
      </c>
      <c r="GG31" s="505">
        <v>173</v>
      </c>
      <c r="GH31" s="511">
        <v>173</v>
      </c>
      <c r="GI31" s="519">
        <v>173</v>
      </c>
      <c r="GJ31" s="530">
        <v>173</v>
      </c>
      <c r="GK31" s="218">
        <f t="shared" si="1"/>
        <v>0</v>
      </c>
      <c r="GL31" s="23">
        <v>8466</v>
      </c>
      <c r="GM31" s="23"/>
      <c r="GN31" s="23">
        <v>8717</v>
      </c>
      <c r="GO31" s="23">
        <v>8834</v>
      </c>
      <c r="GP31" s="17"/>
      <c r="GQ31" s="22"/>
      <c r="GR31" s="31"/>
      <c r="GS31" s="37"/>
      <c r="GT31" s="41"/>
      <c r="GU31" s="44"/>
      <c r="GV31" s="47"/>
      <c r="GW31" s="53"/>
      <c r="GX31" s="65">
        <v>9757</v>
      </c>
      <c r="GY31" s="69">
        <v>9873</v>
      </c>
      <c r="GZ31" s="71">
        <v>9982</v>
      </c>
      <c r="HA31" s="73">
        <v>10085</v>
      </c>
      <c r="HB31" s="77">
        <v>10191</v>
      </c>
      <c r="HC31" s="81">
        <v>10310</v>
      </c>
      <c r="HD31" s="88"/>
      <c r="HE31" s="90">
        <v>10549</v>
      </c>
      <c r="HF31" s="93">
        <v>10628</v>
      </c>
      <c r="HG31" s="99">
        <v>10728</v>
      </c>
      <c r="HH31" s="103">
        <v>10822</v>
      </c>
      <c r="HI31" s="114">
        <v>10910</v>
      </c>
      <c r="HJ31" s="117">
        <v>10910</v>
      </c>
      <c r="HK31" s="122">
        <v>11073</v>
      </c>
      <c r="HL31" s="124">
        <v>11162</v>
      </c>
      <c r="HM31" s="129">
        <v>11260</v>
      </c>
      <c r="HN31" s="133">
        <v>11375</v>
      </c>
      <c r="HO31" s="136"/>
      <c r="HP31" s="140">
        <v>11580</v>
      </c>
      <c r="HQ31" s="74">
        <v>11691</v>
      </c>
      <c r="HR31" s="149">
        <v>11784</v>
      </c>
      <c r="HS31" s="153">
        <v>11876</v>
      </c>
      <c r="HT31" s="158">
        <v>11960</v>
      </c>
      <c r="HU31" s="163">
        <v>12068</v>
      </c>
      <c r="HV31" s="167">
        <v>12172</v>
      </c>
      <c r="HW31" s="174">
        <v>12252</v>
      </c>
      <c r="HX31" s="178">
        <v>12357</v>
      </c>
      <c r="HY31" s="184">
        <v>12450</v>
      </c>
      <c r="HZ31" s="189"/>
      <c r="IA31" s="193"/>
      <c r="IB31" s="202"/>
      <c r="IC31" s="205"/>
      <c r="ID31" s="209"/>
      <c r="IE31" s="218"/>
      <c r="IF31" s="225"/>
      <c r="IG31" s="229"/>
      <c r="IH31" s="235"/>
      <c r="II31" s="245"/>
      <c r="IJ31" s="251">
        <v>13978</v>
      </c>
      <c r="IK31" s="255">
        <v>14077</v>
      </c>
      <c r="IL31" s="264">
        <v>14246</v>
      </c>
      <c r="IM31" s="268">
        <v>14471</v>
      </c>
      <c r="IN31" s="272">
        <v>14628</v>
      </c>
      <c r="IO31" s="279"/>
      <c r="IP31" s="285">
        <v>14969</v>
      </c>
      <c r="IQ31" s="290">
        <v>15194</v>
      </c>
      <c r="IR31" s="295">
        <v>15426</v>
      </c>
      <c r="IS31" s="299">
        <v>15655</v>
      </c>
      <c r="IT31" s="305">
        <v>15903</v>
      </c>
      <c r="IU31" s="308">
        <v>16173</v>
      </c>
      <c r="IV31" s="310">
        <v>16434</v>
      </c>
      <c r="IW31" s="313"/>
      <c r="IX31" s="317">
        <v>16927</v>
      </c>
      <c r="IY31" s="322">
        <v>17124</v>
      </c>
      <c r="IZ31" s="327"/>
      <c r="JA31" s="331">
        <v>17713</v>
      </c>
      <c r="JB31" s="335">
        <v>17899</v>
      </c>
      <c r="JC31" s="338">
        <v>18128</v>
      </c>
      <c r="JD31" s="343">
        <v>18363</v>
      </c>
      <c r="JE31" s="346">
        <v>18632</v>
      </c>
      <c r="JF31" s="354">
        <v>18860</v>
      </c>
      <c r="JG31" s="375">
        <v>19094</v>
      </c>
      <c r="JH31" s="388">
        <v>19296</v>
      </c>
      <c r="JI31" s="393">
        <v>19297</v>
      </c>
      <c r="JJ31" s="414">
        <v>19417</v>
      </c>
      <c r="JK31" s="422">
        <v>19497</v>
      </c>
      <c r="JL31" s="429">
        <v>19597</v>
      </c>
      <c r="JM31" s="435">
        <v>19737</v>
      </c>
      <c r="JN31" s="441">
        <v>19810</v>
      </c>
      <c r="JO31" s="448">
        <v>19818</v>
      </c>
      <c r="JP31" s="455">
        <v>19818</v>
      </c>
      <c r="JQ31" s="460"/>
      <c r="JR31" s="468">
        <v>19860</v>
      </c>
      <c r="JS31" s="475">
        <v>19860</v>
      </c>
      <c r="JT31" s="483">
        <v>19920</v>
      </c>
      <c r="JU31" s="489">
        <v>19920</v>
      </c>
      <c r="JV31" s="498">
        <v>19920</v>
      </c>
      <c r="JW31" s="505">
        <v>19923</v>
      </c>
      <c r="JX31" s="511">
        <v>19927</v>
      </c>
      <c r="JY31" s="519">
        <v>19927</v>
      </c>
      <c r="JZ31" s="530"/>
      <c r="KA31" s="218" t="str">
        <f t="shared" si="2"/>
        <v>Н/Д</v>
      </c>
      <c r="KB31" s="4"/>
    </row>
    <row r="32" spans="1:288" ht="15" customHeight="1" x14ac:dyDescent="0.2">
      <c r="A32" s="557"/>
      <c r="B32" s="43">
        <v>31</v>
      </c>
      <c r="C32" s="4" t="s">
        <v>380</v>
      </c>
      <c r="D32" s="43">
        <v>0</v>
      </c>
      <c r="E32" s="43">
        <v>2</v>
      </c>
      <c r="F32" s="23">
        <v>53</v>
      </c>
      <c r="G32" s="23">
        <v>55</v>
      </c>
      <c r="H32" s="23">
        <v>56</v>
      </c>
      <c r="I32" s="23">
        <v>58</v>
      </c>
      <c r="J32" s="18">
        <v>60</v>
      </c>
      <c r="K32" s="22">
        <v>62</v>
      </c>
      <c r="L32" s="31">
        <v>63</v>
      </c>
      <c r="M32" s="37">
        <v>66</v>
      </c>
      <c r="N32" s="41">
        <v>68</v>
      </c>
      <c r="O32" s="44">
        <v>70</v>
      </c>
      <c r="P32" s="47">
        <v>71</v>
      </c>
      <c r="Q32" s="53">
        <v>73</v>
      </c>
      <c r="R32" s="65">
        <v>74</v>
      </c>
      <c r="S32" s="69">
        <v>76</v>
      </c>
      <c r="T32" s="71">
        <v>77</v>
      </c>
      <c r="U32" s="73">
        <v>78</v>
      </c>
      <c r="V32" s="1">
        <f>ROUND((U32-S32)/2+U32,1)</f>
        <v>79</v>
      </c>
      <c r="W32" s="81">
        <v>80</v>
      </c>
      <c r="X32" s="88">
        <v>80</v>
      </c>
      <c r="Y32" s="90">
        <v>82</v>
      </c>
      <c r="Z32" s="93">
        <v>86</v>
      </c>
      <c r="AA32" s="99">
        <v>90</v>
      </c>
      <c r="AB32" s="103">
        <v>93</v>
      </c>
      <c r="AC32" s="1">
        <f t="shared" ref="AC32:AC33" si="64">ROUND((AB32-Y32)/3+AB32,1)</f>
        <v>96.7</v>
      </c>
      <c r="AD32" s="117">
        <v>100</v>
      </c>
      <c r="AE32" s="122">
        <v>103</v>
      </c>
      <c r="AF32" s="124">
        <v>107</v>
      </c>
      <c r="AG32" s="129">
        <v>111</v>
      </c>
      <c r="AH32" s="133">
        <v>115</v>
      </c>
      <c r="AI32" s="136">
        <v>119</v>
      </c>
      <c r="AJ32" s="140">
        <v>122</v>
      </c>
      <c r="AK32" s="145">
        <v>125</v>
      </c>
      <c r="AL32" s="149">
        <v>127</v>
      </c>
      <c r="AM32" s="153">
        <v>131</v>
      </c>
      <c r="AN32" s="158">
        <v>134</v>
      </c>
      <c r="AO32" s="163">
        <v>137</v>
      </c>
      <c r="AP32" s="167">
        <v>140</v>
      </c>
      <c r="AQ32" s="174">
        <v>143</v>
      </c>
      <c r="AR32" s="178">
        <v>145</v>
      </c>
      <c r="AS32" s="184">
        <v>148</v>
      </c>
      <c r="AT32" s="1">
        <f>ROUND((AS32-AP32)/3*1.2+AS32,1)</f>
        <v>151.19999999999999</v>
      </c>
      <c r="AU32" s="193">
        <v>151.19999999999999</v>
      </c>
      <c r="AV32" s="202">
        <v>151.19999999999999</v>
      </c>
      <c r="AW32" s="205">
        <v>151.19999999999999</v>
      </c>
      <c r="AX32" s="209">
        <v>152</v>
      </c>
      <c r="AY32" s="218">
        <v>163</v>
      </c>
      <c r="AZ32" s="225">
        <v>174</v>
      </c>
      <c r="BA32" s="229">
        <v>188</v>
      </c>
      <c r="BB32" s="235">
        <v>201</v>
      </c>
      <c r="BC32" s="245">
        <v>212</v>
      </c>
      <c r="BD32" s="251">
        <v>224</v>
      </c>
      <c r="BE32" s="255">
        <v>239</v>
      </c>
      <c r="BF32" s="264">
        <v>256</v>
      </c>
      <c r="BG32" s="268">
        <v>276</v>
      </c>
      <c r="BH32" s="272">
        <v>292</v>
      </c>
      <c r="BI32" s="279">
        <v>309</v>
      </c>
      <c r="BJ32" s="285">
        <v>324</v>
      </c>
      <c r="BK32" s="290">
        <v>339</v>
      </c>
      <c r="BL32" s="295">
        <v>348</v>
      </c>
      <c r="BM32" s="299">
        <v>355</v>
      </c>
      <c r="BN32" s="305">
        <v>364</v>
      </c>
      <c r="BO32" s="308">
        <v>372</v>
      </c>
      <c r="BP32" s="310">
        <v>381</v>
      </c>
      <c r="BQ32" s="313">
        <v>389</v>
      </c>
      <c r="BR32" s="317">
        <v>397</v>
      </c>
      <c r="BS32" s="322">
        <v>405</v>
      </c>
      <c r="BT32" s="327">
        <v>415</v>
      </c>
      <c r="BU32" s="331">
        <v>426</v>
      </c>
      <c r="BV32" s="335">
        <v>434</v>
      </c>
      <c r="BW32" s="338">
        <v>440</v>
      </c>
      <c r="BX32" s="343">
        <v>447</v>
      </c>
      <c r="BY32" s="346">
        <v>454</v>
      </c>
      <c r="BZ32" s="354">
        <v>460</v>
      </c>
      <c r="CA32" s="375">
        <v>467</v>
      </c>
      <c r="CB32" s="388">
        <v>476</v>
      </c>
      <c r="CC32" s="393">
        <v>483</v>
      </c>
      <c r="CD32" s="414">
        <v>492</v>
      </c>
      <c r="CE32" s="422">
        <v>499</v>
      </c>
      <c r="CF32" s="429">
        <v>510</v>
      </c>
      <c r="CG32" s="435">
        <v>519</v>
      </c>
      <c r="CH32" s="441">
        <v>529</v>
      </c>
      <c r="CI32" s="448">
        <v>538</v>
      </c>
      <c r="CJ32" s="455">
        <v>548</v>
      </c>
      <c r="CK32" s="460">
        <v>557</v>
      </c>
      <c r="CL32" s="468">
        <v>564</v>
      </c>
      <c r="CM32" s="475">
        <v>570</v>
      </c>
      <c r="CN32" s="483">
        <v>576</v>
      </c>
      <c r="CO32" s="489">
        <v>584</v>
      </c>
      <c r="CP32" s="498">
        <v>592</v>
      </c>
      <c r="CQ32" s="505">
        <v>601</v>
      </c>
      <c r="CR32" s="511">
        <v>610</v>
      </c>
      <c r="CS32" s="519">
        <v>620</v>
      </c>
      <c r="CT32" s="530">
        <v>626</v>
      </c>
      <c r="CU32" s="218">
        <f t="shared" si="0"/>
        <v>6</v>
      </c>
      <c r="CV32" s="23">
        <v>15</v>
      </c>
      <c r="CW32" s="23">
        <v>16</v>
      </c>
      <c r="CX32" s="23">
        <v>16</v>
      </c>
      <c r="CY32" s="23">
        <v>17</v>
      </c>
      <c r="CZ32" s="18">
        <v>17</v>
      </c>
      <c r="DA32" s="22">
        <v>18</v>
      </c>
      <c r="DB32" s="31">
        <v>18</v>
      </c>
      <c r="DC32" s="37">
        <v>18</v>
      </c>
      <c r="DD32" s="41">
        <v>18</v>
      </c>
      <c r="DE32" s="44">
        <v>19</v>
      </c>
      <c r="DF32" s="47">
        <v>19</v>
      </c>
      <c r="DG32" s="53">
        <v>20</v>
      </c>
      <c r="DH32" s="65">
        <v>20</v>
      </c>
      <c r="DI32" s="69">
        <v>20</v>
      </c>
      <c r="DJ32" s="71">
        <v>21</v>
      </c>
      <c r="DK32" s="73">
        <v>22</v>
      </c>
      <c r="DL32" s="1">
        <f>ROUND((DK32-DI32)/2+DK32,1)</f>
        <v>23</v>
      </c>
      <c r="DM32" s="81">
        <v>21</v>
      </c>
      <c r="DN32" s="88">
        <v>21</v>
      </c>
      <c r="DO32" s="90">
        <v>22</v>
      </c>
      <c r="DP32" s="93">
        <v>22</v>
      </c>
      <c r="DQ32" s="99">
        <v>23</v>
      </c>
      <c r="DR32" s="103">
        <v>23</v>
      </c>
      <c r="DS32" s="1">
        <v>23</v>
      </c>
      <c r="DT32" s="117">
        <v>24</v>
      </c>
      <c r="DU32" s="122">
        <v>24</v>
      </c>
      <c r="DV32" s="124">
        <v>24</v>
      </c>
      <c r="DW32" s="129">
        <v>24</v>
      </c>
      <c r="DX32" s="133">
        <v>24</v>
      </c>
      <c r="DY32" s="136">
        <v>24</v>
      </c>
      <c r="DZ32" s="140">
        <v>24</v>
      </c>
      <c r="EA32" s="145">
        <v>24</v>
      </c>
      <c r="EB32" s="149">
        <v>24</v>
      </c>
      <c r="EC32" s="153">
        <v>24</v>
      </c>
      <c r="ED32" s="158">
        <v>24</v>
      </c>
      <c r="EE32" s="163">
        <v>24</v>
      </c>
      <c r="EF32" s="167">
        <v>24</v>
      </c>
      <c r="EG32" s="174">
        <v>24</v>
      </c>
      <c r="EH32" s="178">
        <v>24</v>
      </c>
      <c r="EI32" s="184">
        <v>24</v>
      </c>
      <c r="EJ32" s="1">
        <v>24</v>
      </c>
      <c r="EK32" s="193">
        <v>24</v>
      </c>
      <c r="EL32" s="202">
        <v>24</v>
      </c>
      <c r="EM32" s="205">
        <v>24</v>
      </c>
      <c r="EN32" s="209">
        <v>24</v>
      </c>
      <c r="EO32" s="218">
        <v>24</v>
      </c>
      <c r="EP32" s="225">
        <v>24</v>
      </c>
      <c r="EQ32" s="229">
        <v>24</v>
      </c>
      <c r="ER32" s="235">
        <v>25</v>
      </c>
      <c r="ES32" s="245">
        <v>26</v>
      </c>
      <c r="ET32" s="251">
        <v>27</v>
      </c>
      <c r="EU32" s="255">
        <v>28</v>
      </c>
      <c r="EV32" s="264">
        <v>28</v>
      </c>
      <c r="EW32" s="268">
        <v>28</v>
      </c>
      <c r="EX32" s="272">
        <v>28</v>
      </c>
      <c r="EY32" s="279">
        <v>29</v>
      </c>
      <c r="EZ32" s="285">
        <v>30</v>
      </c>
      <c r="FA32" s="290">
        <v>31</v>
      </c>
      <c r="FB32" s="295">
        <v>31</v>
      </c>
      <c r="FC32" s="299">
        <v>32</v>
      </c>
      <c r="FD32" s="305">
        <v>33</v>
      </c>
      <c r="FE32" s="308">
        <v>34</v>
      </c>
      <c r="FF32" s="310">
        <v>35</v>
      </c>
      <c r="FG32" s="313">
        <v>35</v>
      </c>
      <c r="FH32" s="317">
        <v>35</v>
      </c>
      <c r="FI32" s="322">
        <v>35</v>
      </c>
      <c r="FJ32" s="327">
        <v>35</v>
      </c>
      <c r="FK32" s="331">
        <v>35</v>
      </c>
      <c r="FL32" s="335">
        <v>35</v>
      </c>
      <c r="FM32" s="338">
        <v>35</v>
      </c>
      <c r="FN32" s="343">
        <v>35</v>
      </c>
      <c r="FO32" s="346">
        <v>35</v>
      </c>
      <c r="FP32" s="354">
        <v>35</v>
      </c>
      <c r="FQ32" s="375">
        <v>35</v>
      </c>
      <c r="FR32" s="388">
        <v>37</v>
      </c>
      <c r="FS32" s="393">
        <v>48</v>
      </c>
      <c r="FT32" s="414">
        <v>55</v>
      </c>
      <c r="FU32" s="422">
        <v>60</v>
      </c>
      <c r="FV32" s="429">
        <v>61</v>
      </c>
      <c r="FW32" s="435">
        <v>74</v>
      </c>
      <c r="FX32" s="441">
        <v>82</v>
      </c>
      <c r="FY32" s="448">
        <v>91</v>
      </c>
      <c r="FZ32" s="455">
        <v>102</v>
      </c>
      <c r="GA32" s="460">
        <v>109</v>
      </c>
      <c r="GB32" s="468">
        <v>115</v>
      </c>
      <c r="GC32" s="475">
        <v>122</v>
      </c>
      <c r="GD32" s="483">
        <v>129</v>
      </c>
      <c r="GE32" s="489">
        <v>138</v>
      </c>
      <c r="GF32" s="498">
        <v>145</v>
      </c>
      <c r="GG32" s="505">
        <v>150</v>
      </c>
      <c r="GH32" s="511">
        <v>154</v>
      </c>
      <c r="GI32" s="519">
        <v>160</v>
      </c>
      <c r="GJ32" s="530">
        <v>169</v>
      </c>
      <c r="GK32" s="218">
        <f t="shared" si="1"/>
        <v>9</v>
      </c>
      <c r="GL32" s="23">
        <v>7234</v>
      </c>
      <c r="GM32" s="23">
        <v>7273</v>
      </c>
      <c r="GN32" s="23">
        <v>7312</v>
      </c>
      <c r="GO32" s="23">
        <v>7346</v>
      </c>
      <c r="GP32" s="17">
        <v>7382</v>
      </c>
      <c r="GQ32" s="22"/>
      <c r="GR32" s="31">
        <v>7459</v>
      </c>
      <c r="GS32" s="37">
        <v>7496</v>
      </c>
      <c r="GT32" s="41">
        <v>7534</v>
      </c>
      <c r="GU32" s="44">
        <v>7578</v>
      </c>
      <c r="GV32" s="47">
        <v>7612</v>
      </c>
      <c r="GW32" s="53">
        <v>7653</v>
      </c>
      <c r="GX32" s="65">
        <v>7690</v>
      </c>
      <c r="GY32" s="69">
        <v>7723</v>
      </c>
      <c r="GZ32" s="71">
        <v>7762</v>
      </c>
      <c r="HA32" s="73">
        <v>7793</v>
      </c>
      <c r="HB32" s="77"/>
      <c r="HC32" s="81">
        <v>7860</v>
      </c>
      <c r="HD32" s="88">
        <v>7860</v>
      </c>
      <c r="HE32" s="90">
        <v>7929</v>
      </c>
      <c r="HF32" s="93">
        <v>7993</v>
      </c>
      <c r="HG32" s="99">
        <v>8056</v>
      </c>
      <c r="HH32" s="103">
        <v>8116</v>
      </c>
      <c r="HI32" s="114"/>
      <c r="HJ32" s="117">
        <v>8238</v>
      </c>
      <c r="HK32" s="122">
        <v>8285</v>
      </c>
      <c r="HL32" s="124">
        <v>8356</v>
      </c>
      <c r="HM32" s="129">
        <v>8415</v>
      </c>
      <c r="HN32" s="133">
        <v>8472</v>
      </c>
      <c r="HO32" s="136">
        <v>8537</v>
      </c>
      <c r="HP32" s="140">
        <v>8598</v>
      </c>
      <c r="HQ32" s="145">
        <v>8667</v>
      </c>
      <c r="HR32" s="149">
        <v>8733</v>
      </c>
      <c r="HS32" s="153">
        <v>8813</v>
      </c>
      <c r="HT32" s="158">
        <v>8894</v>
      </c>
      <c r="HU32" s="163">
        <v>8977</v>
      </c>
      <c r="HV32" s="74">
        <v>9053</v>
      </c>
      <c r="HW32" s="74">
        <v>9138</v>
      </c>
      <c r="HX32" s="178">
        <v>9202</v>
      </c>
      <c r="HY32" s="184">
        <v>9267</v>
      </c>
      <c r="HZ32" s="189"/>
      <c r="IA32" s="193">
        <v>9267</v>
      </c>
      <c r="IB32" s="202">
        <v>9267</v>
      </c>
      <c r="IC32" s="205">
        <v>9267</v>
      </c>
      <c r="ID32" s="209">
        <v>9304</v>
      </c>
      <c r="IE32" s="218">
        <v>9441</v>
      </c>
      <c r="IF32" s="225">
        <v>9650</v>
      </c>
      <c r="IG32" s="229">
        <v>9880</v>
      </c>
      <c r="IH32" s="235">
        <v>10100</v>
      </c>
      <c r="II32" s="245">
        <v>10360</v>
      </c>
      <c r="IJ32" s="251">
        <v>10600</v>
      </c>
      <c r="IK32" s="255">
        <v>10830</v>
      </c>
      <c r="IL32" s="264">
        <v>11090</v>
      </c>
      <c r="IM32" s="268">
        <v>11480</v>
      </c>
      <c r="IN32" s="272">
        <v>11950</v>
      </c>
      <c r="IO32" s="279">
        <v>12190</v>
      </c>
      <c r="IP32" s="285">
        <v>12400</v>
      </c>
      <c r="IQ32" s="290">
        <v>12637</v>
      </c>
      <c r="IR32" s="295">
        <v>12734</v>
      </c>
      <c r="IS32" s="299">
        <v>12826</v>
      </c>
      <c r="IT32" s="305">
        <v>12922</v>
      </c>
      <c r="IU32" s="308">
        <v>13010</v>
      </c>
      <c r="IV32" s="310">
        <v>13098</v>
      </c>
      <c r="IW32" s="313">
        <v>13186</v>
      </c>
      <c r="IX32" s="317">
        <v>13285</v>
      </c>
      <c r="IY32" s="322">
        <v>13438</v>
      </c>
      <c r="IZ32" s="327">
        <v>13635</v>
      </c>
      <c r="JA32" s="331">
        <v>13800</v>
      </c>
      <c r="JB32" s="335">
        <v>13890</v>
      </c>
      <c r="JC32" s="338">
        <v>13970</v>
      </c>
      <c r="JD32" s="343">
        <v>14064</v>
      </c>
      <c r="JE32" s="346">
        <v>14151</v>
      </c>
      <c r="JF32" s="354">
        <v>14245</v>
      </c>
      <c r="JG32" s="375">
        <v>14325</v>
      </c>
      <c r="JH32" s="388">
        <v>14406</v>
      </c>
      <c r="JI32" s="393">
        <v>14487</v>
      </c>
      <c r="JJ32" s="414">
        <v>14600</v>
      </c>
      <c r="JK32" s="422">
        <v>14700</v>
      </c>
      <c r="JL32" s="429">
        <v>15000</v>
      </c>
      <c r="JM32" s="435">
        <v>15116</v>
      </c>
      <c r="JN32" s="441">
        <v>15209</v>
      </c>
      <c r="JO32" s="448">
        <v>15311</v>
      </c>
      <c r="JP32" s="455">
        <v>15445</v>
      </c>
      <c r="JQ32" s="460">
        <v>15594</v>
      </c>
      <c r="JR32" s="468">
        <v>15700</v>
      </c>
      <c r="JS32" s="475">
        <v>15785</v>
      </c>
      <c r="JT32" s="483">
        <v>15874</v>
      </c>
      <c r="JU32" s="489">
        <v>15973</v>
      </c>
      <c r="JV32" s="498">
        <v>16149</v>
      </c>
      <c r="JW32" s="505">
        <v>16435</v>
      </c>
      <c r="JX32" s="511">
        <v>16574</v>
      </c>
      <c r="JY32" s="519">
        <v>16700</v>
      </c>
      <c r="JZ32" s="530">
        <v>16795</v>
      </c>
      <c r="KA32" s="218">
        <f t="shared" si="2"/>
        <v>95</v>
      </c>
      <c r="KB32" s="4"/>
    </row>
    <row r="33" spans="1:288" ht="15" customHeight="1" x14ac:dyDescent="0.2">
      <c r="A33" s="557"/>
      <c r="B33" s="43">
        <v>32</v>
      </c>
      <c r="C33" s="4" t="s">
        <v>66</v>
      </c>
      <c r="D33" s="43">
        <v>4</v>
      </c>
      <c r="E33" s="43">
        <v>4</v>
      </c>
      <c r="F33" s="23">
        <v>104</v>
      </c>
      <c r="G33" s="1">
        <v>112</v>
      </c>
      <c r="H33" s="23">
        <v>112</v>
      </c>
      <c r="I33" s="1">
        <v>116</v>
      </c>
      <c r="J33" s="18">
        <v>121</v>
      </c>
      <c r="K33" s="1">
        <v>126</v>
      </c>
      <c r="L33" s="1">
        <v>131</v>
      </c>
      <c r="M33" s="1">
        <f>ROUND((L33-F33)/6+L33+1,0)</f>
        <v>137</v>
      </c>
      <c r="N33" s="1">
        <f>ROUND((M33-F33)/7+M33+1,0)</f>
        <v>143</v>
      </c>
      <c r="O33" s="1">
        <f>ROUND((N33-F33)/8+N33+1,0)</f>
        <v>149</v>
      </c>
      <c r="P33" s="1">
        <f>ROUND((O33-F33)/9+O33,0)</f>
        <v>154</v>
      </c>
      <c r="Q33" s="1">
        <f>ROUND((P33-F33)/10+P33+1,1)</f>
        <v>160</v>
      </c>
      <c r="R33" s="1">
        <v>168</v>
      </c>
      <c r="S33" s="69" t="s">
        <v>7</v>
      </c>
      <c r="T33" s="71">
        <v>202.8</v>
      </c>
      <c r="U33" s="73">
        <v>211</v>
      </c>
      <c r="V33" s="77">
        <v>217</v>
      </c>
      <c r="W33" s="81">
        <v>224</v>
      </c>
      <c r="X33" s="88">
        <v>232</v>
      </c>
      <c r="Y33" s="90">
        <v>241</v>
      </c>
      <c r="Z33" s="1">
        <f>ROUND((Y33-V33)/3+Y33,1)</f>
        <v>249</v>
      </c>
      <c r="AA33" s="99">
        <v>258</v>
      </c>
      <c r="AB33" s="103">
        <v>269</v>
      </c>
      <c r="AC33" s="1">
        <f t="shared" si="64"/>
        <v>278.3</v>
      </c>
      <c r="AD33" s="117">
        <v>292</v>
      </c>
      <c r="AE33" s="122">
        <v>300</v>
      </c>
      <c r="AF33" s="124">
        <v>312</v>
      </c>
      <c r="AG33" s="129">
        <v>319</v>
      </c>
      <c r="AH33" s="133">
        <v>330</v>
      </c>
      <c r="AI33" s="1">
        <f>ROUND((AH33-AE33)/3+AH33,1)</f>
        <v>340</v>
      </c>
      <c r="AJ33" s="140">
        <v>349</v>
      </c>
      <c r="AK33" s="1">
        <f>ROUND((AJ33-AG33)/3+AJ33,1)</f>
        <v>359</v>
      </c>
      <c r="AL33" s="1">
        <v>368</v>
      </c>
      <c r="AM33" s="1">
        <v>377</v>
      </c>
      <c r="AN33" s="1">
        <v>386</v>
      </c>
      <c r="AO33" s="163">
        <v>410</v>
      </c>
      <c r="AP33" s="167">
        <v>422</v>
      </c>
      <c r="AQ33" s="1">
        <v>434</v>
      </c>
      <c r="AR33" s="178">
        <v>441</v>
      </c>
      <c r="AS33" s="1">
        <v>450</v>
      </c>
      <c r="AT33" s="1">
        <v>459</v>
      </c>
      <c r="AU33" s="1">
        <v>468</v>
      </c>
      <c r="AV33" s="1">
        <v>477</v>
      </c>
      <c r="AW33" s="1">
        <v>486</v>
      </c>
      <c r="AX33" s="1">
        <v>495</v>
      </c>
      <c r="AY33" s="218">
        <v>517</v>
      </c>
      <c r="AZ33" s="225">
        <v>525</v>
      </c>
      <c r="BA33" s="229">
        <v>533</v>
      </c>
      <c r="BB33" s="235">
        <v>540</v>
      </c>
      <c r="BC33" s="245">
        <v>547</v>
      </c>
      <c r="BD33" s="1">
        <v>554</v>
      </c>
      <c r="BE33" s="1">
        <v>561</v>
      </c>
      <c r="BF33" s="264">
        <v>574</v>
      </c>
      <c r="BG33" s="268">
        <v>583</v>
      </c>
      <c r="BH33" s="272">
        <v>591</v>
      </c>
      <c r="BI33" s="279">
        <v>600</v>
      </c>
      <c r="BJ33" s="1">
        <v>609</v>
      </c>
      <c r="BK33" s="290">
        <v>614</v>
      </c>
      <c r="BL33" s="1">
        <v>621</v>
      </c>
      <c r="BM33" s="1">
        <v>628</v>
      </c>
      <c r="BN33" s="1">
        <v>635</v>
      </c>
      <c r="BO33" s="1">
        <v>642</v>
      </c>
      <c r="BP33" s="1">
        <v>649</v>
      </c>
      <c r="BQ33" s="1">
        <v>656</v>
      </c>
      <c r="BR33" s="1">
        <v>663</v>
      </c>
      <c r="BS33" s="1">
        <v>670</v>
      </c>
      <c r="BT33" s="1">
        <v>677</v>
      </c>
      <c r="BU33" s="1">
        <v>684</v>
      </c>
      <c r="BV33" s="1">
        <v>691</v>
      </c>
      <c r="BW33" s="1">
        <v>698</v>
      </c>
      <c r="BX33" s="1">
        <v>705</v>
      </c>
      <c r="BY33" s="1">
        <v>712</v>
      </c>
      <c r="BZ33" s="1">
        <v>719</v>
      </c>
      <c r="CA33" s="1">
        <v>726</v>
      </c>
      <c r="CB33" s="1">
        <v>733</v>
      </c>
      <c r="CC33" s="1">
        <v>740</v>
      </c>
      <c r="CD33" s="1">
        <v>747</v>
      </c>
      <c r="CE33" s="1">
        <v>754</v>
      </c>
      <c r="CF33" s="1">
        <v>761</v>
      </c>
      <c r="CG33" s="1">
        <v>768</v>
      </c>
      <c r="CH33" s="1">
        <v>775</v>
      </c>
      <c r="CI33" s="1">
        <v>782</v>
      </c>
      <c r="CJ33" s="1">
        <v>789</v>
      </c>
      <c r="CK33" s="1">
        <v>796</v>
      </c>
      <c r="CL33" s="1">
        <v>803</v>
      </c>
      <c r="CM33" s="1">
        <v>810</v>
      </c>
      <c r="CN33" s="1">
        <v>817</v>
      </c>
      <c r="CO33" s="1">
        <v>824</v>
      </c>
      <c r="CP33" s="1">
        <v>831</v>
      </c>
      <c r="CQ33" s="1">
        <v>838</v>
      </c>
      <c r="CR33" s="1">
        <v>845</v>
      </c>
      <c r="CS33" s="522">
        <v>852</v>
      </c>
      <c r="CT33" s="1">
        <v>859</v>
      </c>
      <c r="CU33" s="218">
        <f t="shared" si="0"/>
        <v>7</v>
      </c>
      <c r="CV33" s="23">
        <v>46</v>
      </c>
      <c r="CW33" s="1">
        <v>52</v>
      </c>
      <c r="CX33" s="23">
        <v>53</v>
      </c>
      <c r="CY33" s="1">
        <v>56</v>
      </c>
      <c r="CZ33" s="18">
        <v>59</v>
      </c>
      <c r="DA33" s="1">
        <v>62</v>
      </c>
      <c r="DB33" s="1">
        <v>65</v>
      </c>
      <c r="DC33" s="1">
        <f>ROUND((DB33-CV33)/6/31*21+DB33,0)</f>
        <v>67</v>
      </c>
      <c r="DD33" s="1">
        <f>ROUND((DC33-CV33)/7+DC33-1,0)</f>
        <v>69</v>
      </c>
      <c r="DE33" s="1">
        <f>ROUND((DD33-CV33)/8+DD33+1,0)</f>
        <v>73</v>
      </c>
      <c r="DF33" s="1">
        <f>ROUND((DE33-CV33)/9+DE33+1,0)</f>
        <v>77</v>
      </c>
      <c r="DG33" s="1">
        <f>ROUND((DF33-CV33)/10+DF33+1,1)</f>
        <v>81.099999999999994</v>
      </c>
      <c r="DH33" s="65" t="s">
        <v>7</v>
      </c>
      <c r="DI33" s="69" t="s">
        <v>7</v>
      </c>
      <c r="DJ33" s="71">
        <v>104.2</v>
      </c>
      <c r="DK33" s="73">
        <v>108</v>
      </c>
      <c r="DL33" s="77">
        <v>111</v>
      </c>
      <c r="DM33" s="81">
        <v>113</v>
      </c>
      <c r="DN33" s="88">
        <v>115</v>
      </c>
      <c r="DO33" s="90">
        <v>117</v>
      </c>
      <c r="DP33" s="1">
        <f>ROUND((DO33-DL33)/3+DO33,1)</f>
        <v>119</v>
      </c>
      <c r="DQ33" s="99">
        <v>126</v>
      </c>
      <c r="DR33" s="103">
        <v>131</v>
      </c>
      <c r="DS33" s="1">
        <f t="shared" ref="DS33" si="65">ROUND((DR33-DO33)/3+DR33,1)</f>
        <v>135.69999999999999</v>
      </c>
      <c r="DT33" s="117">
        <v>136</v>
      </c>
      <c r="DU33" s="122">
        <v>136</v>
      </c>
      <c r="DV33" s="124">
        <v>136</v>
      </c>
      <c r="DW33" s="129">
        <v>2</v>
      </c>
      <c r="DX33" s="133">
        <v>4</v>
      </c>
      <c r="DY33" s="1">
        <v>4</v>
      </c>
      <c r="DZ33" s="140">
        <v>4</v>
      </c>
      <c r="EA33" s="1">
        <f>DZ33</f>
        <v>4</v>
      </c>
      <c r="EB33" s="1">
        <v>5</v>
      </c>
      <c r="EC33" s="1">
        <v>7</v>
      </c>
      <c r="ED33" s="1">
        <v>9</v>
      </c>
      <c r="EE33" s="163">
        <v>17</v>
      </c>
      <c r="EF33" s="167">
        <v>23</v>
      </c>
      <c r="EG33" s="1">
        <v>29</v>
      </c>
      <c r="EH33" s="178">
        <v>31</v>
      </c>
      <c r="EI33" s="1">
        <v>36</v>
      </c>
      <c r="EJ33" s="1">
        <v>37</v>
      </c>
      <c r="EK33" s="1">
        <f>EJ33</f>
        <v>37</v>
      </c>
      <c r="EL33" s="1">
        <f>EK33</f>
        <v>37</v>
      </c>
      <c r="EM33" s="1">
        <f>EL33</f>
        <v>37</v>
      </c>
      <c r="EN33" s="1">
        <f>EM33</f>
        <v>37</v>
      </c>
      <c r="EO33" s="218">
        <v>38</v>
      </c>
      <c r="EP33" s="225">
        <v>42</v>
      </c>
      <c r="EQ33" s="229">
        <v>46</v>
      </c>
      <c r="ER33" s="235">
        <v>51</v>
      </c>
      <c r="ES33" s="245">
        <v>55</v>
      </c>
      <c r="ET33" s="1">
        <v>59</v>
      </c>
      <c r="EU33" s="1">
        <v>63</v>
      </c>
      <c r="EV33" s="264">
        <v>62</v>
      </c>
      <c r="EW33" s="268">
        <v>62</v>
      </c>
      <c r="EX33" s="272">
        <v>62</v>
      </c>
      <c r="EY33" s="279">
        <v>63</v>
      </c>
      <c r="EZ33" s="1">
        <v>65</v>
      </c>
      <c r="FA33" s="290">
        <v>69</v>
      </c>
      <c r="FB33" s="1">
        <v>72</v>
      </c>
      <c r="FC33" s="1">
        <v>75</v>
      </c>
      <c r="FD33" s="1">
        <v>78</v>
      </c>
      <c r="FE33" s="1">
        <v>81</v>
      </c>
      <c r="FF33" s="1">
        <v>84</v>
      </c>
      <c r="FG33" s="1">
        <f>FF33</f>
        <v>84</v>
      </c>
      <c r="FH33" s="1">
        <f>FG33</f>
        <v>84</v>
      </c>
      <c r="FI33" s="1">
        <f>FH33</f>
        <v>84</v>
      </c>
      <c r="FJ33" s="1">
        <f>FI33+1</f>
        <v>85</v>
      </c>
      <c r="FK33" s="1">
        <v>86</v>
      </c>
      <c r="FL33" s="1">
        <v>87</v>
      </c>
      <c r="FM33" s="1">
        <v>88</v>
      </c>
      <c r="FN33" s="1">
        <v>89</v>
      </c>
      <c r="FO33" s="1">
        <v>90</v>
      </c>
      <c r="FP33" s="1">
        <v>91</v>
      </c>
      <c r="FQ33" s="1">
        <v>92</v>
      </c>
      <c r="FR33" s="1">
        <v>93</v>
      </c>
      <c r="FS33" s="1">
        <v>94</v>
      </c>
      <c r="FT33" s="1">
        <v>95</v>
      </c>
      <c r="FU33" s="1">
        <v>96</v>
      </c>
      <c r="FV33" s="1">
        <v>97</v>
      </c>
      <c r="FW33" s="1">
        <v>98</v>
      </c>
      <c r="FX33" s="1">
        <v>99</v>
      </c>
      <c r="FY33" s="1">
        <v>100</v>
      </c>
      <c r="FZ33" s="1">
        <v>101</v>
      </c>
      <c r="GA33" s="1">
        <v>102</v>
      </c>
      <c r="GB33" s="1">
        <v>103</v>
      </c>
      <c r="GC33" s="1">
        <v>104</v>
      </c>
      <c r="GD33" s="1">
        <v>105</v>
      </c>
      <c r="GE33" s="1">
        <v>106</v>
      </c>
      <c r="GF33" s="1">
        <v>107</v>
      </c>
      <c r="GG33" s="1">
        <v>108</v>
      </c>
      <c r="GH33" s="1">
        <v>109</v>
      </c>
      <c r="GI33" s="522">
        <v>110</v>
      </c>
      <c r="GJ33" s="1">
        <v>111</v>
      </c>
      <c r="GK33" s="218">
        <f t="shared" si="1"/>
        <v>1</v>
      </c>
      <c r="GL33" s="23">
        <v>12646</v>
      </c>
      <c r="GM33" s="23"/>
      <c r="GN33" s="23">
        <v>12990</v>
      </c>
      <c r="GO33" s="23"/>
      <c r="GP33" s="17">
        <v>13243</v>
      </c>
      <c r="GQ33" s="22"/>
      <c r="GR33" s="31"/>
      <c r="GS33" s="37"/>
      <c r="GT33" s="41"/>
      <c r="GU33" s="44"/>
      <c r="GV33" s="47"/>
      <c r="GW33" s="53"/>
      <c r="GX33" s="65"/>
      <c r="GY33" s="69"/>
      <c r="GZ33" s="71">
        <v>15611</v>
      </c>
      <c r="HA33" s="74">
        <v>15803</v>
      </c>
      <c r="HB33" s="77">
        <v>15972</v>
      </c>
      <c r="HC33" s="81">
        <v>16233</v>
      </c>
      <c r="HD33" s="88">
        <v>16460</v>
      </c>
      <c r="HE33" s="90">
        <v>16711</v>
      </c>
      <c r="HF33" s="93"/>
      <c r="HG33" s="99">
        <v>17156</v>
      </c>
      <c r="HH33" s="103">
        <v>17354</v>
      </c>
      <c r="HI33" s="114"/>
      <c r="HJ33" s="117">
        <v>17781</v>
      </c>
      <c r="HK33" s="74">
        <v>17969</v>
      </c>
      <c r="HL33" s="124">
        <v>18166</v>
      </c>
      <c r="HM33" s="129">
        <v>18338</v>
      </c>
      <c r="HN33" s="133">
        <v>18604</v>
      </c>
      <c r="HO33" s="136"/>
      <c r="HP33" s="140">
        <v>19140</v>
      </c>
      <c r="HQ33" s="145"/>
      <c r="HR33" s="149"/>
      <c r="HS33" s="153"/>
      <c r="HT33" s="158"/>
      <c r="HU33" s="163">
        <v>20539</v>
      </c>
      <c r="HV33" s="167">
        <v>20752</v>
      </c>
      <c r="HW33" s="174"/>
      <c r="HX33" s="178">
        <v>21162</v>
      </c>
      <c r="HY33" s="184"/>
      <c r="HZ33" s="189"/>
      <c r="IA33" s="193"/>
      <c r="IB33" s="202"/>
      <c r="IC33" s="205"/>
      <c r="ID33" s="209"/>
      <c r="IE33" s="218">
        <v>23080</v>
      </c>
      <c r="IF33" s="225">
        <v>23280</v>
      </c>
      <c r="IG33" s="229">
        <v>23460</v>
      </c>
      <c r="IH33" s="235">
        <v>23650</v>
      </c>
      <c r="II33" s="245">
        <v>23840</v>
      </c>
      <c r="IJ33" s="251"/>
      <c r="IK33" s="255"/>
      <c r="IL33" s="264">
        <v>24440</v>
      </c>
      <c r="IM33" s="268">
        <v>24880</v>
      </c>
      <c r="IN33" s="272">
        <v>25290</v>
      </c>
      <c r="IO33" s="279">
        <v>25580</v>
      </c>
      <c r="IP33" s="285"/>
      <c r="IQ33" s="290">
        <v>26019</v>
      </c>
      <c r="IR33" s="295"/>
      <c r="IS33" s="299"/>
      <c r="IT33" s="305"/>
      <c r="IU33" s="308"/>
      <c r="IV33" s="310"/>
      <c r="IW33" s="313"/>
      <c r="IX33" s="317"/>
      <c r="IY33" s="322"/>
      <c r="IZ33" s="327"/>
      <c r="JA33" s="331"/>
      <c r="JB33" s="335"/>
      <c r="JC33" s="338"/>
      <c r="JD33" s="343"/>
      <c r="JE33" s="346"/>
      <c r="JF33" s="354"/>
      <c r="JG33" s="375"/>
      <c r="JH33" s="388"/>
      <c r="JI33" s="393"/>
      <c r="JJ33" s="414"/>
      <c r="JK33" s="422"/>
      <c r="JL33" s="429"/>
      <c r="JM33" s="435"/>
      <c r="JN33" s="441"/>
      <c r="JO33" s="448"/>
      <c r="JP33" s="455"/>
      <c r="JQ33" s="460"/>
      <c r="JR33" s="468"/>
      <c r="JS33" s="475"/>
      <c r="JT33" s="483"/>
      <c r="JU33" s="489"/>
      <c r="JV33" s="498"/>
      <c r="JW33" s="505"/>
      <c r="JX33" s="511"/>
      <c r="JY33" s="519"/>
      <c r="JZ33" s="530"/>
      <c r="KA33" s="218" t="str">
        <f t="shared" si="2"/>
        <v>Н/Д</v>
      </c>
      <c r="KB33" s="4"/>
    </row>
    <row r="34" spans="1:288" ht="15" customHeight="1" x14ac:dyDescent="0.2">
      <c r="A34" s="557">
        <v>3</v>
      </c>
      <c r="B34" s="43">
        <v>33</v>
      </c>
      <c r="C34" s="4" t="s">
        <v>67</v>
      </c>
      <c r="D34" s="43">
        <v>1</v>
      </c>
      <c r="E34" s="43">
        <v>1</v>
      </c>
      <c r="F34" s="23" t="s">
        <v>7</v>
      </c>
      <c r="G34" s="23" t="s">
        <v>7</v>
      </c>
      <c r="H34" s="23" t="s">
        <v>7</v>
      </c>
      <c r="I34" s="23" t="s">
        <v>7</v>
      </c>
      <c r="J34" s="18" t="s">
        <v>7</v>
      </c>
      <c r="K34" s="22" t="s">
        <v>7</v>
      </c>
      <c r="L34" s="31" t="s">
        <v>7</v>
      </c>
      <c r="M34" s="37" t="s">
        <v>7</v>
      </c>
      <c r="N34" s="41" t="s">
        <v>7</v>
      </c>
      <c r="O34" s="44" t="s">
        <v>7</v>
      </c>
      <c r="P34" s="47" t="s">
        <v>7</v>
      </c>
      <c r="Q34" s="53" t="s">
        <v>7</v>
      </c>
      <c r="R34" s="65" t="s">
        <v>7</v>
      </c>
      <c r="S34" s="69" t="s">
        <v>7</v>
      </c>
      <c r="T34" s="71" t="s">
        <v>7</v>
      </c>
      <c r="U34" s="73" t="s">
        <v>7</v>
      </c>
      <c r="V34" s="77" t="s">
        <v>7</v>
      </c>
      <c r="W34" s="81" t="s">
        <v>7</v>
      </c>
      <c r="X34" s="88" t="s">
        <v>7</v>
      </c>
      <c r="Y34" s="90" t="s">
        <v>7</v>
      </c>
      <c r="Z34" s="93" t="s">
        <v>7</v>
      </c>
      <c r="AA34" s="99" t="s">
        <v>7</v>
      </c>
      <c r="AB34" s="103" t="s">
        <v>7</v>
      </c>
      <c r="AC34" s="114" t="s">
        <v>7</v>
      </c>
      <c r="AD34" s="117" t="s">
        <v>7</v>
      </c>
      <c r="AE34" s="122" t="s">
        <v>7</v>
      </c>
      <c r="AF34" s="124" t="s">
        <v>7</v>
      </c>
      <c r="AG34" s="129" t="s">
        <v>7</v>
      </c>
      <c r="AH34" s="133" t="s">
        <v>7</v>
      </c>
      <c r="AI34" s="136" t="s">
        <v>7</v>
      </c>
      <c r="AJ34" s="140" t="s">
        <v>7</v>
      </c>
      <c r="AK34" s="146" t="s">
        <v>7</v>
      </c>
      <c r="AL34" s="150" t="s">
        <v>7</v>
      </c>
      <c r="AM34" s="154" t="s">
        <v>7</v>
      </c>
      <c r="AN34" s="160" t="s">
        <v>7</v>
      </c>
      <c r="AO34" s="164" t="s">
        <v>7</v>
      </c>
      <c r="AP34" s="168" t="s">
        <v>7</v>
      </c>
      <c r="AQ34" s="174" t="s">
        <v>7</v>
      </c>
      <c r="AR34" s="179" t="s">
        <v>7</v>
      </c>
      <c r="AS34" s="184" t="s">
        <v>7</v>
      </c>
      <c r="AT34" s="189" t="s">
        <v>7</v>
      </c>
      <c r="AU34" s="197" t="s">
        <v>7</v>
      </c>
      <c r="AV34" s="203" t="s">
        <v>7</v>
      </c>
      <c r="AW34" s="206" t="s">
        <v>7</v>
      </c>
      <c r="AX34" s="209" t="s">
        <v>7</v>
      </c>
      <c r="AY34" s="219" t="s">
        <v>7</v>
      </c>
      <c r="AZ34" s="226" t="s">
        <v>7</v>
      </c>
      <c r="BA34" s="230" t="s">
        <v>7</v>
      </c>
      <c r="BB34" s="236" t="s">
        <v>7</v>
      </c>
      <c r="BC34" s="247" t="s">
        <v>7</v>
      </c>
      <c r="BD34" s="252" t="s">
        <v>7</v>
      </c>
      <c r="BE34" s="257" t="s">
        <v>7</v>
      </c>
      <c r="BF34" s="265" t="s">
        <v>7</v>
      </c>
      <c r="BG34" s="269" t="s">
        <v>7</v>
      </c>
      <c r="BH34" s="273" t="s">
        <v>7</v>
      </c>
      <c r="BI34" s="280" t="s">
        <v>7</v>
      </c>
      <c r="BJ34" s="288" t="s">
        <v>7</v>
      </c>
      <c r="BK34" s="292" t="s">
        <v>7</v>
      </c>
      <c r="BL34" s="296" t="s">
        <v>7</v>
      </c>
      <c r="BM34" s="300" t="s">
        <v>7</v>
      </c>
      <c r="BN34" s="306" t="s">
        <v>7</v>
      </c>
      <c r="BO34" s="309" t="s">
        <v>7</v>
      </c>
      <c r="BP34" s="311" t="s">
        <v>7</v>
      </c>
      <c r="BQ34" s="314" t="s">
        <v>7</v>
      </c>
      <c r="BR34" s="317" t="s">
        <v>7</v>
      </c>
      <c r="BS34" s="323" t="s">
        <v>7</v>
      </c>
      <c r="BT34" s="328" t="s">
        <v>7</v>
      </c>
      <c r="BU34" s="332" t="s">
        <v>7</v>
      </c>
      <c r="BV34" s="336" t="s">
        <v>7</v>
      </c>
      <c r="BW34" s="338" t="s">
        <v>7</v>
      </c>
      <c r="BX34" s="344" t="s">
        <v>7</v>
      </c>
      <c r="BY34" s="347" t="s">
        <v>7</v>
      </c>
      <c r="BZ34" s="371" t="s">
        <v>7</v>
      </c>
      <c r="CA34" s="376" t="s">
        <v>7</v>
      </c>
      <c r="CB34" s="389" t="s">
        <v>7</v>
      </c>
      <c r="CC34" s="394" t="s">
        <v>7</v>
      </c>
      <c r="CD34" s="415" t="s">
        <v>7</v>
      </c>
      <c r="CE34" s="424" t="s">
        <v>7</v>
      </c>
      <c r="CF34" s="431" t="s">
        <v>7</v>
      </c>
      <c r="CG34" s="436" t="s">
        <v>7</v>
      </c>
      <c r="CH34" s="442" t="s">
        <v>7</v>
      </c>
      <c r="CI34" s="449" t="s">
        <v>7</v>
      </c>
      <c r="CJ34" s="457" t="s">
        <v>7</v>
      </c>
      <c r="CK34" s="461" t="s">
        <v>7</v>
      </c>
      <c r="CL34" s="468" t="s">
        <v>7</v>
      </c>
      <c r="CM34" s="478" t="s">
        <v>7</v>
      </c>
      <c r="CN34" s="485" t="s">
        <v>7</v>
      </c>
      <c r="CO34" s="491" t="s">
        <v>7</v>
      </c>
      <c r="CP34" s="499" t="s">
        <v>7</v>
      </c>
      <c r="CQ34" s="506" t="s">
        <v>7</v>
      </c>
      <c r="CR34" s="512" t="s">
        <v>7</v>
      </c>
      <c r="CS34" s="520" t="s">
        <v>7</v>
      </c>
      <c r="CT34" s="531" t="s">
        <v>7</v>
      </c>
      <c r="CU34" s="218">
        <f>4.37*E34</f>
        <v>4.37</v>
      </c>
      <c r="CV34" s="23" t="s">
        <v>7</v>
      </c>
      <c r="CW34" s="23" t="s">
        <v>7</v>
      </c>
      <c r="CX34" s="23" t="s">
        <v>7</v>
      </c>
      <c r="CY34" s="23" t="s">
        <v>7</v>
      </c>
      <c r="CZ34" s="18" t="s">
        <v>7</v>
      </c>
      <c r="DA34" s="22" t="s">
        <v>7</v>
      </c>
      <c r="DB34" s="31" t="s">
        <v>7</v>
      </c>
      <c r="DC34" s="37" t="s">
        <v>7</v>
      </c>
      <c r="DD34" s="41" t="s">
        <v>7</v>
      </c>
      <c r="DE34" s="44" t="s">
        <v>7</v>
      </c>
      <c r="DF34" s="47" t="s">
        <v>7</v>
      </c>
      <c r="DG34" s="53" t="s">
        <v>7</v>
      </c>
      <c r="DH34" s="65" t="s">
        <v>7</v>
      </c>
      <c r="DI34" s="69" t="s">
        <v>7</v>
      </c>
      <c r="DJ34" s="71" t="s">
        <v>7</v>
      </c>
      <c r="DK34" s="73" t="s">
        <v>7</v>
      </c>
      <c r="DL34" s="77" t="s">
        <v>7</v>
      </c>
      <c r="DM34" s="81" t="s">
        <v>7</v>
      </c>
      <c r="DN34" s="88" t="s">
        <v>7</v>
      </c>
      <c r="DO34" s="90" t="s">
        <v>7</v>
      </c>
      <c r="DP34" s="93" t="s">
        <v>7</v>
      </c>
      <c r="DQ34" s="99" t="s">
        <v>7</v>
      </c>
      <c r="DR34" s="103" t="s">
        <v>7</v>
      </c>
      <c r="DS34" s="114" t="s">
        <v>7</v>
      </c>
      <c r="DT34" s="117" t="s">
        <v>7</v>
      </c>
      <c r="DU34" s="122" t="s">
        <v>7</v>
      </c>
      <c r="DV34" s="124" t="s">
        <v>7</v>
      </c>
      <c r="DW34" s="129" t="s">
        <v>7</v>
      </c>
      <c r="DX34" s="133" t="s">
        <v>7</v>
      </c>
      <c r="DY34" s="136" t="s">
        <v>7</v>
      </c>
      <c r="DZ34" s="140" t="s">
        <v>7</v>
      </c>
      <c r="EA34" s="146" t="s">
        <v>7</v>
      </c>
      <c r="EB34" s="150" t="s">
        <v>7</v>
      </c>
      <c r="EC34" s="154" t="s">
        <v>7</v>
      </c>
      <c r="ED34" s="160" t="s">
        <v>7</v>
      </c>
      <c r="EE34" s="164" t="s">
        <v>7</v>
      </c>
      <c r="EF34" s="168" t="s">
        <v>7</v>
      </c>
      <c r="EG34" s="174" t="s">
        <v>7</v>
      </c>
      <c r="EH34" s="179" t="s">
        <v>7</v>
      </c>
      <c r="EI34" s="184" t="s">
        <v>7</v>
      </c>
      <c r="EJ34" s="189" t="s">
        <v>7</v>
      </c>
      <c r="EK34" s="197" t="s">
        <v>7</v>
      </c>
      <c r="EL34" s="203" t="s">
        <v>7</v>
      </c>
      <c r="EM34" s="206" t="s">
        <v>7</v>
      </c>
      <c r="EN34" s="209" t="s">
        <v>7</v>
      </c>
      <c r="EO34" s="219" t="s">
        <v>7</v>
      </c>
      <c r="EP34" s="226" t="s">
        <v>7</v>
      </c>
      <c r="EQ34" s="230" t="s">
        <v>7</v>
      </c>
      <c r="ER34" s="236" t="s">
        <v>7</v>
      </c>
      <c r="ES34" s="247" t="s">
        <v>7</v>
      </c>
      <c r="ET34" s="252" t="s">
        <v>7</v>
      </c>
      <c r="EU34" s="257" t="s">
        <v>7</v>
      </c>
      <c r="EV34" s="265" t="s">
        <v>7</v>
      </c>
      <c r="EW34" s="269" t="s">
        <v>7</v>
      </c>
      <c r="EX34" s="273" t="s">
        <v>7</v>
      </c>
      <c r="EY34" s="280" t="s">
        <v>7</v>
      </c>
      <c r="EZ34" s="288" t="s">
        <v>7</v>
      </c>
      <c r="FA34" s="292" t="s">
        <v>7</v>
      </c>
      <c r="FB34" s="296" t="s">
        <v>7</v>
      </c>
      <c r="FC34" s="300" t="s">
        <v>7</v>
      </c>
      <c r="FD34" s="306" t="s">
        <v>7</v>
      </c>
      <c r="FE34" s="309" t="s">
        <v>7</v>
      </c>
      <c r="FF34" s="311" t="s">
        <v>7</v>
      </c>
      <c r="FG34" s="314" t="s">
        <v>7</v>
      </c>
      <c r="FH34" s="317" t="s">
        <v>7</v>
      </c>
      <c r="FI34" s="323" t="s">
        <v>7</v>
      </c>
      <c r="FJ34" s="328" t="s">
        <v>7</v>
      </c>
      <c r="FK34" s="332" t="s">
        <v>7</v>
      </c>
      <c r="FL34" s="336" t="s">
        <v>7</v>
      </c>
      <c r="FM34" s="338" t="s">
        <v>7</v>
      </c>
      <c r="FN34" s="344" t="s">
        <v>7</v>
      </c>
      <c r="FO34" s="347" t="s">
        <v>7</v>
      </c>
      <c r="FP34" s="371" t="s">
        <v>7</v>
      </c>
      <c r="FQ34" s="376" t="s">
        <v>7</v>
      </c>
      <c r="FR34" s="389" t="s">
        <v>7</v>
      </c>
      <c r="FS34" s="394" t="s">
        <v>7</v>
      </c>
      <c r="FT34" s="415" t="s">
        <v>7</v>
      </c>
      <c r="FU34" s="424" t="s">
        <v>7</v>
      </c>
      <c r="FV34" s="431" t="s">
        <v>7</v>
      </c>
      <c r="FW34" s="436" t="s">
        <v>7</v>
      </c>
      <c r="FX34" s="442" t="s">
        <v>7</v>
      </c>
      <c r="FY34" s="449" t="s">
        <v>7</v>
      </c>
      <c r="FZ34" s="457" t="s">
        <v>7</v>
      </c>
      <c r="GA34" s="461" t="s">
        <v>7</v>
      </c>
      <c r="GB34" s="468" t="s">
        <v>7</v>
      </c>
      <c r="GC34" s="478" t="s">
        <v>7</v>
      </c>
      <c r="GD34" s="485" t="s">
        <v>7</v>
      </c>
      <c r="GE34" s="491" t="s">
        <v>7</v>
      </c>
      <c r="GF34" s="499" t="s">
        <v>7</v>
      </c>
      <c r="GG34" s="506" t="s">
        <v>7</v>
      </c>
      <c r="GH34" s="512" t="s">
        <v>7</v>
      </c>
      <c r="GI34" s="521" t="s">
        <v>7</v>
      </c>
      <c r="GJ34" s="531" t="s">
        <v>7</v>
      </c>
      <c r="GK34" s="218">
        <f>3.18*E34</f>
        <v>3.18</v>
      </c>
      <c r="GL34" s="23">
        <v>10717</v>
      </c>
      <c r="GM34" s="23">
        <v>10843</v>
      </c>
      <c r="GN34" s="23">
        <v>10965</v>
      </c>
      <c r="GO34" s="23">
        <v>11081</v>
      </c>
      <c r="GP34" s="17">
        <v>11192</v>
      </c>
      <c r="GQ34" s="22">
        <v>11312</v>
      </c>
      <c r="GR34" s="31">
        <v>11439</v>
      </c>
      <c r="GS34" s="37">
        <v>11562</v>
      </c>
      <c r="GT34" s="41">
        <v>11681</v>
      </c>
      <c r="GU34" s="44">
        <v>11804</v>
      </c>
      <c r="GV34" s="47">
        <v>11926</v>
      </c>
      <c r="GW34" s="53">
        <v>12057</v>
      </c>
      <c r="GX34" s="65">
        <v>12169</v>
      </c>
      <c r="GY34" s="69">
        <v>12282</v>
      </c>
      <c r="GZ34" s="71">
        <v>12436</v>
      </c>
      <c r="HA34" s="73">
        <v>12551</v>
      </c>
      <c r="HB34" s="77">
        <v>12671</v>
      </c>
      <c r="HC34" s="81">
        <v>12806</v>
      </c>
      <c r="HD34" s="88">
        <v>12939</v>
      </c>
      <c r="HE34" s="90">
        <v>13079</v>
      </c>
      <c r="HF34" s="93">
        <v>13195</v>
      </c>
      <c r="HG34" s="99">
        <v>13327</v>
      </c>
      <c r="HH34" s="103">
        <v>13455</v>
      </c>
      <c r="HI34" s="114">
        <v>13587</v>
      </c>
      <c r="HJ34" s="117">
        <v>13723</v>
      </c>
      <c r="HK34" s="122">
        <v>13842</v>
      </c>
      <c r="HL34" s="124">
        <v>13977</v>
      </c>
      <c r="HM34" s="129">
        <v>14102</v>
      </c>
      <c r="HN34" s="133">
        <v>14258</v>
      </c>
      <c r="HO34" s="136">
        <v>14476</v>
      </c>
      <c r="HP34" s="140">
        <v>14704</v>
      </c>
      <c r="HQ34" s="145">
        <v>14918</v>
      </c>
      <c r="HR34" s="149">
        <v>15111</v>
      </c>
      <c r="HS34" s="153">
        <v>15252</v>
      </c>
      <c r="HT34" s="158"/>
      <c r="HU34" s="163">
        <v>15491</v>
      </c>
      <c r="HV34" s="167">
        <v>15639</v>
      </c>
      <c r="HW34" s="174">
        <v>15760</v>
      </c>
      <c r="HX34" s="178">
        <v>15894</v>
      </c>
      <c r="HY34" s="184">
        <v>16019</v>
      </c>
      <c r="HZ34" s="189">
        <v>16203</v>
      </c>
      <c r="IA34" s="193">
        <v>16403</v>
      </c>
      <c r="IB34" s="202">
        <v>16592</v>
      </c>
      <c r="IC34" s="205">
        <v>16787</v>
      </c>
      <c r="ID34" s="209">
        <v>16980</v>
      </c>
      <c r="IE34" s="218">
        <v>17175</v>
      </c>
      <c r="IF34" s="225">
        <v>17306</v>
      </c>
      <c r="IG34" s="229">
        <v>17431</v>
      </c>
      <c r="IH34" s="235">
        <v>17558</v>
      </c>
      <c r="II34" s="245">
        <v>17663</v>
      </c>
      <c r="IJ34" s="251">
        <v>17793</v>
      </c>
      <c r="IK34" s="255">
        <v>17929</v>
      </c>
      <c r="IL34" s="264">
        <v>18112</v>
      </c>
      <c r="IM34" s="268">
        <v>18323</v>
      </c>
      <c r="IN34" s="272">
        <v>18549</v>
      </c>
      <c r="IO34" s="279">
        <v>18688</v>
      </c>
      <c r="IP34" s="285">
        <v>18851</v>
      </c>
      <c r="IQ34" s="290">
        <v>18964</v>
      </c>
      <c r="IR34" s="295">
        <v>19070</v>
      </c>
      <c r="IS34" s="299">
        <v>19188</v>
      </c>
      <c r="IT34" s="305">
        <v>19301</v>
      </c>
      <c r="IU34" s="308">
        <v>19406</v>
      </c>
      <c r="IV34" s="310">
        <v>19520</v>
      </c>
      <c r="IW34" s="313">
        <v>19836</v>
      </c>
      <c r="IX34" s="317">
        <v>20177</v>
      </c>
      <c r="IY34" s="322">
        <v>20495</v>
      </c>
      <c r="IZ34" s="327">
        <v>20793</v>
      </c>
      <c r="JA34" s="331">
        <v>20922</v>
      </c>
      <c r="JB34" s="335">
        <v>21143</v>
      </c>
      <c r="JC34" s="338">
        <v>21257</v>
      </c>
      <c r="JD34" s="343">
        <v>21368</v>
      </c>
      <c r="JE34" s="346">
        <v>21494</v>
      </c>
      <c r="JF34" s="354">
        <v>21607</v>
      </c>
      <c r="JG34" s="375">
        <v>21714</v>
      </c>
      <c r="JH34" s="388">
        <v>21836</v>
      </c>
      <c r="JI34" s="393">
        <v>21953</v>
      </c>
      <c r="JJ34" s="414">
        <v>22246</v>
      </c>
      <c r="JK34" s="422">
        <v>22360</v>
      </c>
      <c r="JL34" s="429">
        <v>22481</v>
      </c>
      <c r="JM34" s="435">
        <v>22618</v>
      </c>
      <c r="JN34" s="441">
        <v>22779</v>
      </c>
      <c r="JO34" s="448">
        <v>22861</v>
      </c>
      <c r="JP34" s="455">
        <v>22961</v>
      </c>
      <c r="JQ34" s="460">
        <v>23046</v>
      </c>
      <c r="JR34" s="468">
        <v>23128</v>
      </c>
      <c r="JS34" s="475"/>
      <c r="JT34" s="483">
        <v>23271</v>
      </c>
      <c r="JU34" s="489">
        <v>23339</v>
      </c>
      <c r="JV34" s="498">
        <v>23433</v>
      </c>
      <c r="JW34" s="505">
        <v>23509</v>
      </c>
      <c r="JX34" s="511">
        <v>23582</v>
      </c>
      <c r="JY34" s="519"/>
      <c r="JZ34" s="530">
        <v>23740</v>
      </c>
      <c r="KA34" s="218" t="str">
        <f t="shared" si="2"/>
        <v>Н/Д</v>
      </c>
      <c r="KB34" s="4"/>
    </row>
    <row r="35" spans="1:288" ht="15" customHeight="1" x14ac:dyDescent="0.2">
      <c r="A35" s="557"/>
      <c r="B35" s="43">
        <v>34</v>
      </c>
      <c r="C35" s="4" t="s">
        <v>68</v>
      </c>
      <c r="D35" s="43">
        <v>1</v>
      </c>
      <c r="E35" s="43">
        <v>1</v>
      </c>
      <c r="F35" s="23">
        <v>353</v>
      </c>
      <c r="G35" s="23">
        <v>356</v>
      </c>
      <c r="H35" s="23">
        <v>360</v>
      </c>
      <c r="I35" s="23">
        <v>364</v>
      </c>
      <c r="J35" s="18">
        <v>367</v>
      </c>
      <c r="K35" s="22">
        <v>372</v>
      </c>
      <c r="L35" s="31">
        <v>379</v>
      </c>
      <c r="M35" s="37">
        <v>383</v>
      </c>
      <c r="N35" s="41">
        <v>388</v>
      </c>
      <c r="O35" s="44">
        <v>393</v>
      </c>
      <c r="P35" s="47">
        <v>397</v>
      </c>
      <c r="Q35" s="53">
        <v>402</v>
      </c>
      <c r="R35" s="65">
        <v>405</v>
      </c>
      <c r="S35" s="69">
        <v>407</v>
      </c>
      <c r="T35" s="71">
        <v>409</v>
      </c>
      <c r="U35" s="73">
        <v>411</v>
      </c>
      <c r="V35" s="77">
        <v>415</v>
      </c>
      <c r="W35" s="81">
        <v>419</v>
      </c>
      <c r="X35" s="88">
        <v>422</v>
      </c>
      <c r="Y35" s="90">
        <v>426</v>
      </c>
      <c r="Z35" s="93">
        <v>430</v>
      </c>
      <c r="AA35" s="99">
        <v>435</v>
      </c>
      <c r="AB35" s="103">
        <v>439</v>
      </c>
      <c r="AC35" s="114">
        <v>444</v>
      </c>
      <c r="AD35" s="117">
        <v>448</v>
      </c>
      <c r="AE35" s="122">
        <v>451</v>
      </c>
      <c r="AF35" s="124">
        <v>455</v>
      </c>
      <c r="AG35" s="129">
        <v>461</v>
      </c>
      <c r="AH35" s="133">
        <v>467</v>
      </c>
      <c r="AI35" s="136">
        <v>473</v>
      </c>
      <c r="AJ35" s="140">
        <v>480</v>
      </c>
      <c r="AK35" s="145">
        <v>486</v>
      </c>
      <c r="AL35" s="149">
        <v>491</v>
      </c>
      <c r="AM35" s="153">
        <v>495</v>
      </c>
      <c r="AN35" s="158">
        <v>499</v>
      </c>
      <c r="AO35" s="163">
        <v>506</v>
      </c>
      <c r="AP35" s="167">
        <v>510</v>
      </c>
      <c r="AQ35" s="174">
        <v>512</v>
      </c>
      <c r="AR35" s="178">
        <v>514</v>
      </c>
      <c r="AS35" s="184">
        <v>516</v>
      </c>
      <c r="AT35" s="189">
        <v>520</v>
      </c>
      <c r="AU35" s="193">
        <v>526</v>
      </c>
      <c r="AV35" s="202">
        <v>530</v>
      </c>
      <c r="AW35" s="205">
        <v>532</v>
      </c>
      <c r="AX35" s="209">
        <v>535</v>
      </c>
      <c r="AY35" s="218">
        <v>538</v>
      </c>
      <c r="AZ35" s="225">
        <v>540</v>
      </c>
      <c r="BA35" s="229">
        <v>542</v>
      </c>
      <c r="BB35" s="1">
        <v>544</v>
      </c>
      <c r="BC35" s="245">
        <v>546</v>
      </c>
      <c r="BD35" s="251">
        <v>547</v>
      </c>
      <c r="BE35" s="255">
        <v>551</v>
      </c>
      <c r="BF35" s="264">
        <v>552</v>
      </c>
      <c r="BG35" s="268">
        <v>556</v>
      </c>
      <c r="BH35" s="272">
        <v>561</v>
      </c>
      <c r="BI35" s="279">
        <v>564</v>
      </c>
      <c r="BJ35" s="285">
        <v>566</v>
      </c>
      <c r="BK35" s="1">
        <v>569</v>
      </c>
      <c r="BL35" s="295">
        <v>572</v>
      </c>
      <c r="BM35" s="299">
        <v>575</v>
      </c>
      <c r="BN35" s="1">
        <v>578</v>
      </c>
      <c r="BO35" s="308">
        <v>581</v>
      </c>
      <c r="BP35" s="310">
        <v>583</v>
      </c>
      <c r="BQ35" s="313">
        <v>585</v>
      </c>
      <c r="BR35" s="317">
        <v>587</v>
      </c>
      <c r="BS35" s="322">
        <v>590</v>
      </c>
      <c r="BT35" s="327">
        <v>594</v>
      </c>
      <c r="BU35" s="331">
        <v>597</v>
      </c>
      <c r="BV35" s="335">
        <v>598</v>
      </c>
      <c r="BW35" s="338">
        <v>600</v>
      </c>
      <c r="BX35" s="343">
        <v>603</v>
      </c>
      <c r="BY35" s="346">
        <v>605</v>
      </c>
      <c r="BZ35" s="354">
        <v>607</v>
      </c>
      <c r="CA35" s="375">
        <v>609</v>
      </c>
      <c r="CB35" s="388">
        <v>0.252</v>
      </c>
      <c r="CC35" s="393">
        <v>2</v>
      </c>
      <c r="CD35" s="414">
        <v>4</v>
      </c>
      <c r="CE35" s="422">
        <v>7</v>
      </c>
      <c r="CF35" s="429">
        <v>10</v>
      </c>
      <c r="CG35" s="435">
        <v>10</v>
      </c>
      <c r="CH35" s="441">
        <v>12</v>
      </c>
      <c r="CI35" s="448">
        <v>15</v>
      </c>
      <c r="CJ35" s="455">
        <v>17</v>
      </c>
      <c r="CK35" s="460">
        <v>20</v>
      </c>
      <c r="CL35" s="468">
        <v>22</v>
      </c>
      <c r="CM35" s="475">
        <v>25</v>
      </c>
      <c r="CN35" s="483">
        <v>27</v>
      </c>
      <c r="CO35" s="489">
        <v>30</v>
      </c>
      <c r="CP35" s="498">
        <v>34</v>
      </c>
      <c r="CQ35" s="505">
        <v>37</v>
      </c>
      <c r="CR35" s="511">
        <v>39</v>
      </c>
      <c r="CS35" s="519">
        <v>42</v>
      </c>
      <c r="CT35" s="530">
        <v>44</v>
      </c>
      <c r="CU35" s="218">
        <f t="shared" si="0"/>
        <v>2</v>
      </c>
      <c r="CV35" s="23">
        <v>39</v>
      </c>
      <c r="CW35" s="23">
        <v>41</v>
      </c>
      <c r="CX35" s="23">
        <v>43</v>
      </c>
      <c r="CY35" s="23">
        <v>45</v>
      </c>
      <c r="CZ35" s="18">
        <v>46</v>
      </c>
      <c r="DA35" s="22">
        <v>48</v>
      </c>
      <c r="DB35" s="31">
        <v>49</v>
      </c>
      <c r="DC35" s="37">
        <v>50</v>
      </c>
      <c r="DD35" s="41">
        <v>51</v>
      </c>
      <c r="DE35" s="44">
        <v>53</v>
      </c>
      <c r="DF35" s="47">
        <v>55</v>
      </c>
      <c r="DG35" s="53">
        <v>57</v>
      </c>
      <c r="DH35" s="65">
        <v>58</v>
      </c>
      <c r="DI35" s="69">
        <v>59</v>
      </c>
      <c r="DJ35" s="71">
        <v>60</v>
      </c>
      <c r="DK35" s="73">
        <v>61</v>
      </c>
      <c r="DL35" s="77">
        <v>62</v>
      </c>
      <c r="DM35" s="81">
        <v>63</v>
      </c>
      <c r="DN35" s="88">
        <v>64</v>
      </c>
      <c r="DO35" s="90">
        <v>65</v>
      </c>
      <c r="DP35" s="93">
        <v>66</v>
      </c>
      <c r="DQ35" s="99">
        <v>67</v>
      </c>
      <c r="DR35" s="103">
        <v>68</v>
      </c>
      <c r="DS35" s="114">
        <v>69</v>
      </c>
      <c r="DT35" s="117">
        <v>70</v>
      </c>
      <c r="DU35" s="122">
        <v>71</v>
      </c>
      <c r="DV35" s="124">
        <v>72</v>
      </c>
      <c r="DW35" s="129">
        <v>73</v>
      </c>
      <c r="DX35" s="133">
        <v>73</v>
      </c>
      <c r="DY35" s="136">
        <v>73</v>
      </c>
      <c r="DZ35" s="140">
        <v>73</v>
      </c>
      <c r="EA35" s="145">
        <v>73</v>
      </c>
      <c r="EB35" s="149">
        <v>73</v>
      </c>
      <c r="EC35" s="153">
        <v>74</v>
      </c>
      <c r="ED35" s="158">
        <v>75</v>
      </c>
      <c r="EE35" s="163">
        <v>77</v>
      </c>
      <c r="EF35" s="167">
        <v>78</v>
      </c>
      <c r="EG35" s="174">
        <v>79</v>
      </c>
      <c r="EH35" s="178">
        <v>79</v>
      </c>
      <c r="EI35" s="184">
        <v>79</v>
      </c>
      <c r="EJ35" s="189">
        <v>79</v>
      </c>
      <c r="EK35" s="193">
        <v>79</v>
      </c>
      <c r="EL35" s="202">
        <v>79</v>
      </c>
      <c r="EM35" s="205">
        <v>79</v>
      </c>
      <c r="EN35" s="209">
        <v>79</v>
      </c>
      <c r="EO35" s="218">
        <v>80</v>
      </c>
      <c r="EP35" s="225">
        <v>80</v>
      </c>
      <c r="EQ35" s="229">
        <v>81</v>
      </c>
      <c r="ER35" s="1">
        <v>82</v>
      </c>
      <c r="ES35" s="245">
        <v>82</v>
      </c>
      <c r="ET35" s="251">
        <v>83</v>
      </c>
      <c r="EU35" s="255">
        <v>84</v>
      </c>
      <c r="EV35" s="234">
        <v>85</v>
      </c>
      <c r="EW35" s="268">
        <v>85</v>
      </c>
      <c r="EX35" s="272">
        <v>85</v>
      </c>
      <c r="EY35" s="279">
        <v>86</v>
      </c>
      <c r="EZ35" s="285">
        <v>87</v>
      </c>
      <c r="FA35" s="234">
        <v>87</v>
      </c>
      <c r="FB35" s="295">
        <v>88</v>
      </c>
      <c r="FC35" s="299">
        <v>89</v>
      </c>
      <c r="FD35" s="234">
        <v>90</v>
      </c>
      <c r="FE35" s="308">
        <v>91</v>
      </c>
      <c r="FF35" s="310">
        <v>91</v>
      </c>
      <c r="FG35" s="313">
        <v>91</v>
      </c>
      <c r="FH35" s="317">
        <v>91</v>
      </c>
      <c r="FI35" s="322">
        <v>91</v>
      </c>
      <c r="FJ35" s="327">
        <v>92</v>
      </c>
      <c r="FK35" s="331">
        <v>93</v>
      </c>
      <c r="FL35" s="335">
        <v>93</v>
      </c>
      <c r="FM35" s="338">
        <v>93</v>
      </c>
      <c r="FN35" s="343">
        <v>94</v>
      </c>
      <c r="FO35" s="346">
        <v>95</v>
      </c>
      <c r="FP35" s="354">
        <v>96</v>
      </c>
      <c r="FQ35" s="375">
        <v>0.28199999999999997</v>
      </c>
      <c r="FR35" s="388">
        <v>1</v>
      </c>
      <c r="FS35" s="393">
        <v>2</v>
      </c>
      <c r="FT35" s="414">
        <v>3</v>
      </c>
      <c r="FU35" s="422">
        <v>5</v>
      </c>
      <c r="FV35" s="429">
        <v>7</v>
      </c>
      <c r="FW35" s="435">
        <v>7</v>
      </c>
      <c r="FX35" s="441">
        <v>8</v>
      </c>
      <c r="FY35" s="448">
        <v>10</v>
      </c>
      <c r="FZ35" s="455">
        <v>11</v>
      </c>
      <c r="GA35" s="460">
        <v>12</v>
      </c>
      <c r="GB35" s="468">
        <v>13</v>
      </c>
      <c r="GC35" s="475">
        <v>15</v>
      </c>
      <c r="GD35" s="483">
        <v>16</v>
      </c>
      <c r="GE35" s="489">
        <v>17</v>
      </c>
      <c r="GF35" s="498">
        <v>19</v>
      </c>
      <c r="GG35" s="505">
        <v>21</v>
      </c>
      <c r="GH35" s="511">
        <v>22</v>
      </c>
      <c r="GI35" s="519">
        <v>23</v>
      </c>
      <c r="GJ35" s="530">
        <v>24</v>
      </c>
      <c r="GK35" s="218">
        <f t="shared" si="1"/>
        <v>1</v>
      </c>
      <c r="GL35" s="23">
        <v>8938</v>
      </c>
      <c r="GM35" s="23">
        <v>9054</v>
      </c>
      <c r="GN35" s="23">
        <v>9156</v>
      </c>
      <c r="GO35" s="23">
        <v>9278</v>
      </c>
      <c r="GP35" s="17">
        <v>9393</v>
      </c>
      <c r="GQ35" s="22"/>
      <c r="GR35" s="31">
        <v>9722</v>
      </c>
      <c r="GS35" s="37">
        <v>9838</v>
      </c>
      <c r="GT35" s="41">
        <v>9969</v>
      </c>
      <c r="GU35" s="44">
        <v>10109</v>
      </c>
      <c r="GV35" s="47">
        <v>10225</v>
      </c>
      <c r="GW35" s="53">
        <v>10364</v>
      </c>
      <c r="GX35" s="65">
        <v>10462</v>
      </c>
      <c r="GY35" s="69">
        <v>10536</v>
      </c>
      <c r="GZ35" s="71">
        <v>10586</v>
      </c>
      <c r="HA35" s="73">
        <v>10679</v>
      </c>
      <c r="HB35" s="77">
        <v>10799</v>
      </c>
      <c r="HC35" s="81">
        <v>11059</v>
      </c>
      <c r="HD35" s="88">
        <v>11158</v>
      </c>
      <c r="HE35" s="90">
        <v>11281</v>
      </c>
      <c r="HF35" s="93">
        <v>11370</v>
      </c>
      <c r="HG35" s="99">
        <v>11512</v>
      </c>
      <c r="HH35" s="103">
        <v>11619</v>
      </c>
      <c r="HI35" s="114">
        <v>11741</v>
      </c>
      <c r="HJ35" s="117">
        <v>11844</v>
      </c>
      <c r="HK35" s="122">
        <v>11943</v>
      </c>
      <c r="HL35" s="124">
        <v>12061</v>
      </c>
      <c r="HM35" s="129">
        <v>12175</v>
      </c>
      <c r="HN35" s="133">
        <v>12317</v>
      </c>
      <c r="HO35" s="136">
        <v>12487</v>
      </c>
      <c r="HP35" s="140">
        <v>12659</v>
      </c>
      <c r="HQ35" s="145">
        <v>12788</v>
      </c>
      <c r="HR35" s="149">
        <v>12931</v>
      </c>
      <c r="HS35" s="153">
        <v>13044</v>
      </c>
      <c r="HT35" s="158">
        <v>13166</v>
      </c>
      <c r="HU35" s="163">
        <v>13279</v>
      </c>
      <c r="HV35" s="167">
        <v>13365</v>
      </c>
      <c r="HW35" s="174">
        <v>13451</v>
      </c>
      <c r="HX35" s="178">
        <v>13476</v>
      </c>
      <c r="HY35" s="184">
        <v>13562</v>
      </c>
      <c r="HZ35" s="189">
        <v>13655</v>
      </c>
      <c r="IA35" s="193">
        <v>13804</v>
      </c>
      <c r="IB35" s="202">
        <v>13893</v>
      </c>
      <c r="IC35" s="205">
        <v>13930</v>
      </c>
      <c r="ID35" s="209">
        <v>14016</v>
      </c>
      <c r="IE35" s="218">
        <v>14094</v>
      </c>
      <c r="IF35" s="225">
        <v>14149</v>
      </c>
      <c r="IG35" s="229">
        <v>14198</v>
      </c>
      <c r="IH35" s="235"/>
      <c r="II35" s="245">
        <v>14357</v>
      </c>
      <c r="IJ35" s="251">
        <v>14405</v>
      </c>
      <c r="IK35" s="255">
        <v>14494</v>
      </c>
      <c r="IL35" s="264">
        <v>14544</v>
      </c>
      <c r="IM35" s="268">
        <v>14740</v>
      </c>
      <c r="IN35" s="272">
        <v>14895</v>
      </c>
      <c r="IO35" s="279">
        <v>14990</v>
      </c>
      <c r="IP35" s="285">
        <v>15070</v>
      </c>
      <c r="IQ35" s="290"/>
      <c r="IR35" s="295">
        <v>15239</v>
      </c>
      <c r="IS35" s="299">
        <v>15324</v>
      </c>
      <c r="IT35" s="305"/>
      <c r="IU35" s="308">
        <v>15484</v>
      </c>
      <c r="IV35" s="310">
        <v>15541</v>
      </c>
      <c r="IW35" s="313">
        <v>15636</v>
      </c>
      <c r="IX35" s="317">
        <v>15684</v>
      </c>
      <c r="IY35" s="322">
        <v>15771</v>
      </c>
      <c r="IZ35" s="327">
        <v>15879</v>
      </c>
      <c r="JA35" s="331">
        <v>15961</v>
      </c>
      <c r="JB35" s="335">
        <v>15982</v>
      </c>
      <c r="JC35" s="338">
        <v>16023</v>
      </c>
      <c r="JD35" s="343">
        <v>16065</v>
      </c>
      <c r="JE35" s="346">
        <v>16096</v>
      </c>
      <c r="JF35" s="354">
        <v>16166</v>
      </c>
      <c r="JG35" s="375">
        <v>16208</v>
      </c>
      <c r="JH35" s="388">
        <v>16282</v>
      </c>
      <c r="JI35" s="393">
        <v>16349</v>
      </c>
      <c r="JJ35" s="414">
        <v>16402</v>
      </c>
      <c r="JK35" s="422">
        <v>16494</v>
      </c>
      <c r="JL35" s="429">
        <v>16603</v>
      </c>
      <c r="JM35" s="435">
        <v>16628</v>
      </c>
      <c r="JN35" s="441">
        <v>16708</v>
      </c>
      <c r="JO35" s="448">
        <v>16786</v>
      </c>
      <c r="JP35" s="455">
        <v>16851</v>
      </c>
      <c r="JQ35" s="460">
        <v>16911</v>
      </c>
      <c r="JR35" s="468">
        <v>16969</v>
      </c>
      <c r="JS35" s="475">
        <v>17042</v>
      </c>
      <c r="JT35" s="483">
        <v>17103</v>
      </c>
      <c r="JU35" s="489">
        <v>17168</v>
      </c>
      <c r="JV35" s="498">
        <v>17254</v>
      </c>
      <c r="JW35" s="505">
        <v>17343</v>
      </c>
      <c r="JX35" s="511">
        <v>17412</v>
      </c>
      <c r="JY35" s="519">
        <v>17489</v>
      </c>
      <c r="JZ35" s="530">
        <v>17571</v>
      </c>
      <c r="KA35" s="218">
        <f t="shared" si="2"/>
        <v>82</v>
      </c>
      <c r="KB35" s="4"/>
    </row>
    <row r="36" spans="1:288" ht="15" customHeight="1" x14ac:dyDescent="0.2">
      <c r="A36" s="557"/>
      <c r="B36" s="43">
        <v>35</v>
      </c>
      <c r="C36" s="4" t="s">
        <v>465</v>
      </c>
      <c r="D36" s="43">
        <v>0</v>
      </c>
      <c r="E36" s="43">
        <v>1</v>
      </c>
      <c r="F36" s="23">
        <v>95</v>
      </c>
      <c r="G36" s="1">
        <v>99</v>
      </c>
      <c r="H36" s="23">
        <v>103</v>
      </c>
      <c r="I36" s="23">
        <v>107</v>
      </c>
      <c r="J36" s="1">
        <v>111</v>
      </c>
      <c r="K36" s="1">
        <v>115</v>
      </c>
      <c r="L36" s="31">
        <v>119</v>
      </c>
      <c r="M36" s="1">
        <f>ROUND((L36-F36)/6+L36+1,0)</f>
        <v>124</v>
      </c>
      <c r="N36" s="1">
        <f>ROUND((M36-F36)/7+M36+1,0)</f>
        <v>129</v>
      </c>
      <c r="O36" s="1">
        <f>ROUND((N36-F36)/8+N36+1,0)</f>
        <v>134</v>
      </c>
      <c r="P36" s="1">
        <f>ROUND((O36-F36)/9+O36,0)</f>
        <v>138</v>
      </c>
      <c r="Q36" s="1">
        <f>ROUND((P36-F36)/10+P36+1,1)</f>
        <v>143.30000000000001</v>
      </c>
      <c r="R36" s="65">
        <v>149</v>
      </c>
      <c r="S36" s="69">
        <v>154</v>
      </c>
      <c r="T36" s="71">
        <v>161</v>
      </c>
      <c r="U36" s="73">
        <v>166</v>
      </c>
      <c r="V36" s="77">
        <v>174</v>
      </c>
      <c r="W36" s="1">
        <f>ROUND((V36-T36)/2+V36,1)</f>
        <v>180.5</v>
      </c>
      <c r="X36" s="88">
        <v>188</v>
      </c>
      <c r="Y36" s="90">
        <v>194</v>
      </c>
      <c r="Z36" s="1">
        <f>ROUND((Y36-V36)/3+Y36,1)</f>
        <v>200.7</v>
      </c>
      <c r="AA36" s="99">
        <v>202</v>
      </c>
      <c r="AB36" s="1">
        <f>ROUND((AA36-X36)/3+AA36,1)</f>
        <v>206.7</v>
      </c>
      <c r="AC36" s="114">
        <v>212</v>
      </c>
      <c r="AD36" s="117">
        <v>216</v>
      </c>
      <c r="AE36" s="122">
        <v>220</v>
      </c>
      <c r="AF36" s="124">
        <v>225</v>
      </c>
      <c r="AG36" s="1">
        <f>ROUND((AF36-AC36)/3+AF36,1)</f>
        <v>229.3</v>
      </c>
      <c r="AH36" s="1">
        <f>ROUND((AG36-AD36)/3+AG36,1)</f>
        <v>233.7</v>
      </c>
      <c r="AI36" s="1">
        <f>ROUND((AH36-AE36)/3+AH36,1)</f>
        <v>238.3</v>
      </c>
      <c r="AJ36" s="140">
        <v>238.3</v>
      </c>
      <c r="AK36" s="1">
        <v>241.3</v>
      </c>
      <c r="AL36" s="1">
        <v>245</v>
      </c>
      <c r="AM36" s="153">
        <v>246</v>
      </c>
      <c r="AN36" s="1">
        <v>249</v>
      </c>
      <c r="AO36" s="1">
        <v>252</v>
      </c>
      <c r="AP36" s="1">
        <v>256</v>
      </c>
      <c r="AQ36" s="1">
        <v>260</v>
      </c>
      <c r="AR36" s="178">
        <v>262</v>
      </c>
      <c r="AS36" s="184">
        <v>265</v>
      </c>
      <c r="AT36" s="1">
        <v>268</v>
      </c>
      <c r="AU36" s="1">
        <v>271</v>
      </c>
      <c r="AV36" s="1">
        <v>274</v>
      </c>
      <c r="AW36" s="1">
        <v>277</v>
      </c>
      <c r="AX36" s="1">
        <v>280</v>
      </c>
      <c r="AY36" s="1">
        <v>283</v>
      </c>
      <c r="AZ36" s="1">
        <v>286</v>
      </c>
      <c r="BA36" s="229">
        <v>285</v>
      </c>
      <c r="BB36" s="1">
        <v>288</v>
      </c>
      <c r="BC36" s="1">
        <v>291</v>
      </c>
      <c r="BD36" s="1">
        <v>294</v>
      </c>
      <c r="BE36" s="1">
        <v>297</v>
      </c>
      <c r="BF36" s="1">
        <v>300</v>
      </c>
      <c r="BG36" s="1">
        <v>303</v>
      </c>
      <c r="BH36" s="1">
        <v>306</v>
      </c>
      <c r="BI36" s="1">
        <v>309</v>
      </c>
      <c r="BJ36" s="1">
        <v>312</v>
      </c>
      <c r="BK36" s="1">
        <v>315</v>
      </c>
      <c r="BL36" s="1">
        <v>318</v>
      </c>
      <c r="BM36" s="1">
        <v>321</v>
      </c>
      <c r="BN36" s="1">
        <v>324</v>
      </c>
      <c r="BO36" s="1">
        <v>327</v>
      </c>
      <c r="BP36" s="1">
        <v>330</v>
      </c>
      <c r="BQ36" s="1">
        <v>333</v>
      </c>
      <c r="BR36" s="1">
        <v>336</v>
      </c>
      <c r="BS36" s="1">
        <v>339</v>
      </c>
      <c r="BT36" s="1">
        <v>342</v>
      </c>
      <c r="BU36" s="1">
        <v>345</v>
      </c>
      <c r="BV36" s="1">
        <v>348</v>
      </c>
      <c r="BW36" s="1">
        <v>351</v>
      </c>
      <c r="BX36" s="1">
        <v>354</v>
      </c>
      <c r="BY36" s="1">
        <v>357</v>
      </c>
      <c r="BZ36" s="1">
        <v>360</v>
      </c>
      <c r="CA36" s="1">
        <v>363</v>
      </c>
      <c r="CB36" s="1">
        <v>366</v>
      </c>
      <c r="CC36" s="1">
        <v>369</v>
      </c>
      <c r="CD36" s="414">
        <v>388</v>
      </c>
      <c r="CE36" s="1">
        <v>392</v>
      </c>
      <c r="CF36" s="1">
        <v>396</v>
      </c>
      <c r="CG36" s="1">
        <v>400</v>
      </c>
      <c r="CH36" s="1">
        <v>404</v>
      </c>
      <c r="CI36" s="1">
        <v>408</v>
      </c>
      <c r="CJ36" s="1">
        <v>412</v>
      </c>
      <c r="CK36" s="1">
        <v>416</v>
      </c>
      <c r="CL36" s="1">
        <v>420</v>
      </c>
      <c r="CM36" s="1">
        <v>424</v>
      </c>
      <c r="CN36" s="1">
        <v>428</v>
      </c>
      <c r="CO36" s="1">
        <v>432</v>
      </c>
      <c r="CP36" s="1">
        <v>436</v>
      </c>
      <c r="CQ36" s="1">
        <v>440</v>
      </c>
      <c r="CR36" s="1">
        <v>444</v>
      </c>
      <c r="CS36" s="522">
        <v>448</v>
      </c>
      <c r="CT36" s="1">
        <v>452</v>
      </c>
      <c r="CU36" s="218">
        <f t="shared" si="0"/>
        <v>4</v>
      </c>
      <c r="CV36" s="23">
        <v>36</v>
      </c>
      <c r="CW36" s="1">
        <v>39</v>
      </c>
      <c r="CX36" s="23">
        <v>42</v>
      </c>
      <c r="CY36" s="23">
        <v>44</v>
      </c>
      <c r="CZ36" s="1">
        <v>47</v>
      </c>
      <c r="DA36" s="1">
        <v>50</v>
      </c>
      <c r="DB36" s="31">
        <v>51</v>
      </c>
      <c r="DC36" s="1">
        <f>ROUND((DB36-CV36)/6/31*21+DB36,0)</f>
        <v>53</v>
      </c>
      <c r="DD36" s="1">
        <f>ROUND((DC36-CV36)/7+DC36-1,0)</f>
        <v>54</v>
      </c>
      <c r="DE36" s="1">
        <f>ROUND((DD36-CV36)/8+DD36+1,0)</f>
        <v>57</v>
      </c>
      <c r="DF36" s="1">
        <f>ROUND((DE36-CV36)/9+DE36+1,0)</f>
        <v>60</v>
      </c>
      <c r="DG36" s="1">
        <f>ROUND((DF36-CV36)/10+DF36+1,1)</f>
        <v>63.4</v>
      </c>
      <c r="DH36" s="65">
        <v>66</v>
      </c>
      <c r="DI36" s="69">
        <v>70</v>
      </c>
      <c r="DJ36" s="71">
        <v>76</v>
      </c>
      <c r="DK36" s="73">
        <v>79</v>
      </c>
      <c r="DL36" s="77">
        <v>83</v>
      </c>
      <c r="DM36" s="1">
        <f>ROUND((DL36-DJ36)/2+DL36,1)</f>
        <v>86.5</v>
      </c>
      <c r="DN36" s="88">
        <v>89</v>
      </c>
      <c r="DO36" s="90">
        <v>91</v>
      </c>
      <c r="DP36" s="1">
        <f>ROUND((DO36-DL36)/3+DO36,1)</f>
        <v>93.7</v>
      </c>
      <c r="DQ36" s="99">
        <v>95</v>
      </c>
      <c r="DR36" s="1">
        <f>ROUND((DQ36-DN36)/3+DQ36,1)</f>
        <v>97</v>
      </c>
      <c r="DS36" s="114">
        <v>103</v>
      </c>
      <c r="DT36" s="117">
        <v>106</v>
      </c>
      <c r="DU36" s="122">
        <v>108</v>
      </c>
      <c r="DV36" s="124">
        <v>111</v>
      </c>
      <c r="DW36" s="1">
        <f>ROUND((DV36-DS36)/3+DV36,1)</f>
        <v>113.7</v>
      </c>
      <c r="DX36" s="1">
        <f>ROUND((DW36-DT36)/3/31*16+DW36,1)</f>
        <v>115</v>
      </c>
      <c r="DY36" s="1">
        <v>115</v>
      </c>
      <c r="DZ36" s="140">
        <v>115</v>
      </c>
      <c r="EA36" s="1">
        <f>DZ36</f>
        <v>115</v>
      </c>
      <c r="EB36" s="1">
        <v>116</v>
      </c>
      <c r="EC36" s="153">
        <v>117</v>
      </c>
      <c r="ED36" s="1">
        <v>118</v>
      </c>
      <c r="EE36" s="1">
        <v>119</v>
      </c>
      <c r="EF36" s="1">
        <v>121</v>
      </c>
      <c r="EG36" s="1">
        <v>123</v>
      </c>
      <c r="EH36" s="178">
        <v>130</v>
      </c>
      <c r="EI36" s="184">
        <v>132</v>
      </c>
      <c r="EJ36" s="1">
        <v>133</v>
      </c>
      <c r="EK36" s="1">
        <f>EJ36</f>
        <v>133</v>
      </c>
      <c r="EL36" s="1">
        <f>EK36</f>
        <v>133</v>
      </c>
      <c r="EM36" s="1">
        <f>EL36</f>
        <v>133</v>
      </c>
      <c r="EN36" s="1">
        <f>EM36</f>
        <v>133</v>
      </c>
      <c r="EO36" s="1">
        <v>135</v>
      </c>
      <c r="EP36" s="1">
        <v>137</v>
      </c>
      <c r="EQ36" s="229">
        <v>139</v>
      </c>
      <c r="ER36" s="1">
        <v>141</v>
      </c>
      <c r="ES36" s="1">
        <v>143</v>
      </c>
      <c r="ET36" s="1">
        <v>145</v>
      </c>
      <c r="EU36" s="1">
        <v>147</v>
      </c>
      <c r="EV36" s="1">
        <f>EU36</f>
        <v>147</v>
      </c>
      <c r="EW36" s="1">
        <f>EV36</f>
        <v>147</v>
      </c>
      <c r="EX36" s="1">
        <f>EW36</f>
        <v>147</v>
      </c>
      <c r="EY36" s="1">
        <v>149</v>
      </c>
      <c r="EZ36" s="1">
        <v>151</v>
      </c>
      <c r="FA36" s="1">
        <v>153</v>
      </c>
      <c r="FB36" s="1">
        <v>155</v>
      </c>
      <c r="FC36" s="1">
        <v>157</v>
      </c>
      <c r="FD36" s="1">
        <v>159</v>
      </c>
      <c r="FE36" s="1">
        <v>161</v>
      </c>
      <c r="FF36" s="1">
        <v>163</v>
      </c>
      <c r="FG36" s="1">
        <f>FF36</f>
        <v>163</v>
      </c>
      <c r="FH36" s="1">
        <f>FG36</f>
        <v>163</v>
      </c>
      <c r="FI36" s="1">
        <f>FH36</f>
        <v>163</v>
      </c>
      <c r="FJ36" s="1">
        <f>FI36+1</f>
        <v>164</v>
      </c>
      <c r="FK36" s="1">
        <v>165</v>
      </c>
      <c r="FL36" s="1">
        <v>166</v>
      </c>
      <c r="FM36" s="1">
        <v>167</v>
      </c>
      <c r="FN36" s="1">
        <v>168</v>
      </c>
      <c r="FO36" s="1">
        <v>169</v>
      </c>
      <c r="FP36" s="1">
        <v>170</v>
      </c>
      <c r="FQ36" s="1">
        <v>171</v>
      </c>
      <c r="FR36" s="1">
        <v>172</v>
      </c>
      <c r="FS36" s="1">
        <v>173</v>
      </c>
      <c r="FT36" s="414">
        <v>184</v>
      </c>
      <c r="FU36" s="1">
        <v>186</v>
      </c>
      <c r="FV36" s="1">
        <v>188</v>
      </c>
      <c r="FW36" s="1">
        <v>190</v>
      </c>
      <c r="FX36" s="1">
        <v>192</v>
      </c>
      <c r="FY36" s="1">
        <v>194</v>
      </c>
      <c r="FZ36" s="1">
        <v>196</v>
      </c>
      <c r="GA36" s="1">
        <v>198</v>
      </c>
      <c r="GB36" s="1">
        <v>200</v>
      </c>
      <c r="GC36" s="1">
        <v>202</v>
      </c>
      <c r="GD36" s="1">
        <v>204</v>
      </c>
      <c r="GE36" s="1">
        <v>206</v>
      </c>
      <c r="GF36" s="1">
        <v>208</v>
      </c>
      <c r="GG36" s="1">
        <v>210</v>
      </c>
      <c r="GH36" s="1">
        <v>212</v>
      </c>
      <c r="GI36" s="522">
        <v>214</v>
      </c>
      <c r="GJ36" s="1">
        <v>216</v>
      </c>
      <c r="GK36" s="218">
        <f t="shared" si="1"/>
        <v>2</v>
      </c>
      <c r="GL36" s="23"/>
      <c r="GM36" s="23"/>
      <c r="GN36" s="23"/>
      <c r="GO36" s="23"/>
      <c r="GP36" s="17"/>
      <c r="GQ36" s="22"/>
      <c r="GR36" s="31"/>
      <c r="GS36" s="37"/>
      <c r="GT36" s="41"/>
      <c r="GU36" s="44"/>
      <c r="GV36" s="47"/>
      <c r="GW36" s="53"/>
      <c r="GX36" s="65"/>
      <c r="GY36" s="69">
        <v>7652</v>
      </c>
      <c r="GZ36" s="71">
        <v>7785</v>
      </c>
      <c r="HA36" s="73">
        <v>7897</v>
      </c>
      <c r="HB36" s="77">
        <v>8008</v>
      </c>
      <c r="HC36" s="81"/>
      <c r="HD36" s="88">
        <v>8253</v>
      </c>
      <c r="HE36" s="90">
        <v>8384</v>
      </c>
      <c r="HF36" s="93"/>
      <c r="HG36" s="99">
        <v>8626</v>
      </c>
      <c r="HH36" s="103"/>
      <c r="HI36" s="114">
        <v>8883</v>
      </c>
      <c r="HJ36" s="117">
        <v>9019</v>
      </c>
      <c r="HK36" s="74">
        <v>9140</v>
      </c>
      <c r="HL36" s="74">
        <v>9267</v>
      </c>
      <c r="HM36" s="129"/>
      <c r="HN36" s="133"/>
      <c r="HO36" s="136"/>
      <c r="HP36" s="140">
        <v>9717</v>
      </c>
      <c r="HQ36" s="145"/>
      <c r="HR36" s="149"/>
      <c r="HS36" s="153">
        <v>10066</v>
      </c>
      <c r="HT36" s="158"/>
      <c r="HU36" s="163"/>
      <c r="HV36" s="167"/>
      <c r="HW36" s="174"/>
      <c r="HX36" s="178">
        <v>10650</v>
      </c>
      <c r="HY36" s="74">
        <v>10741</v>
      </c>
      <c r="HZ36" s="189"/>
      <c r="IA36" s="193"/>
      <c r="IB36" s="202"/>
      <c r="IC36" s="205"/>
      <c r="ID36" s="209"/>
      <c r="IE36" s="218"/>
      <c r="IF36" s="225"/>
      <c r="IG36" s="229"/>
      <c r="IH36" s="235"/>
      <c r="II36" s="245"/>
      <c r="IJ36" s="251"/>
      <c r="IK36" s="255"/>
      <c r="IL36" s="264"/>
      <c r="IM36" s="268"/>
      <c r="IN36" s="272"/>
      <c r="IO36" s="279"/>
      <c r="IP36" s="285"/>
      <c r="IQ36" s="290"/>
      <c r="IR36" s="295"/>
      <c r="IS36" s="299"/>
      <c r="IT36" s="305"/>
      <c r="IU36" s="308"/>
      <c r="IV36" s="310"/>
      <c r="IW36" s="313"/>
      <c r="IX36" s="317"/>
      <c r="IY36" s="322"/>
      <c r="IZ36" s="327"/>
      <c r="JA36" s="331"/>
      <c r="JB36" s="335"/>
      <c r="JC36" s="338"/>
      <c r="JD36" s="343"/>
      <c r="JE36" s="346"/>
      <c r="JF36" s="354"/>
      <c r="JG36" s="375"/>
      <c r="JH36" s="388"/>
      <c r="JI36" s="393"/>
      <c r="JJ36" s="414"/>
      <c r="JK36" s="422"/>
      <c r="JL36" s="429"/>
      <c r="JM36" s="435"/>
      <c r="JN36" s="441"/>
      <c r="JO36" s="448"/>
      <c r="JP36" s="455"/>
      <c r="JQ36" s="460"/>
      <c r="JR36" s="468"/>
      <c r="JS36" s="475"/>
      <c r="JT36" s="483"/>
      <c r="JU36" s="489"/>
      <c r="JV36" s="498"/>
      <c r="JW36" s="505"/>
      <c r="JX36" s="511"/>
      <c r="JY36" s="519"/>
      <c r="JZ36" s="530"/>
      <c r="KA36" s="218" t="str">
        <f t="shared" si="2"/>
        <v>Н/Д</v>
      </c>
      <c r="KB36" s="4"/>
    </row>
    <row r="37" spans="1:288" ht="15" customHeight="1" x14ac:dyDescent="0.2">
      <c r="A37" s="557"/>
      <c r="B37" s="43">
        <v>36</v>
      </c>
      <c r="C37" s="4" t="s">
        <v>69</v>
      </c>
      <c r="D37" s="43">
        <v>2</v>
      </c>
      <c r="E37" s="43">
        <v>2</v>
      </c>
      <c r="F37" s="23">
        <v>22</v>
      </c>
      <c r="G37" s="23">
        <v>28</v>
      </c>
      <c r="H37" s="23">
        <v>38</v>
      </c>
      <c r="I37" s="23">
        <v>44</v>
      </c>
      <c r="J37" s="18">
        <v>53</v>
      </c>
      <c r="K37" s="22">
        <v>60</v>
      </c>
      <c r="L37" s="31">
        <v>68</v>
      </c>
      <c r="M37" s="37">
        <v>78</v>
      </c>
      <c r="N37" s="41">
        <v>85</v>
      </c>
      <c r="O37" s="44">
        <v>92</v>
      </c>
      <c r="P37" s="47">
        <v>98</v>
      </c>
      <c r="Q37" s="53">
        <v>106</v>
      </c>
      <c r="R37" s="65">
        <v>113</v>
      </c>
      <c r="S37" s="69">
        <v>120</v>
      </c>
      <c r="T37" s="71">
        <v>127</v>
      </c>
      <c r="U37" s="73">
        <v>134</v>
      </c>
      <c r="V37" s="77">
        <v>142</v>
      </c>
      <c r="W37" s="81">
        <v>151</v>
      </c>
      <c r="X37" s="88">
        <v>163</v>
      </c>
      <c r="Y37" s="90">
        <v>171</v>
      </c>
      <c r="Z37" s="93">
        <v>178</v>
      </c>
      <c r="AA37" s="99">
        <v>185</v>
      </c>
      <c r="AB37" s="103">
        <v>192</v>
      </c>
      <c r="AC37" s="114">
        <v>201</v>
      </c>
      <c r="AD37" s="117">
        <v>209</v>
      </c>
      <c r="AE37" s="122">
        <v>216</v>
      </c>
      <c r="AF37" s="124">
        <v>225</v>
      </c>
      <c r="AG37" s="129">
        <v>236</v>
      </c>
      <c r="AH37" s="133">
        <v>248</v>
      </c>
      <c r="AI37" s="136">
        <v>259</v>
      </c>
      <c r="AJ37" s="140">
        <v>279</v>
      </c>
      <c r="AK37" s="145">
        <v>289</v>
      </c>
      <c r="AL37" s="149">
        <v>299</v>
      </c>
      <c r="AM37" s="1">
        <v>309</v>
      </c>
      <c r="AN37" s="158">
        <v>317</v>
      </c>
      <c r="AO37" s="163">
        <v>325</v>
      </c>
      <c r="AP37" s="167">
        <v>331</v>
      </c>
      <c r="AQ37" s="174">
        <v>339</v>
      </c>
      <c r="AR37" s="178">
        <v>348</v>
      </c>
      <c r="AS37" s="184">
        <v>355</v>
      </c>
      <c r="AT37" s="189">
        <v>366</v>
      </c>
      <c r="AU37" s="193">
        <v>376</v>
      </c>
      <c r="AV37" s="202">
        <v>386</v>
      </c>
      <c r="AW37" s="205">
        <v>396</v>
      </c>
      <c r="AX37" s="209">
        <v>403</v>
      </c>
      <c r="AY37" s="218">
        <v>410</v>
      </c>
      <c r="AZ37" s="225">
        <v>416</v>
      </c>
      <c r="BA37" s="1">
        <v>422</v>
      </c>
      <c r="BB37" s="235">
        <v>431</v>
      </c>
      <c r="BC37" s="245">
        <v>437</v>
      </c>
      <c r="BD37" s="251">
        <v>446</v>
      </c>
      <c r="BE37" s="255">
        <v>453</v>
      </c>
      <c r="BF37" s="264">
        <v>461</v>
      </c>
      <c r="BG37" s="268">
        <v>471</v>
      </c>
      <c r="BH37" s="272">
        <v>481</v>
      </c>
      <c r="BI37" s="279">
        <v>492</v>
      </c>
      <c r="BJ37" s="285">
        <v>503</v>
      </c>
      <c r="BK37" s="290">
        <v>511</v>
      </c>
      <c r="BL37" s="295">
        <v>517</v>
      </c>
      <c r="BM37" s="299">
        <v>527</v>
      </c>
      <c r="BN37" s="305">
        <v>536</v>
      </c>
      <c r="BO37" s="308">
        <v>543</v>
      </c>
      <c r="BP37" s="310">
        <v>552</v>
      </c>
      <c r="BQ37" s="313">
        <v>561</v>
      </c>
      <c r="BR37" s="317">
        <v>568</v>
      </c>
      <c r="BS37" s="322">
        <v>580</v>
      </c>
      <c r="BT37" s="327">
        <v>591</v>
      </c>
      <c r="BU37" s="331">
        <v>602</v>
      </c>
      <c r="BV37" s="335">
        <v>610</v>
      </c>
      <c r="BW37" s="338">
        <v>614</v>
      </c>
      <c r="BX37" s="343">
        <v>8</v>
      </c>
      <c r="BY37" s="346">
        <v>15</v>
      </c>
      <c r="BZ37" s="354">
        <v>20</v>
      </c>
      <c r="CA37" s="375">
        <v>24</v>
      </c>
      <c r="CB37" s="388">
        <v>30</v>
      </c>
      <c r="CC37" s="393">
        <v>35</v>
      </c>
      <c r="CD37" s="414">
        <v>42</v>
      </c>
      <c r="CE37" s="422">
        <v>49</v>
      </c>
      <c r="CF37" s="429">
        <v>56</v>
      </c>
      <c r="CG37" s="435">
        <v>63</v>
      </c>
      <c r="CH37" s="441">
        <v>68</v>
      </c>
      <c r="CI37" s="448">
        <v>72</v>
      </c>
      <c r="CJ37" s="455">
        <v>76</v>
      </c>
      <c r="CK37" s="460">
        <v>82</v>
      </c>
      <c r="CL37" s="468">
        <v>86</v>
      </c>
      <c r="CM37" s="475">
        <v>90</v>
      </c>
      <c r="CN37" s="483">
        <v>93</v>
      </c>
      <c r="CO37" s="489">
        <v>98</v>
      </c>
      <c r="CP37" s="498">
        <v>103</v>
      </c>
      <c r="CQ37" s="505">
        <v>108</v>
      </c>
      <c r="CR37" s="511">
        <v>114</v>
      </c>
      <c r="CS37" s="519">
        <v>118</v>
      </c>
      <c r="CT37" s="530">
        <v>123</v>
      </c>
      <c r="CU37" s="218">
        <f t="shared" si="0"/>
        <v>5</v>
      </c>
      <c r="CV37" s="23">
        <v>131</v>
      </c>
      <c r="CW37" s="23">
        <v>137</v>
      </c>
      <c r="CX37" s="23">
        <v>145</v>
      </c>
      <c r="CY37" s="23">
        <v>151</v>
      </c>
      <c r="CZ37" s="18">
        <v>156</v>
      </c>
      <c r="DA37" s="22">
        <v>160</v>
      </c>
      <c r="DB37" s="31">
        <v>163</v>
      </c>
      <c r="DC37" s="37">
        <v>166</v>
      </c>
      <c r="DD37" s="41">
        <v>170</v>
      </c>
      <c r="DE37" s="44">
        <v>176</v>
      </c>
      <c r="DF37" s="47">
        <v>181</v>
      </c>
      <c r="DG37" s="53">
        <v>188</v>
      </c>
      <c r="DH37" s="65">
        <v>194</v>
      </c>
      <c r="DI37" s="69">
        <v>201</v>
      </c>
      <c r="DJ37" s="71">
        <v>207</v>
      </c>
      <c r="DK37" s="73">
        <v>213</v>
      </c>
      <c r="DL37" s="77">
        <v>218</v>
      </c>
      <c r="DM37" s="81">
        <v>221</v>
      </c>
      <c r="DN37" s="88">
        <v>225</v>
      </c>
      <c r="DO37" s="90">
        <v>228</v>
      </c>
      <c r="DP37" s="93">
        <v>232</v>
      </c>
      <c r="DQ37" s="99">
        <v>236</v>
      </c>
      <c r="DR37" s="103">
        <v>239</v>
      </c>
      <c r="DS37" s="114">
        <v>243</v>
      </c>
      <c r="DT37" s="1">
        <f>ROUND((DS37-DP37)/3+DS37,1)</f>
        <v>246.7</v>
      </c>
      <c r="DU37" s="122">
        <v>3</v>
      </c>
      <c r="DV37" s="124">
        <v>8</v>
      </c>
      <c r="DW37" s="129">
        <v>14</v>
      </c>
      <c r="DX37" s="133">
        <v>17</v>
      </c>
      <c r="DY37" s="136">
        <v>17</v>
      </c>
      <c r="DZ37" s="140">
        <v>17</v>
      </c>
      <c r="EA37" s="145">
        <v>17</v>
      </c>
      <c r="EB37" s="149">
        <v>18</v>
      </c>
      <c r="EC37" s="1">
        <v>20</v>
      </c>
      <c r="ED37" s="158">
        <v>31</v>
      </c>
      <c r="EE37" s="163">
        <v>37</v>
      </c>
      <c r="EF37" s="167">
        <v>43</v>
      </c>
      <c r="EG37" s="174">
        <v>50</v>
      </c>
      <c r="EH37" s="178">
        <v>58</v>
      </c>
      <c r="EI37" s="184">
        <v>65</v>
      </c>
      <c r="EJ37" s="189">
        <v>68</v>
      </c>
      <c r="EK37" s="193">
        <v>68</v>
      </c>
      <c r="EL37" s="202">
        <v>68</v>
      </c>
      <c r="EM37" s="205">
        <v>68</v>
      </c>
      <c r="EN37" s="209">
        <v>68</v>
      </c>
      <c r="EO37" s="218">
        <v>72</v>
      </c>
      <c r="EP37" s="225">
        <v>78</v>
      </c>
      <c r="EQ37" s="1">
        <v>83</v>
      </c>
      <c r="ER37" s="235">
        <v>95</v>
      </c>
      <c r="ES37" s="245">
        <v>101</v>
      </c>
      <c r="ET37" s="251">
        <v>111</v>
      </c>
      <c r="EU37" s="255">
        <v>118</v>
      </c>
      <c r="EV37" s="264">
        <v>120</v>
      </c>
      <c r="EW37" s="268">
        <v>120</v>
      </c>
      <c r="EX37" s="272">
        <v>120</v>
      </c>
      <c r="EY37" s="279">
        <v>125</v>
      </c>
      <c r="EZ37" s="285">
        <v>130</v>
      </c>
      <c r="FA37" s="290">
        <v>138</v>
      </c>
      <c r="FB37" s="295">
        <v>144</v>
      </c>
      <c r="FC37" s="299">
        <v>152</v>
      </c>
      <c r="FD37" s="305">
        <v>158</v>
      </c>
      <c r="FE37" s="308">
        <v>164</v>
      </c>
      <c r="FF37" s="310">
        <v>172</v>
      </c>
      <c r="FG37" s="313">
        <v>173</v>
      </c>
      <c r="FH37" s="317">
        <v>173</v>
      </c>
      <c r="FI37" s="322">
        <v>173</v>
      </c>
      <c r="FJ37" s="327">
        <v>174</v>
      </c>
      <c r="FK37" s="331">
        <v>178</v>
      </c>
      <c r="FL37" s="335">
        <v>182</v>
      </c>
      <c r="FM37" s="338">
        <v>186</v>
      </c>
      <c r="FN37" s="343">
        <v>191</v>
      </c>
      <c r="FO37" s="346">
        <v>198</v>
      </c>
      <c r="FP37" s="354">
        <v>204</v>
      </c>
      <c r="FQ37" s="375">
        <v>209</v>
      </c>
      <c r="FR37" s="388">
        <v>214</v>
      </c>
      <c r="FS37" s="393">
        <v>219</v>
      </c>
      <c r="FT37" s="414">
        <v>220</v>
      </c>
      <c r="FU37" s="422">
        <v>224</v>
      </c>
      <c r="FV37" s="429">
        <v>227</v>
      </c>
      <c r="FW37" s="435">
        <v>231</v>
      </c>
      <c r="FX37" s="441">
        <v>234</v>
      </c>
      <c r="FY37" s="448">
        <v>237</v>
      </c>
      <c r="FZ37" s="455">
        <v>239</v>
      </c>
      <c r="GA37" s="460">
        <v>244</v>
      </c>
      <c r="GB37" s="468">
        <v>248</v>
      </c>
      <c r="GC37" s="475">
        <v>251</v>
      </c>
      <c r="GD37" s="483">
        <v>254</v>
      </c>
      <c r="GE37" s="489">
        <v>258</v>
      </c>
      <c r="GF37" s="498">
        <v>262</v>
      </c>
      <c r="GG37" s="505">
        <v>266</v>
      </c>
      <c r="GH37" s="511">
        <v>270</v>
      </c>
      <c r="GI37" s="519">
        <v>273</v>
      </c>
      <c r="GJ37" s="530">
        <v>276</v>
      </c>
      <c r="GK37" s="218">
        <f t="shared" si="1"/>
        <v>3</v>
      </c>
      <c r="GL37" s="23">
        <v>10661</v>
      </c>
      <c r="GM37" s="23">
        <v>10770</v>
      </c>
      <c r="GN37" s="23">
        <v>10906</v>
      </c>
      <c r="GO37" s="23">
        <v>10990</v>
      </c>
      <c r="GP37" s="17">
        <v>11101</v>
      </c>
      <c r="GQ37" s="22">
        <v>11208</v>
      </c>
      <c r="GR37" s="31">
        <v>11303</v>
      </c>
      <c r="GS37" s="37"/>
      <c r="GT37" s="41">
        <v>11492</v>
      </c>
      <c r="GU37" s="44">
        <v>11602</v>
      </c>
      <c r="GV37" s="47">
        <v>11709</v>
      </c>
      <c r="GW37" s="53">
        <v>11820</v>
      </c>
      <c r="GX37" s="65">
        <v>11949</v>
      </c>
      <c r="GY37" s="69">
        <v>12088</v>
      </c>
      <c r="GZ37" s="71">
        <v>12211</v>
      </c>
      <c r="HA37" s="73">
        <v>12323</v>
      </c>
      <c r="HB37" s="77">
        <v>12443</v>
      </c>
      <c r="HC37" s="81">
        <v>12582</v>
      </c>
      <c r="HD37" s="88">
        <v>12704</v>
      </c>
      <c r="HE37" s="90">
        <v>12814</v>
      </c>
      <c r="HF37" s="93">
        <v>12911</v>
      </c>
      <c r="HG37" s="99">
        <v>13026</v>
      </c>
      <c r="HH37" s="103">
        <v>13137</v>
      </c>
      <c r="HI37" s="114">
        <v>13265</v>
      </c>
      <c r="HJ37" s="117">
        <v>13373</v>
      </c>
      <c r="HK37" s="74">
        <v>13461</v>
      </c>
      <c r="HL37" s="124">
        <v>13549</v>
      </c>
      <c r="HM37" s="129">
        <v>13666</v>
      </c>
      <c r="HN37" s="133">
        <v>13788</v>
      </c>
      <c r="HO37" s="136">
        <v>13870</v>
      </c>
      <c r="HP37" s="140">
        <v>13984</v>
      </c>
      <c r="HQ37" s="145">
        <v>14056</v>
      </c>
      <c r="HR37" s="149">
        <v>14141</v>
      </c>
      <c r="HS37" s="153"/>
      <c r="HT37" s="158">
        <v>14337</v>
      </c>
      <c r="HU37" s="163">
        <v>14445</v>
      </c>
      <c r="HV37" s="167">
        <v>14527</v>
      </c>
      <c r="HW37" s="174">
        <v>14610</v>
      </c>
      <c r="HX37" s="178">
        <v>14712</v>
      </c>
      <c r="HY37" s="184">
        <v>14790</v>
      </c>
      <c r="HZ37" s="189">
        <v>14884</v>
      </c>
      <c r="IA37" s="193">
        <v>14954</v>
      </c>
      <c r="IB37" s="202">
        <v>15044</v>
      </c>
      <c r="IC37" s="205">
        <v>15136</v>
      </c>
      <c r="ID37" s="209">
        <v>15231</v>
      </c>
      <c r="IE37" s="218">
        <v>15335</v>
      </c>
      <c r="IF37" s="225">
        <v>15414</v>
      </c>
      <c r="IG37" s="229"/>
      <c r="IH37" s="235">
        <v>15664</v>
      </c>
      <c r="II37" s="245">
        <v>15751</v>
      </c>
      <c r="IJ37" s="251">
        <v>15866</v>
      </c>
      <c r="IK37" s="255">
        <v>15952</v>
      </c>
      <c r="IL37" s="264">
        <v>16054</v>
      </c>
      <c r="IM37" s="268">
        <v>16152</v>
      </c>
      <c r="IN37" s="272">
        <v>16250</v>
      </c>
      <c r="IO37" s="279">
        <v>16337</v>
      </c>
      <c r="IP37" s="285">
        <v>16459</v>
      </c>
      <c r="IQ37" s="290">
        <v>16561</v>
      </c>
      <c r="IR37" s="295">
        <v>16649</v>
      </c>
      <c r="IS37" s="299">
        <v>16769</v>
      </c>
      <c r="IT37" s="305">
        <v>16861</v>
      </c>
      <c r="IU37" s="308">
        <v>16944</v>
      </c>
      <c r="IV37" s="310">
        <v>17028</v>
      </c>
      <c r="IW37" s="313">
        <v>17103</v>
      </c>
      <c r="IX37" s="317">
        <v>17171</v>
      </c>
      <c r="IY37" s="322">
        <v>17251</v>
      </c>
      <c r="IZ37" s="327">
        <v>17334</v>
      </c>
      <c r="JA37" s="331">
        <v>17417</v>
      </c>
      <c r="JB37" s="335">
        <v>17503</v>
      </c>
      <c r="JC37" s="338">
        <v>17586</v>
      </c>
      <c r="JD37" s="343">
        <v>17662</v>
      </c>
      <c r="JE37" s="346">
        <v>17776</v>
      </c>
      <c r="JF37" s="354">
        <v>17864</v>
      </c>
      <c r="JG37" s="375">
        <v>17939</v>
      </c>
      <c r="JH37" s="388">
        <v>18033</v>
      </c>
      <c r="JI37" s="393">
        <v>18119</v>
      </c>
      <c r="JJ37" s="414">
        <v>18212</v>
      </c>
      <c r="JK37" s="422">
        <v>18313</v>
      </c>
      <c r="JL37" s="429">
        <v>18425</v>
      </c>
      <c r="JM37" s="435">
        <v>18513</v>
      </c>
      <c r="JN37" s="441">
        <v>18597</v>
      </c>
      <c r="JO37" s="448">
        <v>18674</v>
      </c>
      <c r="JP37" s="455">
        <v>18746</v>
      </c>
      <c r="JQ37" s="460">
        <v>18880</v>
      </c>
      <c r="JR37" s="468">
        <v>18961</v>
      </c>
      <c r="JS37" s="475">
        <v>19035</v>
      </c>
      <c r="JT37" s="483">
        <v>19103</v>
      </c>
      <c r="JU37" s="489">
        <v>19183</v>
      </c>
      <c r="JV37" s="498">
        <v>19278</v>
      </c>
      <c r="JW37" s="505">
        <v>19357</v>
      </c>
      <c r="JX37" s="511">
        <v>19433</v>
      </c>
      <c r="JY37" s="519">
        <v>19511</v>
      </c>
      <c r="JZ37" s="530">
        <v>19596</v>
      </c>
      <c r="KA37" s="218">
        <f t="shared" si="2"/>
        <v>85</v>
      </c>
      <c r="KB37" s="4"/>
    </row>
    <row r="38" spans="1:288" ht="15" customHeight="1" x14ac:dyDescent="0.2">
      <c r="A38" s="557">
        <v>4</v>
      </c>
      <c r="B38" s="43">
        <v>37</v>
      </c>
      <c r="C38" s="4" t="s">
        <v>70</v>
      </c>
      <c r="D38" s="43">
        <v>2</v>
      </c>
      <c r="E38" s="43">
        <v>2</v>
      </c>
      <c r="F38" s="23">
        <v>39</v>
      </c>
      <c r="G38" s="23">
        <v>41</v>
      </c>
      <c r="H38" s="23">
        <v>44</v>
      </c>
      <c r="I38" s="23">
        <v>46</v>
      </c>
      <c r="J38" s="18">
        <v>49</v>
      </c>
      <c r="K38" s="22">
        <v>53</v>
      </c>
      <c r="L38" s="31">
        <v>56</v>
      </c>
      <c r="M38" s="37">
        <v>59</v>
      </c>
      <c r="N38" s="41">
        <v>62</v>
      </c>
      <c r="O38" s="44">
        <v>64</v>
      </c>
      <c r="P38" s="47">
        <v>66</v>
      </c>
      <c r="Q38" s="53">
        <v>69</v>
      </c>
      <c r="R38" s="65">
        <v>72</v>
      </c>
      <c r="S38" s="69">
        <v>74</v>
      </c>
      <c r="T38" s="71">
        <v>76</v>
      </c>
      <c r="U38" s="73">
        <v>79</v>
      </c>
      <c r="V38" s="77">
        <v>82</v>
      </c>
      <c r="W38" s="1">
        <f>ROUND((V38-T38)/2+V38,1)</f>
        <v>85</v>
      </c>
      <c r="X38" s="88">
        <v>91</v>
      </c>
      <c r="Y38" s="90">
        <v>94</v>
      </c>
      <c r="Z38" s="1">
        <f>ROUND((Y38-V38)/3+Y38,1)</f>
        <v>98</v>
      </c>
      <c r="AA38" s="99">
        <v>99</v>
      </c>
      <c r="AB38" s="103">
        <v>102</v>
      </c>
      <c r="AC38" s="114">
        <v>107</v>
      </c>
      <c r="AD38" s="117">
        <v>112</v>
      </c>
      <c r="AE38" s="122">
        <v>116</v>
      </c>
      <c r="AF38" s="124">
        <v>122</v>
      </c>
      <c r="AG38" s="129">
        <v>127</v>
      </c>
      <c r="AH38" s="133">
        <v>134</v>
      </c>
      <c r="AI38" s="136">
        <v>143</v>
      </c>
      <c r="AJ38" s="140">
        <v>150</v>
      </c>
      <c r="AK38" s="145">
        <v>158</v>
      </c>
      <c r="AL38" s="149">
        <v>164</v>
      </c>
      <c r="AM38" s="153">
        <v>168</v>
      </c>
      <c r="AN38" s="158">
        <v>173</v>
      </c>
      <c r="AO38" s="163">
        <v>177</v>
      </c>
      <c r="AP38" s="167">
        <v>181</v>
      </c>
      <c r="AQ38" s="174">
        <v>186</v>
      </c>
      <c r="AR38" s="178">
        <v>190</v>
      </c>
      <c r="AS38" s="184">
        <v>194</v>
      </c>
      <c r="AT38" s="189">
        <v>200</v>
      </c>
      <c r="AU38" s="193">
        <v>207</v>
      </c>
      <c r="AV38" s="202">
        <v>215</v>
      </c>
      <c r="AW38" s="205">
        <v>223</v>
      </c>
      <c r="AX38" s="209">
        <v>230</v>
      </c>
      <c r="AY38" s="218">
        <v>236</v>
      </c>
      <c r="AZ38" s="225">
        <v>238</v>
      </c>
      <c r="BA38" s="229">
        <v>242</v>
      </c>
      <c r="BB38" s="235">
        <v>246</v>
      </c>
      <c r="BC38" s="245">
        <v>248</v>
      </c>
      <c r="BD38" s="251">
        <v>253</v>
      </c>
      <c r="BE38" s="255">
        <v>257</v>
      </c>
      <c r="BF38" s="264">
        <v>265</v>
      </c>
      <c r="BG38" s="268">
        <v>274</v>
      </c>
      <c r="BH38" s="272">
        <v>283</v>
      </c>
      <c r="BI38" s="279">
        <v>289</v>
      </c>
      <c r="BJ38" s="285">
        <v>297</v>
      </c>
      <c r="BK38" s="290">
        <v>303</v>
      </c>
      <c r="BL38" s="295">
        <v>307</v>
      </c>
      <c r="BM38" s="299">
        <v>312</v>
      </c>
      <c r="BN38" s="305">
        <v>317</v>
      </c>
      <c r="BO38" s="1">
        <v>322</v>
      </c>
      <c r="BP38" s="310">
        <v>326</v>
      </c>
      <c r="BQ38" s="313">
        <v>334</v>
      </c>
      <c r="BR38" s="317">
        <v>340</v>
      </c>
      <c r="BS38" s="1">
        <v>347</v>
      </c>
      <c r="BT38" s="327">
        <v>357</v>
      </c>
      <c r="BU38" s="331">
        <v>364</v>
      </c>
      <c r="BV38" s="335">
        <v>374</v>
      </c>
      <c r="BW38" s="338">
        <v>380</v>
      </c>
      <c r="BX38" s="343">
        <v>384</v>
      </c>
      <c r="BY38" s="1">
        <v>390</v>
      </c>
      <c r="BZ38" s="354">
        <v>393</v>
      </c>
      <c r="CA38" s="375">
        <v>397</v>
      </c>
      <c r="CB38" s="388">
        <v>402</v>
      </c>
      <c r="CC38" s="393">
        <v>407</v>
      </c>
      <c r="CD38" s="1">
        <v>412</v>
      </c>
      <c r="CE38" s="422">
        <v>422</v>
      </c>
      <c r="CF38" s="429">
        <v>430</v>
      </c>
      <c r="CG38" s="435">
        <v>437</v>
      </c>
      <c r="CH38" s="441">
        <v>445</v>
      </c>
      <c r="CI38" s="448">
        <v>451</v>
      </c>
      <c r="CJ38" s="455">
        <v>455</v>
      </c>
      <c r="CK38" s="460">
        <v>457</v>
      </c>
      <c r="CL38" s="468">
        <v>460</v>
      </c>
      <c r="CM38" s="475">
        <v>463</v>
      </c>
      <c r="CN38" s="483">
        <v>466</v>
      </c>
      <c r="CO38" s="489">
        <v>470</v>
      </c>
      <c r="CP38" s="498">
        <v>474</v>
      </c>
      <c r="CQ38" s="505">
        <v>477</v>
      </c>
      <c r="CR38" s="511">
        <v>479</v>
      </c>
      <c r="CS38" s="519">
        <v>482</v>
      </c>
      <c r="CT38" s="530">
        <v>488</v>
      </c>
      <c r="CU38" s="218">
        <f t="shared" si="0"/>
        <v>6</v>
      </c>
      <c r="CV38" s="23">
        <v>18</v>
      </c>
      <c r="CW38" s="23">
        <v>19</v>
      </c>
      <c r="CX38" s="23">
        <v>21</v>
      </c>
      <c r="CY38" s="23">
        <v>22</v>
      </c>
      <c r="CZ38" s="18">
        <v>23</v>
      </c>
      <c r="DA38" s="22">
        <v>25</v>
      </c>
      <c r="DB38" s="31">
        <v>26</v>
      </c>
      <c r="DC38" s="37">
        <v>27</v>
      </c>
      <c r="DD38" s="41">
        <v>27</v>
      </c>
      <c r="DE38" s="44">
        <v>28</v>
      </c>
      <c r="DF38" s="47">
        <v>30</v>
      </c>
      <c r="DG38" s="53">
        <v>32</v>
      </c>
      <c r="DH38" s="65">
        <v>34</v>
      </c>
      <c r="DI38" s="69">
        <v>36</v>
      </c>
      <c r="DJ38" s="71">
        <v>38</v>
      </c>
      <c r="DK38" s="73">
        <v>40</v>
      </c>
      <c r="DL38" s="77">
        <v>41</v>
      </c>
      <c r="DM38" s="1">
        <f>ROUND((DL38-DJ38)/2+DL38,1)</f>
        <v>42.5</v>
      </c>
      <c r="DN38" s="88">
        <v>43</v>
      </c>
      <c r="DO38" s="90">
        <v>44</v>
      </c>
      <c r="DP38" s="1">
        <f>ROUND((DO38-DL38)/3+DO38,1)</f>
        <v>45</v>
      </c>
      <c r="DQ38" s="99">
        <v>46</v>
      </c>
      <c r="DR38" s="103">
        <v>48</v>
      </c>
      <c r="DS38" s="114">
        <v>53</v>
      </c>
      <c r="DT38" s="117">
        <v>57</v>
      </c>
      <c r="DU38" s="122">
        <v>60</v>
      </c>
      <c r="DV38" s="124">
        <v>64</v>
      </c>
      <c r="DW38" s="129">
        <v>67</v>
      </c>
      <c r="DX38" s="133">
        <v>68</v>
      </c>
      <c r="DY38" s="136">
        <v>68</v>
      </c>
      <c r="DZ38" s="140">
        <v>68</v>
      </c>
      <c r="EA38" s="145">
        <v>68</v>
      </c>
      <c r="EB38" s="149">
        <v>69</v>
      </c>
      <c r="EC38" s="153">
        <v>71</v>
      </c>
      <c r="ED38" s="158">
        <v>74</v>
      </c>
      <c r="EE38" s="163">
        <v>78</v>
      </c>
      <c r="EF38" s="167">
        <v>82</v>
      </c>
      <c r="EG38" s="174">
        <v>86</v>
      </c>
      <c r="EH38" s="178">
        <v>89</v>
      </c>
      <c r="EI38" s="184">
        <v>92</v>
      </c>
      <c r="EJ38" s="189">
        <v>92</v>
      </c>
      <c r="EK38" s="193">
        <v>92</v>
      </c>
      <c r="EL38" s="202">
        <v>92</v>
      </c>
      <c r="EM38" s="205">
        <v>92</v>
      </c>
      <c r="EN38" s="209">
        <v>92</v>
      </c>
      <c r="EO38" s="218">
        <v>95</v>
      </c>
      <c r="EP38" s="225">
        <v>97</v>
      </c>
      <c r="EQ38" s="229">
        <v>100</v>
      </c>
      <c r="ER38" s="235">
        <v>103</v>
      </c>
      <c r="ES38" s="245">
        <v>105</v>
      </c>
      <c r="ET38" s="251">
        <v>107</v>
      </c>
      <c r="EU38" s="255">
        <v>109</v>
      </c>
      <c r="EV38" s="264">
        <v>110</v>
      </c>
      <c r="EW38" s="268">
        <v>110</v>
      </c>
      <c r="EX38" s="272">
        <v>110</v>
      </c>
      <c r="EY38" s="279">
        <v>111</v>
      </c>
      <c r="EZ38" s="285">
        <v>111</v>
      </c>
      <c r="FA38" s="290">
        <v>112</v>
      </c>
      <c r="FB38" s="295">
        <v>113</v>
      </c>
      <c r="FC38" s="299">
        <v>115</v>
      </c>
      <c r="FD38" s="305">
        <v>117</v>
      </c>
      <c r="FE38" s="1">
        <v>119</v>
      </c>
      <c r="FF38" s="310">
        <v>121</v>
      </c>
      <c r="FG38" s="313">
        <v>121</v>
      </c>
      <c r="FH38" s="317">
        <v>121</v>
      </c>
      <c r="FI38" s="1">
        <f>FH38</f>
        <v>121</v>
      </c>
      <c r="FJ38" s="327">
        <v>121</v>
      </c>
      <c r="FK38" s="331">
        <v>2</v>
      </c>
      <c r="FL38" s="335">
        <v>2</v>
      </c>
      <c r="FM38" s="338">
        <v>4</v>
      </c>
      <c r="FN38" s="343">
        <v>7</v>
      </c>
      <c r="FO38" s="1">
        <v>9</v>
      </c>
      <c r="FP38" s="354">
        <v>14</v>
      </c>
      <c r="FQ38" s="375">
        <v>17</v>
      </c>
      <c r="FR38" s="388">
        <v>20</v>
      </c>
      <c r="FS38" s="393">
        <v>24</v>
      </c>
      <c r="FT38" s="1">
        <v>25</v>
      </c>
      <c r="FU38" s="422">
        <v>24</v>
      </c>
      <c r="FV38" s="429">
        <v>24</v>
      </c>
      <c r="FW38" s="435">
        <v>24</v>
      </c>
      <c r="FX38" s="441">
        <v>24</v>
      </c>
      <c r="FY38" s="448">
        <v>24</v>
      </c>
      <c r="FZ38" s="455">
        <v>24</v>
      </c>
      <c r="GA38" s="460">
        <v>26</v>
      </c>
      <c r="GB38" s="468">
        <v>29</v>
      </c>
      <c r="GC38" s="475">
        <v>32</v>
      </c>
      <c r="GD38" s="483">
        <v>35</v>
      </c>
      <c r="GE38" s="489">
        <v>36</v>
      </c>
      <c r="GF38" s="498">
        <v>39</v>
      </c>
      <c r="GG38" s="505">
        <v>40</v>
      </c>
      <c r="GH38" s="511">
        <v>42</v>
      </c>
      <c r="GI38" s="519">
        <v>44</v>
      </c>
      <c r="GJ38" s="530">
        <v>45</v>
      </c>
      <c r="GK38" s="218">
        <f t="shared" si="1"/>
        <v>1</v>
      </c>
      <c r="GL38" s="23">
        <v>988</v>
      </c>
      <c r="GM38" s="23">
        <v>1079</v>
      </c>
      <c r="GN38" s="23">
        <v>1149</v>
      </c>
      <c r="GO38" s="23">
        <v>1224</v>
      </c>
      <c r="GP38" s="17">
        <v>1303</v>
      </c>
      <c r="GQ38" s="22"/>
      <c r="GR38" s="31"/>
      <c r="GS38" s="37">
        <v>1645</v>
      </c>
      <c r="GT38" s="41"/>
      <c r="GU38" s="44"/>
      <c r="GV38" s="47">
        <v>1941</v>
      </c>
      <c r="GW38" s="53">
        <v>2028</v>
      </c>
      <c r="GX38" s="65">
        <v>2096</v>
      </c>
      <c r="GY38" s="69">
        <v>2170</v>
      </c>
      <c r="GZ38" s="71">
        <v>2260</v>
      </c>
      <c r="HA38" s="73">
        <v>2336</v>
      </c>
      <c r="HB38" s="77">
        <v>2435</v>
      </c>
      <c r="HC38" s="1">
        <f>ROUND((HB38-GZ38)/2+HB38,0)</f>
        <v>2523</v>
      </c>
      <c r="HD38" s="88">
        <v>2699</v>
      </c>
      <c r="HE38" s="90">
        <v>2789</v>
      </c>
      <c r="HF38" s="93"/>
      <c r="HG38" s="99">
        <v>2946</v>
      </c>
      <c r="HH38" s="103">
        <v>3046</v>
      </c>
      <c r="HI38" s="114">
        <v>3123</v>
      </c>
      <c r="HJ38" s="117">
        <v>3210</v>
      </c>
      <c r="HK38" s="122">
        <v>3291</v>
      </c>
      <c r="HL38" s="124">
        <v>3394</v>
      </c>
      <c r="HM38" s="129">
        <v>3477</v>
      </c>
      <c r="HN38" s="133">
        <v>3616</v>
      </c>
      <c r="HO38" s="136">
        <v>3867</v>
      </c>
      <c r="HP38" s="140">
        <v>4053</v>
      </c>
      <c r="HQ38" s="145">
        <v>4262</v>
      </c>
      <c r="HR38" s="149">
        <v>4453</v>
      </c>
      <c r="HS38" s="153">
        <v>4520</v>
      </c>
      <c r="HT38" s="158">
        <v>4582</v>
      </c>
      <c r="HU38" s="163">
        <v>4660</v>
      </c>
      <c r="HV38" s="167">
        <v>4727</v>
      </c>
      <c r="HW38" s="174"/>
      <c r="HX38" s="178">
        <v>4863</v>
      </c>
      <c r="HY38" s="184">
        <v>4933</v>
      </c>
      <c r="HZ38" s="189">
        <v>5075</v>
      </c>
      <c r="IA38" s="193">
        <v>5291</v>
      </c>
      <c r="IB38" s="202">
        <v>5477</v>
      </c>
      <c r="IC38" s="205">
        <v>5697</v>
      </c>
      <c r="ID38" s="209">
        <v>5931</v>
      </c>
      <c r="IE38" s="218">
        <v>6090</v>
      </c>
      <c r="IF38" s="225">
        <v>6149</v>
      </c>
      <c r="IG38" s="229">
        <v>6224</v>
      </c>
      <c r="IH38" s="235">
        <v>6294</v>
      </c>
      <c r="II38" s="245">
        <v>6343</v>
      </c>
      <c r="IJ38" s="251">
        <v>6415</v>
      </c>
      <c r="IK38" s="255">
        <v>6487</v>
      </c>
      <c r="IL38" s="264">
        <v>6684</v>
      </c>
      <c r="IM38" s="268">
        <v>6932</v>
      </c>
      <c r="IN38" s="272">
        <v>7172</v>
      </c>
      <c r="IO38" s="279">
        <v>7341</v>
      </c>
      <c r="IP38" s="285">
        <v>7565</v>
      </c>
      <c r="IQ38" s="290">
        <v>7713</v>
      </c>
      <c r="IR38" s="295">
        <v>7817</v>
      </c>
      <c r="IS38" s="299">
        <v>7926</v>
      </c>
      <c r="IT38" s="305">
        <v>8036</v>
      </c>
      <c r="IU38" s="308"/>
      <c r="IV38" s="310">
        <v>8266</v>
      </c>
      <c r="IW38" s="313">
        <v>8504</v>
      </c>
      <c r="IX38" s="317">
        <v>8694</v>
      </c>
      <c r="IY38" s="322"/>
      <c r="IZ38" s="327">
        <v>9107</v>
      </c>
      <c r="JA38" s="331">
        <v>9307</v>
      </c>
      <c r="JB38" s="335">
        <v>9607</v>
      </c>
      <c r="JC38" s="338">
        <v>9779</v>
      </c>
      <c r="JD38" s="343">
        <v>9892</v>
      </c>
      <c r="JE38" s="346"/>
      <c r="JF38" s="354">
        <v>10113</v>
      </c>
      <c r="JG38" s="375">
        <v>10222</v>
      </c>
      <c r="JH38" s="388">
        <v>10334</v>
      </c>
      <c r="JI38" s="393">
        <v>10445</v>
      </c>
      <c r="JJ38" s="414"/>
      <c r="JK38" s="422">
        <v>10903</v>
      </c>
      <c r="JL38" s="429">
        <v>11099</v>
      </c>
      <c r="JM38" s="435">
        <v>11324</v>
      </c>
      <c r="JN38" s="441">
        <v>11594</v>
      </c>
      <c r="JO38" s="448">
        <v>11834</v>
      </c>
      <c r="JP38" s="455">
        <v>12061</v>
      </c>
      <c r="JQ38" s="460">
        <v>12171</v>
      </c>
      <c r="JR38" s="468">
        <v>12303</v>
      </c>
      <c r="JS38" s="475">
        <v>12399</v>
      </c>
      <c r="JT38" s="483">
        <v>12599</v>
      </c>
      <c r="JU38" s="489">
        <v>12780</v>
      </c>
      <c r="JV38" s="498">
        <v>12936</v>
      </c>
      <c r="JW38" s="505">
        <v>13046</v>
      </c>
      <c r="JX38" s="511">
        <v>13166</v>
      </c>
      <c r="JY38" s="519">
        <v>13322</v>
      </c>
      <c r="JZ38" s="530">
        <v>13562</v>
      </c>
      <c r="KA38" s="218">
        <f t="shared" si="2"/>
        <v>240</v>
      </c>
      <c r="KB38" s="4"/>
    </row>
    <row r="39" spans="1:288" ht="15" customHeight="1" x14ac:dyDescent="0.2">
      <c r="A39" s="557"/>
      <c r="B39" s="43">
        <v>38</v>
      </c>
      <c r="C39" s="4" t="s">
        <v>71</v>
      </c>
      <c r="D39" s="43">
        <v>0</v>
      </c>
      <c r="E39" s="43">
        <v>2</v>
      </c>
      <c r="F39" s="23">
        <v>74</v>
      </c>
      <c r="G39" s="23">
        <v>77</v>
      </c>
      <c r="H39" s="23">
        <v>80</v>
      </c>
      <c r="I39" s="23">
        <v>83</v>
      </c>
      <c r="J39" s="18">
        <v>88</v>
      </c>
      <c r="K39" s="22">
        <v>92</v>
      </c>
      <c r="L39" s="31">
        <v>96</v>
      </c>
      <c r="M39" s="37">
        <v>101</v>
      </c>
      <c r="N39" s="41">
        <v>104</v>
      </c>
      <c r="O39" s="44">
        <v>108</v>
      </c>
      <c r="P39" s="47">
        <v>111</v>
      </c>
      <c r="Q39" s="53">
        <v>115</v>
      </c>
      <c r="R39" s="65">
        <v>119</v>
      </c>
      <c r="S39" s="69">
        <v>124</v>
      </c>
      <c r="T39" s="71">
        <v>128</v>
      </c>
      <c r="U39" s="73">
        <v>128</v>
      </c>
      <c r="V39" s="77">
        <v>128</v>
      </c>
      <c r="W39" s="81">
        <v>128</v>
      </c>
      <c r="X39" s="88">
        <v>128</v>
      </c>
      <c r="Y39" s="5">
        <v>128</v>
      </c>
      <c r="Z39" s="1">
        <f>ROUND((Y39-V39)/3+Y39,1)</f>
        <v>128</v>
      </c>
      <c r="AA39" s="1">
        <f>ROUND((Z39-W39)/3+Z39,1)</f>
        <v>128</v>
      </c>
      <c r="AB39" s="1">
        <f>ROUND((AA39-X39)/3+AA39,1)</f>
        <v>128</v>
      </c>
      <c r="AC39" s="1">
        <v>128</v>
      </c>
      <c r="AD39" s="117">
        <v>136</v>
      </c>
      <c r="AE39" s="5">
        <v>136</v>
      </c>
      <c r="AF39" s="127">
        <v>139</v>
      </c>
      <c r="AG39" s="5">
        <v>139</v>
      </c>
      <c r="AH39" s="5">
        <v>139</v>
      </c>
      <c r="AI39" s="136">
        <v>149</v>
      </c>
      <c r="AJ39" s="5">
        <v>149</v>
      </c>
      <c r="AK39" s="5">
        <v>149</v>
      </c>
      <c r="AL39" s="5">
        <v>149</v>
      </c>
      <c r="AM39" s="5">
        <v>149</v>
      </c>
      <c r="AN39" s="5">
        <v>149</v>
      </c>
      <c r="AO39" s="5">
        <v>149</v>
      </c>
      <c r="AP39" s="5">
        <v>149</v>
      </c>
      <c r="AQ39" s="5">
        <v>149</v>
      </c>
      <c r="AR39" s="5">
        <v>149</v>
      </c>
      <c r="AS39" s="184">
        <v>219</v>
      </c>
      <c r="AT39" s="189">
        <v>247</v>
      </c>
      <c r="AU39" s="193">
        <v>267</v>
      </c>
      <c r="AV39" s="202">
        <v>288</v>
      </c>
      <c r="AW39" s="205">
        <v>307</v>
      </c>
      <c r="AX39" s="209">
        <v>330</v>
      </c>
      <c r="AY39" s="218">
        <v>345</v>
      </c>
      <c r="AZ39" s="225">
        <v>358</v>
      </c>
      <c r="BA39" s="1">
        <v>370</v>
      </c>
      <c r="BB39" s="1">
        <v>382</v>
      </c>
      <c r="BC39" s="245">
        <v>398</v>
      </c>
      <c r="BD39" s="251">
        <v>408</v>
      </c>
      <c r="BE39" s="255">
        <v>431</v>
      </c>
      <c r="BF39" s="264">
        <v>432</v>
      </c>
      <c r="BG39" s="268">
        <v>445</v>
      </c>
      <c r="BH39" s="272">
        <v>457</v>
      </c>
      <c r="BI39" s="279">
        <v>467</v>
      </c>
      <c r="BJ39" s="285">
        <v>480</v>
      </c>
      <c r="BK39" s="290">
        <v>495</v>
      </c>
      <c r="BL39" s="295">
        <v>511</v>
      </c>
      <c r="BM39" s="299">
        <v>526</v>
      </c>
      <c r="BN39" s="305">
        <v>539</v>
      </c>
      <c r="BO39" s="308">
        <v>548</v>
      </c>
      <c r="BP39" s="310">
        <v>558</v>
      </c>
      <c r="BQ39" s="313">
        <v>572</v>
      </c>
      <c r="BR39" s="317">
        <v>584</v>
      </c>
      <c r="BS39" s="322">
        <v>598</v>
      </c>
      <c r="BT39" s="327">
        <v>611</v>
      </c>
      <c r="BU39" s="331">
        <v>626</v>
      </c>
      <c r="BV39" s="335">
        <v>636</v>
      </c>
      <c r="BW39" s="338">
        <v>647</v>
      </c>
      <c r="BX39" s="343">
        <v>654</v>
      </c>
      <c r="BY39" s="346">
        <v>666</v>
      </c>
      <c r="BZ39" s="354">
        <v>676</v>
      </c>
      <c r="CA39" s="375">
        <v>1.0680000000000001</v>
      </c>
      <c r="CB39" s="388">
        <v>9</v>
      </c>
      <c r="CC39" s="393">
        <v>20</v>
      </c>
      <c r="CD39" s="414">
        <v>33</v>
      </c>
      <c r="CE39" s="422">
        <v>44</v>
      </c>
      <c r="CF39" s="429">
        <v>57</v>
      </c>
      <c r="CG39" s="435">
        <v>68</v>
      </c>
      <c r="CH39" s="441">
        <v>81</v>
      </c>
      <c r="CI39" s="448">
        <v>94</v>
      </c>
      <c r="CJ39" s="455">
        <v>108</v>
      </c>
      <c r="CK39" s="460">
        <v>125</v>
      </c>
      <c r="CL39" s="468">
        <v>140</v>
      </c>
      <c r="CM39" s="475">
        <v>154</v>
      </c>
      <c r="CN39" s="483">
        <v>165</v>
      </c>
      <c r="CO39" s="489">
        <v>178</v>
      </c>
      <c r="CP39" s="498">
        <v>188</v>
      </c>
      <c r="CQ39" s="505">
        <v>202</v>
      </c>
      <c r="CR39" s="511">
        <v>213</v>
      </c>
      <c r="CS39" s="519">
        <v>226</v>
      </c>
      <c r="CT39" s="530">
        <v>238</v>
      </c>
      <c r="CU39" s="218">
        <f t="shared" si="0"/>
        <v>12</v>
      </c>
      <c r="CV39" s="23">
        <v>110</v>
      </c>
      <c r="CW39" s="23">
        <v>110</v>
      </c>
      <c r="CX39" s="23">
        <v>111</v>
      </c>
      <c r="CY39" s="23">
        <v>111</v>
      </c>
      <c r="CZ39" s="18">
        <v>112</v>
      </c>
      <c r="DA39" s="22">
        <v>112</v>
      </c>
      <c r="DB39" s="31">
        <v>2</v>
      </c>
      <c r="DC39" s="37">
        <v>4</v>
      </c>
      <c r="DD39" s="41">
        <v>5</v>
      </c>
      <c r="DE39" s="44">
        <v>7</v>
      </c>
      <c r="DF39" s="47">
        <v>8</v>
      </c>
      <c r="DG39" s="53">
        <v>10</v>
      </c>
      <c r="DH39" s="65">
        <v>12</v>
      </c>
      <c r="DI39" s="69">
        <v>15</v>
      </c>
      <c r="DJ39" s="71">
        <v>17</v>
      </c>
      <c r="DK39" s="73">
        <v>17</v>
      </c>
      <c r="DL39" s="77">
        <v>17</v>
      </c>
      <c r="DM39" s="81">
        <v>17</v>
      </c>
      <c r="DN39" s="88">
        <v>17</v>
      </c>
      <c r="DO39" s="5">
        <v>17</v>
      </c>
      <c r="DP39" s="1">
        <f>ROUND((DO39-DL39)/3+DO39,1)</f>
        <v>17</v>
      </c>
      <c r="DQ39" s="1">
        <f>ROUND((DP39-DM39)/3+DP39,1)</f>
        <v>17</v>
      </c>
      <c r="DR39" s="1">
        <f>ROUND((DQ39-DN39)/3+DQ39,1)</f>
        <v>17</v>
      </c>
      <c r="DS39" s="1">
        <v>17</v>
      </c>
      <c r="DT39" s="117">
        <v>19</v>
      </c>
      <c r="DU39" s="5">
        <v>19</v>
      </c>
      <c r="DV39" s="127">
        <v>20</v>
      </c>
      <c r="DW39" s="5">
        <v>20</v>
      </c>
      <c r="DX39" s="5">
        <v>20</v>
      </c>
      <c r="DY39" s="136">
        <v>20</v>
      </c>
      <c r="DZ39" s="5">
        <v>20</v>
      </c>
      <c r="EA39" s="5">
        <v>20</v>
      </c>
      <c r="EB39" s="5">
        <v>20</v>
      </c>
      <c r="EC39" s="5">
        <v>20</v>
      </c>
      <c r="ED39" s="5">
        <v>20</v>
      </c>
      <c r="EE39" s="5">
        <v>20</v>
      </c>
      <c r="EF39" s="5">
        <v>20</v>
      </c>
      <c r="EG39" s="5">
        <v>20</v>
      </c>
      <c r="EH39" s="5">
        <v>20</v>
      </c>
      <c r="EI39" s="184">
        <v>43</v>
      </c>
      <c r="EJ39" s="189">
        <v>49</v>
      </c>
      <c r="EK39" s="193">
        <v>49</v>
      </c>
      <c r="EL39" s="202">
        <v>49</v>
      </c>
      <c r="EM39" s="205">
        <v>49</v>
      </c>
      <c r="EN39" s="209">
        <v>49</v>
      </c>
      <c r="EO39" s="218">
        <v>49</v>
      </c>
      <c r="EP39" s="225">
        <v>52</v>
      </c>
      <c r="EQ39" s="1">
        <v>56</v>
      </c>
      <c r="ER39" s="1">
        <v>60</v>
      </c>
      <c r="ES39" s="245">
        <v>54</v>
      </c>
      <c r="ET39" s="251">
        <v>54</v>
      </c>
      <c r="EU39" s="255">
        <v>55</v>
      </c>
      <c r="EV39" s="264">
        <v>55</v>
      </c>
      <c r="EW39" s="268">
        <v>55</v>
      </c>
      <c r="EX39" s="272">
        <v>55</v>
      </c>
      <c r="EY39" s="279">
        <v>55</v>
      </c>
      <c r="EZ39" s="285">
        <v>55</v>
      </c>
      <c r="FA39" s="290">
        <v>55</v>
      </c>
      <c r="FB39" s="295">
        <v>55</v>
      </c>
      <c r="FC39" s="299">
        <v>55</v>
      </c>
      <c r="FD39" s="305">
        <v>56</v>
      </c>
      <c r="FE39" s="308">
        <v>56</v>
      </c>
      <c r="FF39" s="310">
        <v>56</v>
      </c>
      <c r="FG39" s="313">
        <v>56</v>
      </c>
      <c r="FH39" s="317">
        <v>56</v>
      </c>
      <c r="FI39" s="322">
        <v>56</v>
      </c>
      <c r="FJ39" s="327">
        <v>56</v>
      </c>
      <c r="FK39" s="331">
        <v>56</v>
      </c>
      <c r="FL39" s="335">
        <v>56</v>
      </c>
      <c r="FM39" s="338">
        <v>56</v>
      </c>
      <c r="FN39" s="343">
        <v>56</v>
      </c>
      <c r="FO39" s="346">
        <v>56</v>
      </c>
      <c r="FP39" s="354">
        <v>56</v>
      </c>
      <c r="FQ39" s="375">
        <v>56</v>
      </c>
      <c r="FR39" s="388">
        <v>56</v>
      </c>
      <c r="FS39" s="393">
        <v>56</v>
      </c>
      <c r="FT39" s="414">
        <v>56</v>
      </c>
      <c r="FU39" s="422">
        <v>56</v>
      </c>
      <c r="FV39" s="429">
        <v>56</v>
      </c>
      <c r="FW39" s="435">
        <v>56</v>
      </c>
      <c r="FX39" s="441">
        <v>56</v>
      </c>
      <c r="FY39" s="448">
        <v>56</v>
      </c>
      <c r="FZ39" s="455">
        <v>56</v>
      </c>
      <c r="GA39" s="460">
        <v>56</v>
      </c>
      <c r="GB39" s="468">
        <v>56</v>
      </c>
      <c r="GC39" s="475">
        <v>56</v>
      </c>
      <c r="GD39" s="483">
        <v>56</v>
      </c>
      <c r="GE39" s="489">
        <v>56</v>
      </c>
      <c r="GF39" s="498">
        <v>56</v>
      </c>
      <c r="GG39" s="505">
        <v>56</v>
      </c>
      <c r="GH39" s="511">
        <v>56</v>
      </c>
      <c r="GI39" s="519">
        <v>56</v>
      </c>
      <c r="GJ39" s="530">
        <v>56</v>
      </c>
      <c r="GK39" s="218">
        <f t="shared" si="1"/>
        <v>0</v>
      </c>
      <c r="GL39" s="23">
        <v>9117</v>
      </c>
      <c r="GM39" s="23">
        <v>9200</v>
      </c>
      <c r="GN39" s="23">
        <v>9280</v>
      </c>
      <c r="GO39" s="23">
        <v>9352</v>
      </c>
      <c r="GP39" s="17">
        <v>9428</v>
      </c>
      <c r="GQ39" s="22"/>
      <c r="GR39" s="31">
        <v>9602</v>
      </c>
      <c r="GS39" s="37">
        <v>9677</v>
      </c>
      <c r="GT39" s="41">
        <v>9736</v>
      </c>
      <c r="GU39" s="44">
        <v>9799</v>
      </c>
      <c r="GV39" s="47">
        <v>9860</v>
      </c>
      <c r="GW39" s="53">
        <v>9925</v>
      </c>
      <c r="GX39" s="65">
        <v>9983</v>
      </c>
      <c r="GY39" s="69">
        <v>10052</v>
      </c>
      <c r="GZ39" s="71">
        <v>10120</v>
      </c>
      <c r="HA39" s="73">
        <v>10120</v>
      </c>
      <c r="HB39" s="77">
        <v>10120</v>
      </c>
      <c r="HC39" s="81">
        <v>10120</v>
      </c>
      <c r="HD39" s="88">
        <v>10120</v>
      </c>
      <c r="HE39" s="5">
        <v>10120</v>
      </c>
      <c r="HF39" s="93"/>
      <c r="HG39" s="99"/>
      <c r="HH39" s="103"/>
      <c r="HI39" s="114"/>
      <c r="HJ39" s="117">
        <v>10295</v>
      </c>
      <c r="HK39" s="5">
        <v>10295</v>
      </c>
      <c r="HL39" s="5">
        <v>10295</v>
      </c>
      <c r="HM39" s="5">
        <v>10295</v>
      </c>
      <c r="HN39" s="5">
        <v>10295</v>
      </c>
      <c r="HO39" s="136">
        <v>10430</v>
      </c>
      <c r="HP39" s="5">
        <v>10430</v>
      </c>
      <c r="HQ39" s="5">
        <v>10430</v>
      </c>
      <c r="HR39" s="5">
        <v>10430</v>
      </c>
      <c r="HS39" s="5">
        <v>10430</v>
      </c>
      <c r="HT39" s="5">
        <v>10430</v>
      </c>
      <c r="HU39" s="5">
        <v>10430</v>
      </c>
      <c r="HV39" s="5">
        <v>10430</v>
      </c>
      <c r="HW39" s="5">
        <v>10430</v>
      </c>
      <c r="HX39" s="5">
        <v>10430</v>
      </c>
      <c r="HY39" s="184">
        <v>11073</v>
      </c>
      <c r="HZ39" s="74">
        <v>11408</v>
      </c>
      <c r="IA39" s="193">
        <v>11786</v>
      </c>
      <c r="IB39" s="202">
        <v>12158</v>
      </c>
      <c r="IC39" s="205">
        <v>12558</v>
      </c>
      <c r="ID39" s="209">
        <v>12877</v>
      </c>
      <c r="IE39" s="218">
        <v>13200</v>
      </c>
      <c r="IF39" s="225">
        <v>13522</v>
      </c>
      <c r="IG39" s="229"/>
      <c r="IH39" s="235"/>
      <c r="II39" s="245">
        <v>14060</v>
      </c>
      <c r="IJ39" s="251">
        <v>14207</v>
      </c>
      <c r="IK39" s="74">
        <v>14368</v>
      </c>
      <c r="IL39" s="264">
        <v>14636</v>
      </c>
      <c r="IM39" s="268">
        <v>14904</v>
      </c>
      <c r="IN39" s="272">
        <v>15163</v>
      </c>
      <c r="IO39" s="279">
        <v>15409</v>
      </c>
      <c r="IP39" s="285">
        <v>15748</v>
      </c>
      <c r="IQ39" s="290">
        <v>16098</v>
      </c>
      <c r="IR39" s="295">
        <v>16548</v>
      </c>
      <c r="IS39" s="299">
        <v>16895</v>
      </c>
      <c r="IT39" s="305">
        <v>17096</v>
      </c>
      <c r="IU39" s="308">
        <v>17239</v>
      </c>
      <c r="IV39" s="310">
        <v>17382</v>
      </c>
      <c r="IW39" s="313">
        <v>17722</v>
      </c>
      <c r="IX39" s="317">
        <v>17952</v>
      </c>
      <c r="IY39" s="322">
        <v>18296</v>
      </c>
      <c r="IZ39" s="327">
        <v>18549</v>
      </c>
      <c r="JA39" s="331">
        <v>18737</v>
      </c>
      <c r="JB39" s="335">
        <v>18960</v>
      </c>
      <c r="JC39" s="338">
        <v>19129</v>
      </c>
      <c r="JD39" s="343">
        <v>19263</v>
      </c>
      <c r="JE39" s="346">
        <v>19431</v>
      </c>
      <c r="JF39" s="354">
        <v>19572</v>
      </c>
      <c r="JG39" s="375">
        <v>19744</v>
      </c>
      <c r="JH39" s="388">
        <v>19891</v>
      </c>
      <c r="JI39" s="393">
        <v>20056</v>
      </c>
      <c r="JJ39" s="414">
        <v>20406</v>
      </c>
      <c r="JK39" s="422">
        <v>20704</v>
      </c>
      <c r="JL39" s="429">
        <v>20894</v>
      </c>
      <c r="JM39" s="435">
        <v>21058</v>
      </c>
      <c r="JN39" s="441">
        <v>21295</v>
      </c>
      <c r="JO39" s="448">
        <v>21437</v>
      </c>
      <c r="JP39" s="455">
        <v>21608</v>
      </c>
      <c r="JQ39" s="460">
        <v>21822</v>
      </c>
      <c r="JR39" s="468">
        <v>22031</v>
      </c>
      <c r="JS39" s="475">
        <v>22242</v>
      </c>
      <c r="JT39" s="483">
        <v>22415</v>
      </c>
      <c r="JU39" s="74">
        <v>22591</v>
      </c>
      <c r="JV39" s="498">
        <v>22770</v>
      </c>
      <c r="JW39" s="505">
        <v>22923</v>
      </c>
      <c r="JX39" s="511">
        <v>23041</v>
      </c>
      <c r="JY39" s="519">
        <v>23231</v>
      </c>
      <c r="JZ39" s="530">
        <v>23416</v>
      </c>
      <c r="KA39" s="218">
        <f t="shared" si="2"/>
        <v>185</v>
      </c>
      <c r="KB39" s="4"/>
    </row>
    <row r="40" spans="1:288" ht="15" customHeight="1" x14ac:dyDescent="0.2">
      <c r="A40" s="557"/>
      <c r="B40" s="43">
        <v>39</v>
      </c>
      <c r="C40" s="4" t="s">
        <v>72</v>
      </c>
      <c r="D40" s="43">
        <v>1</v>
      </c>
      <c r="E40" s="43">
        <v>2</v>
      </c>
      <c r="F40" s="23">
        <v>230</v>
      </c>
      <c r="G40" s="1">
        <v>238</v>
      </c>
      <c r="H40" s="23">
        <v>238</v>
      </c>
      <c r="I40" s="1">
        <v>242</v>
      </c>
      <c r="J40" s="18">
        <v>248</v>
      </c>
      <c r="K40" s="1">
        <v>252</v>
      </c>
      <c r="L40" s="1">
        <v>256</v>
      </c>
      <c r="M40" s="1">
        <f>ROUND((L40-F40)/6+L40+1,0)</f>
        <v>261</v>
      </c>
      <c r="N40" s="1">
        <f>ROUND((M40-F40)/7+M40+1,0)</f>
        <v>266</v>
      </c>
      <c r="O40" s="1">
        <f>ROUND((N40-F40)/8+N40+1,0)</f>
        <v>272</v>
      </c>
      <c r="P40" s="1">
        <f t="shared" ref="P40:P41" si="66">ROUND((O40-F40)/9+O40,0)</f>
        <v>277</v>
      </c>
      <c r="Q40" s="1">
        <f>ROUND((P40-F40)/10+P40+1,1)</f>
        <v>282.7</v>
      </c>
      <c r="R40" s="1">
        <v>290.7</v>
      </c>
      <c r="S40" s="69" t="s">
        <v>7</v>
      </c>
      <c r="T40" s="71">
        <v>288</v>
      </c>
      <c r="U40" s="73">
        <v>290</v>
      </c>
      <c r="V40" s="77">
        <v>294</v>
      </c>
      <c r="W40" s="81">
        <v>300</v>
      </c>
      <c r="X40" s="88">
        <v>306</v>
      </c>
      <c r="Y40" s="90">
        <v>311</v>
      </c>
      <c r="Z40" s="93">
        <v>315</v>
      </c>
      <c r="AA40" s="99">
        <v>320</v>
      </c>
      <c r="AB40" s="103">
        <v>323</v>
      </c>
      <c r="AC40" s="114">
        <v>327</v>
      </c>
      <c r="AD40" s="117">
        <v>331</v>
      </c>
      <c r="AE40" s="122">
        <v>334</v>
      </c>
      <c r="AF40" s="124">
        <v>338</v>
      </c>
      <c r="AG40" s="129">
        <v>341</v>
      </c>
      <c r="AH40" s="133">
        <v>346</v>
      </c>
      <c r="AI40" s="136">
        <v>350</v>
      </c>
      <c r="AJ40" s="140">
        <v>355</v>
      </c>
      <c r="AK40" s="145">
        <v>361</v>
      </c>
      <c r="AL40" s="149">
        <v>366</v>
      </c>
      <c r="AM40" s="153">
        <v>370</v>
      </c>
      <c r="AN40" s="158">
        <v>374</v>
      </c>
      <c r="AO40" s="163">
        <v>378</v>
      </c>
      <c r="AP40" s="167">
        <v>381</v>
      </c>
      <c r="AQ40" s="174">
        <v>384</v>
      </c>
      <c r="AR40" s="178">
        <v>388</v>
      </c>
      <c r="AS40" s="184">
        <v>391</v>
      </c>
      <c r="AT40" s="189">
        <v>397</v>
      </c>
      <c r="AU40" s="193">
        <v>403</v>
      </c>
      <c r="AV40" s="202">
        <v>408</v>
      </c>
      <c r="AW40" s="205">
        <v>414</v>
      </c>
      <c r="AX40" s="209">
        <v>419</v>
      </c>
      <c r="AY40" s="218">
        <v>424</v>
      </c>
      <c r="AZ40" s="225">
        <v>427</v>
      </c>
      <c r="BA40" s="229">
        <v>431</v>
      </c>
      <c r="BB40" s="235">
        <v>434</v>
      </c>
      <c r="BC40" s="245">
        <v>434</v>
      </c>
      <c r="BD40" s="251">
        <v>440</v>
      </c>
      <c r="BE40" s="255">
        <v>443</v>
      </c>
      <c r="BF40" s="264">
        <v>449</v>
      </c>
      <c r="BG40" s="268">
        <v>455</v>
      </c>
      <c r="BH40" s="272">
        <v>462</v>
      </c>
      <c r="BI40" s="279">
        <v>467</v>
      </c>
      <c r="BJ40" s="285">
        <v>471</v>
      </c>
      <c r="BK40" s="290">
        <v>475</v>
      </c>
      <c r="BL40" s="295">
        <v>479</v>
      </c>
      <c r="BM40" s="299">
        <v>483</v>
      </c>
      <c r="BN40" s="305">
        <v>488</v>
      </c>
      <c r="BO40" s="308">
        <v>490</v>
      </c>
      <c r="BP40" s="310">
        <v>493</v>
      </c>
      <c r="BQ40" s="313">
        <v>499</v>
      </c>
      <c r="BR40" s="317">
        <v>505</v>
      </c>
      <c r="BS40" s="322">
        <v>512</v>
      </c>
      <c r="BT40" s="327">
        <v>519</v>
      </c>
      <c r="BU40" s="331">
        <v>525</v>
      </c>
      <c r="BV40" s="335">
        <v>530</v>
      </c>
      <c r="BW40" s="338">
        <v>534</v>
      </c>
      <c r="BX40" s="343">
        <v>537</v>
      </c>
      <c r="BY40" s="346">
        <v>540</v>
      </c>
      <c r="BZ40" s="354">
        <v>544</v>
      </c>
      <c r="CA40" s="375">
        <v>547</v>
      </c>
      <c r="CB40" s="1">
        <v>550</v>
      </c>
      <c r="CC40" s="393">
        <v>554</v>
      </c>
      <c r="CD40" s="1">
        <v>557</v>
      </c>
      <c r="CE40" s="422">
        <v>566</v>
      </c>
      <c r="CF40" s="429">
        <v>572</v>
      </c>
      <c r="CG40" s="435">
        <v>577</v>
      </c>
      <c r="CH40" s="441">
        <v>581</v>
      </c>
      <c r="CI40" s="448">
        <v>585</v>
      </c>
      <c r="CJ40" s="455">
        <v>589</v>
      </c>
      <c r="CK40" s="460">
        <v>593</v>
      </c>
      <c r="CL40" s="468">
        <v>597</v>
      </c>
      <c r="CM40" s="475">
        <v>601</v>
      </c>
      <c r="CN40" s="483">
        <v>604</v>
      </c>
      <c r="CO40" s="489">
        <v>607</v>
      </c>
      <c r="CP40" s="498">
        <v>612</v>
      </c>
      <c r="CQ40" s="505">
        <v>617</v>
      </c>
      <c r="CR40" s="511">
        <v>622</v>
      </c>
      <c r="CS40" s="519">
        <v>627</v>
      </c>
      <c r="CT40" s="530">
        <v>631</v>
      </c>
      <c r="CU40" s="218">
        <f t="shared" si="0"/>
        <v>4</v>
      </c>
      <c r="CV40" s="23">
        <v>11</v>
      </c>
      <c r="CW40" s="1">
        <v>15</v>
      </c>
      <c r="CX40" s="23">
        <v>15</v>
      </c>
      <c r="CY40" s="1">
        <v>17</v>
      </c>
      <c r="CZ40" s="18">
        <v>19</v>
      </c>
      <c r="DA40" s="1">
        <v>21</v>
      </c>
      <c r="DB40" s="1">
        <v>23</v>
      </c>
      <c r="DC40" s="1">
        <f t="shared" ref="DC40" si="67">ROUND((DB40-CV40)/6/31*21+DB40,0)</f>
        <v>24</v>
      </c>
      <c r="DD40" s="1">
        <f>ROUND((DC40-CV40)/7+DC40-1,0)</f>
        <v>25</v>
      </c>
      <c r="DE40" s="1">
        <f>ROUND((DD40-CV40)/8+DD40+1,0)</f>
        <v>28</v>
      </c>
      <c r="DF40" s="1">
        <f t="shared" ref="DF40:DF41" si="68">ROUND((DE40-CV40)/9+DE40+1,0)</f>
        <v>31</v>
      </c>
      <c r="DG40" s="1">
        <f>ROUND((DF40-CV40)/10+DF40+1,1)</f>
        <v>34</v>
      </c>
      <c r="DH40" s="65" t="s">
        <v>7</v>
      </c>
      <c r="DI40" s="69" t="s">
        <v>7</v>
      </c>
      <c r="DJ40" s="71">
        <v>36</v>
      </c>
      <c r="DK40" s="73">
        <v>38</v>
      </c>
      <c r="DL40" s="77">
        <v>40</v>
      </c>
      <c r="DM40" s="81">
        <v>41</v>
      </c>
      <c r="DN40" s="88">
        <v>43</v>
      </c>
      <c r="DO40" s="90">
        <v>44</v>
      </c>
      <c r="DP40" s="93">
        <v>46</v>
      </c>
      <c r="DQ40" s="99">
        <v>48</v>
      </c>
      <c r="DR40" s="103">
        <v>51</v>
      </c>
      <c r="DS40" s="114">
        <v>54</v>
      </c>
      <c r="DT40" s="117">
        <v>57</v>
      </c>
      <c r="DU40" s="122">
        <v>59</v>
      </c>
      <c r="DV40" s="124">
        <v>61</v>
      </c>
      <c r="DW40" s="129">
        <v>64</v>
      </c>
      <c r="DX40" s="133">
        <v>65</v>
      </c>
      <c r="DY40" s="136">
        <v>65</v>
      </c>
      <c r="DZ40" s="140">
        <v>65</v>
      </c>
      <c r="EA40" s="145">
        <v>65</v>
      </c>
      <c r="EB40" s="149">
        <v>65</v>
      </c>
      <c r="EC40" s="153">
        <v>68</v>
      </c>
      <c r="ED40" s="158">
        <v>71</v>
      </c>
      <c r="EE40" s="163">
        <v>75</v>
      </c>
      <c r="EF40" s="167">
        <v>78</v>
      </c>
      <c r="EG40" s="174">
        <v>81</v>
      </c>
      <c r="EH40" s="178">
        <v>84</v>
      </c>
      <c r="EI40" s="184">
        <v>87</v>
      </c>
      <c r="EJ40" s="189">
        <v>89</v>
      </c>
      <c r="EK40" s="193">
        <v>89</v>
      </c>
      <c r="EL40" s="202">
        <v>89</v>
      </c>
      <c r="EM40" s="205">
        <v>89</v>
      </c>
      <c r="EN40" s="209">
        <v>89</v>
      </c>
      <c r="EO40" s="218">
        <v>90</v>
      </c>
      <c r="EP40" s="225">
        <v>93</v>
      </c>
      <c r="EQ40" s="229">
        <v>96</v>
      </c>
      <c r="ER40" s="235">
        <v>99</v>
      </c>
      <c r="ES40" s="245">
        <v>102</v>
      </c>
      <c r="ET40" s="251">
        <v>105</v>
      </c>
      <c r="EU40" s="255">
        <v>108</v>
      </c>
      <c r="EV40" s="264">
        <v>108</v>
      </c>
      <c r="EW40" s="268">
        <v>108</v>
      </c>
      <c r="EX40" s="272">
        <v>108</v>
      </c>
      <c r="EY40" s="279">
        <v>110</v>
      </c>
      <c r="EZ40" s="285">
        <v>112</v>
      </c>
      <c r="FA40" s="290">
        <v>115</v>
      </c>
      <c r="FB40" s="295">
        <v>119</v>
      </c>
      <c r="FC40" s="299">
        <v>121</v>
      </c>
      <c r="FD40" s="305">
        <v>125</v>
      </c>
      <c r="FE40" s="308">
        <v>127</v>
      </c>
      <c r="FF40" s="310">
        <v>131</v>
      </c>
      <c r="FG40" s="313">
        <v>131</v>
      </c>
      <c r="FH40" s="317">
        <v>131</v>
      </c>
      <c r="FI40" s="322">
        <v>131</v>
      </c>
      <c r="FJ40" s="327">
        <v>131</v>
      </c>
      <c r="FK40" s="331">
        <v>132</v>
      </c>
      <c r="FL40" s="335">
        <v>134</v>
      </c>
      <c r="FM40" s="338">
        <v>137</v>
      </c>
      <c r="FN40" s="343">
        <v>140</v>
      </c>
      <c r="FO40" s="346">
        <v>144</v>
      </c>
      <c r="FP40" s="354">
        <v>148</v>
      </c>
      <c r="FQ40" s="375">
        <v>151</v>
      </c>
      <c r="FR40" s="1">
        <v>154</v>
      </c>
      <c r="FS40" s="393">
        <v>158</v>
      </c>
      <c r="FT40" s="1">
        <v>159</v>
      </c>
      <c r="FU40" s="422">
        <v>162</v>
      </c>
      <c r="FV40" s="429">
        <v>164</v>
      </c>
      <c r="FW40" s="435">
        <v>167</v>
      </c>
      <c r="FX40" s="441">
        <v>169</v>
      </c>
      <c r="FY40" s="448">
        <v>172</v>
      </c>
      <c r="FZ40" s="455">
        <v>175</v>
      </c>
      <c r="GA40" s="460">
        <v>178</v>
      </c>
      <c r="GB40" s="468">
        <v>181</v>
      </c>
      <c r="GC40" s="475">
        <v>185</v>
      </c>
      <c r="GD40" s="483">
        <v>189</v>
      </c>
      <c r="GE40" s="489">
        <v>192</v>
      </c>
      <c r="GF40" s="498">
        <v>196</v>
      </c>
      <c r="GG40" s="505">
        <v>199</v>
      </c>
      <c r="GH40" s="511">
        <v>202</v>
      </c>
      <c r="GI40" s="519">
        <v>204</v>
      </c>
      <c r="GJ40" s="530">
        <v>208</v>
      </c>
      <c r="GK40" s="218">
        <f t="shared" si="1"/>
        <v>4</v>
      </c>
      <c r="GL40" s="23"/>
      <c r="GM40" s="23"/>
      <c r="GN40" s="23">
        <v>5416</v>
      </c>
      <c r="GO40" s="23"/>
      <c r="GP40" s="17">
        <v>5677</v>
      </c>
      <c r="GQ40" s="22"/>
      <c r="GR40" s="31"/>
      <c r="GS40" s="37"/>
      <c r="GT40" s="41"/>
      <c r="GU40" s="44"/>
      <c r="GV40" s="47"/>
      <c r="GW40" s="53"/>
      <c r="GX40" s="65"/>
      <c r="GY40" s="69"/>
      <c r="GZ40" s="71">
        <v>6795</v>
      </c>
      <c r="HA40" s="74">
        <v>6847</v>
      </c>
      <c r="HB40" s="77">
        <v>6917</v>
      </c>
      <c r="HC40" s="81">
        <v>6989</v>
      </c>
      <c r="HD40" s="88">
        <v>7082</v>
      </c>
      <c r="HE40" s="90">
        <v>7170</v>
      </c>
      <c r="HF40" s="93">
        <v>7250</v>
      </c>
      <c r="HG40" s="99">
        <v>7343</v>
      </c>
      <c r="HH40" s="103">
        <v>7433</v>
      </c>
      <c r="HI40" s="114">
        <v>7529</v>
      </c>
      <c r="HJ40" s="117">
        <v>7625</v>
      </c>
      <c r="HK40" s="122">
        <v>7694</v>
      </c>
      <c r="HL40" s="124">
        <v>7779</v>
      </c>
      <c r="HM40" s="129">
        <v>7860</v>
      </c>
      <c r="HN40" s="133">
        <v>7994</v>
      </c>
      <c r="HO40" s="136">
        <v>8016</v>
      </c>
      <c r="HP40" s="140">
        <v>8091</v>
      </c>
      <c r="HQ40" s="145">
        <v>8238</v>
      </c>
      <c r="HR40" s="149">
        <v>8421</v>
      </c>
      <c r="HS40" s="153">
        <v>8508</v>
      </c>
      <c r="HT40" s="158">
        <v>8583</v>
      </c>
      <c r="HU40" s="163">
        <v>8676</v>
      </c>
      <c r="HV40" s="167">
        <v>8763</v>
      </c>
      <c r="HW40" s="174">
        <v>8837</v>
      </c>
      <c r="HX40" s="178">
        <v>8920</v>
      </c>
      <c r="HY40" s="184">
        <v>9000</v>
      </c>
      <c r="HZ40" s="74">
        <v>9196</v>
      </c>
      <c r="IA40" s="193">
        <v>9341</v>
      </c>
      <c r="IB40" s="202">
        <v>9505</v>
      </c>
      <c r="IC40" s="74">
        <v>9705</v>
      </c>
      <c r="ID40" s="209">
        <v>9868</v>
      </c>
      <c r="IE40" s="218">
        <v>10031</v>
      </c>
      <c r="IF40" s="225">
        <v>10109</v>
      </c>
      <c r="IG40" s="229">
        <v>10189</v>
      </c>
      <c r="IH40" s="235">
        <v>10266</v>
      </c>
      <c r="II40" s="245">
        <v>10349</v>
      </c>
      <c r="IJ40" s="251">
        <v>10433</v>
      </c>
      <c r="IK40" s="255">
        <v>10513</v>
      </c>
      <c r="IL40" s="264">
        <v>10694</v>
      </c>
      <c r="IM40" s="268">
        <v>10869</v>
      </c>
      <c r="IN40" s="272">
        <v>11045</v>
      </c>
      <c r="IO40" s="279">
        <v>11161</v>
      </c>
      <c r="IP40" s="285">
        <v>11284</v>
      </c>
      <c r="IQ40" s="290">
        <v>11372</v>
      </c>
      <c r="IR40" s="295">
        <v>11454</v>
      </c>
      <c r="IS40" s="299">
        <v>11547</v>
      </c>
      <c r="IT40" s="305">
        <v>11639</v>
      </c>
      <c r="IU40" s="308">
        <v>11717</v>
      </c>
      <c r="IV40" s="310">
        <v>11802</v>
      </c>
      <c r="IW40" s="74">
        <v>12007</v>
      </c>
      <c r="IX40" s="317">
        <v>12201</v>
      </c>
      <c r="IY40" s="322">
        <v>12396</v>
      </c>
      <c r="IZ40" s="327">
        <v>12546</v>
      </c>
      <c r="JA40" s="331">
        <v>12727</v>
      </c>
      <c r="JB40" s="335">
        <v>12873</v>
      </c>
      <c r="JC40" s="338">
        <v>12973</v>
      </c>
      <c r="JD40" s="343">
        <v>13072</v>
      </c>
      <c r="JE40" s="346">
        <v>13179</v>
      </c>
      <c r="JF40" s="74">
        <v>13293</v>
      </c>
      <c r="JG40" s="375">
        <v>13373</v>
      </c>
      <c r="JH40" s="388"/>
      <c r="JI40" s="393">
        <v>13581</v>
      </c>
      <c r="JJ40" s="414"/>
      <c r="JK40" s="422">
        <v>13939</v>
      </c>
      <c r="JL40" s="429">
        <v>14107</v>
      </c>
      <c r="JM40" s="435">
        <v>14233</v>
      </c>
      <c r="JN40" s="441">
        <v>14350</v>
      </c>
      <c r="JO40" s="448">
        <v>14454</v>
      </c>
      <c r="JP40" s="455">
        <v>14563</v>
      </c>
      <c r="JQ40" s="460">
        <v>14668</v>
      </c>
      <c r="JR40" s="468">
        <v>14779</v>
      </c>
      <c r="JS40" s="475">
        <v>14875</v>
      </c>
      <c r="JT40" s="483">
        <v>14988</v>
      </c>
      <c r="JU40" s="489">
        <v>15086</v>
      </c>
      <c r="JV40" s="498">
        <v>15274</v>
      </c>
      <c r="JW40" s="505">
        <v>15449</v>
      </c>
      <c r="JX40" s="511">
        <v>15594</v>
      </c>
      <c r="JY40" s="519">
        <v>15756</v>
      </c>
      <c r="JZ40" s="530">
        <v>15869</v>
      </c>
      <c r="KA40" s="218">
        <f t="shared" si="2"/>
        <v>113</v>
      </c>
      <c r="KB40" s="4"/>
    </row>
    <row r="41" spans="1:288" ht="15" customHeight="1" x14ac:dyDescent="0.2">
      <c r="A41" s="557"/>
      <c r="B41" s="43">
        <v>40</v>
      </c>
      <c r="C41" s="4" t="s">
        <v>73</v>
      </c>
      <c r="D41" s="43">
        <v>3</v>
      </c>
      <c r="E41" s="43">
        <v>3</v>
      </c>
      <c r="F41" s="23">
        <v>253</v>
      </c>
      <c r="G41" s="1">
        <v>261</v>
      </c>
      <c r="H41" s="23">
        <v>263</v>
      </c>
      <c r="I41" s="23">
        <v>289</v>
      </c>
      <c r="J41" s="1">
        <v>299</v>
      </c>
      <c r="K41" s="5">
        <v>299</v>
      </c>
      <c r="L41" s="5">
        <v>299</v>
      </c>
      <c r="M41" s="5">
        <v>299</v>
      </c>
      <c r="N41" s="41">
        <v>304</v>
      </c>
      <c r="O41" s="44">
        <v>312</v>
      </c>
      <c r="P41" s="1">
        <f t="shared" si="66"/>
        <v>319</v>
      </c>
      <c r="Q41" s="53">
        <v>324</v>
      </c>
      <c r="R41" s="65">
        <v>331</v>
      </c>
      <c r="S41" s="69">
        <v>337</v>
      </c>
      <c r="T41" s="71">
        <v>341</v>
      </c>
      <c r="U41" s="73">
        <v>350</v>
      </c>
      <c r="V41" s="77">
        <v>355</v>
      </c>
      <c r="W41" s="81">
        <v>364</v>
      </c>
      <c r="X41" s="88">
        <v>375</v>
      </c>
      <c r="Y41" s="90">
        <v>385</v>
      </c>
      <c r="Z41" s="93">
        <v>386</v>
      </c>
      <c r="AA41" s="99">
        <v>392</v>
      </c>
      <c r="AB41" s="103">
        <v>399</v>
      </c>
      <c r="AC41" s="114">
        <v>410</v>
      </c>
      <c r="AD41" s="117">
        <v>420</v>
      </c>
      <c r="AE41" s="122">
        <v>428</v>
      </c>
      <c r="AF41" s="1">
        <f>ROUND((AE41-AB41)/3+AE41,1)</f>
        <v>437.7</v>
      </c>
      <c r="AG41" s="5">
        <v>437.7</v>
      </c>
      <c r="AH41" s="5">
        <v>437.7</v>
      </c>
      <c r="AI41" s="136">
        <v>442</v>
      </c>
      <c r="AJ41" s="140">
        <v>447</v>
      </c>
      <c r="AK41" s="145">
        <v>455</v>
      </c>
      <c r="AL41" s="149">
        <v>465</v>
      </c>
      <c r="AM41" s="153">
        <v>475</v>
      </c>
      <c r="AN41" s="158">
        <v>480</v>
      </c>
      <c r="AO41" s="163">
        <v>487</v>
      </c>
      <c r="AP41" s="167">
        <v>494</v>
      </c>
      <c r="AQ41" s="174">
        <v>505</v>
      </c>
      <c r="AR41" s="178">
        <v>507</v>
      </c>
      <c r="AS41" s="1">
        <v>515</v>
      </c>
      <c r="AT41" s="1">
        <v>523</v>
      </c>
      <c r="AU41" s="193">
        <v>529</v>
      </c>
      <c r="AV41" s="202">
        <v>540</v>
      </c>
      <c r="AW41" s="205">
        <v>557</v>
      </c>
      <c r="AX41" s="209">
        <v>570</v>
      </c>
      <c r="AY41" s="218">
        <v>597</v>
      </c>
      <c r="AZ41" s="1">
        <v>615</v>
      </c>
      <c r="BA41" s="229">
        <v>637</v>
      </c>
      <c r="BB41" s="1">
        <v>655</v>
      </c>
      <c r="BC41" s="245">
        <v>643</v>
      </c>
      <c r="BD41" s="251">
        <v>655</v>
      </c>
      <c r="BE41" s="255">
        <v>657</v>
      </c>
      <c r="BF41" s="264">
        <v>663</v>
      </c>
      <c r="BG41" s="1">
        <v>669</v>
      </c>
      <c r="BH41" s="1">
        <v>675</v>
      </c>
      <c r="BI41" s="1">
        <v>681</v>
      </c>
      <c r="BJ41" s="1">
        <v>687</v>
      </c>
      <c r="BK41" s="290">
        <v>690</v>
      </c>
      <c r="BL41" s="1">
        <v>695</v>
      </c>
      <c r="BM41" s="299">
        <v>727</v>
      </c>
      <c r="BN41" s="1">
        <v>745</v>
      </c>
      <c r="BO41" s="308">
        <v>740</v>
      </c>
      <c r="BP41" s="310">
        <v>758</v>
      </c>
      <c r="BQ41" s="313">
        <v>774</v>
      </c>
      <c r="BR41" s="1">
        <v>790</v>
      </c>
      <c r="BS41" s="322">
        <v>820</v>
      </c>
      <c r="BT41" s="327">
        <v>823</v>
      </c>
      <c r="BU41" s="331">
        <v>840</v>
      </c>
      <c r="BV41" s="335">
        <v>860</v>
      </c>
      <c r="BW41" s="338">
        <v>875</v>
      </c>
      <c r="BX41" s="1">
        <v>890</v>
      </c>
      <c r="BY41" s="346">
        <v>894</v>
      </c>
      <c r="BZ41" s="1">
        <v>899</v>
      </c>
      <c r="CA41" s="375">
        <v>912</v>
      </c>
      <c r="CB41" s="388">
        <v>922</v>
      </c>
      <c r="CC41" s="1">
        <v>931</v>
      </c>
      <c r="CD41" s="414">
        <v>930</v>
      </c>
      <c r="CE41" s="396">
        <v>950</v>
      </c>
      <c r="CF41" s="429">
        <v>961</v>
      </c>
      <c r="CG41" s="435">
        <v>977</v>
      </c>
      <c r="CH41" s="441">
        <v>987</v>
      </c>
      <c r="CI41" s="1">
        <v>998</v>
      </c>
      <c r="CJ41" s="1">
        <v>1009</v>
      </c>
      <c r="CK41" s="460">
        <v>1000</v>
      </c>
      <c r="CL41" s="1">
        <v>1004</v>
      </c>
      <c r="CM41" s="1">
        <v>1008</v>
      </c>
      <c r="CN41" s="483">
        <v>1023</v>
      </c>
      <c r="CO41" s="1">
        <v>1030</v>
      </c>
      <c r="CP41" s="498">
        <v>1050</v>
      </c>
      <c r="CQ41" s="1">
        <v>1062</v>
      </c>
      <c r="CR41" s="1">
        <v>1074</v>
      </c>
      <c r="CS41" s="519">
        <v>1079</v>
      </c>
      <c r="CT41" s="530">
        <v>1089</v>
      </c>
      <c r="CU41" s="218">
        <f t="shared" si="0"/>
        <v>10</v>
      </c>
      <c r="CV41" s="23">
        <v>157</v>
      </c>
      <c r="CW41" s="1">
        <v>161</v>
      </c>
      <c r="CX41" s="23">
        <v>171</v>
      </c>
      <c r="CY41" s="23">
        <v>176</v>
      </c>
      <c r="CZ41" s="1">
        <v>182</v>
      </c>
      <c r="DA41" s="22">
        <v>186</v>
      </c>
      <c r="DB41" s="1">
        <v>190</v>
      </c>
      <c r="DC41" s="1">
        <v>192</v>
      </c>
      <c r="DD41" s="5">
        <v>192</v>
      </c>
      <c r="DE41" s="44">
        <v>197</v>
      </c>
      <c r="DF41" s="1">
        <f t="shared" si="68"/>
        <v>202</v>
      </c>
      <c r="DG41" s="53">
        <v>207</v>
      </c>
      <c r="DH41" s="65">
        <v>209</v>
      </c>
      <c r="DI41" s="69">
        <v>215</v>
      </c>
      <c r="DJ41" s="71">
        <v>220</v>
      </c>
      <c r="DK41" s="73">
        <v>226</v>
      </c>
      <c r="DL41" s="77">
        <v>233</v>
      </c>
      <c r="DM41" s="81">
        <v>237</v>
      </c>
      <c r="DN41" s="88">
        <v>241</v>
      </c>
      <c r="DO41" s="90">
        <v>244</v>
      </c>
      <c r="DP41" s="93">
        <v>246</v>
      </c>
      <c r="DQ41" s="99">
        <v>251</v>
      </c>
      <c r="DR41" s="103">
        <v>255</v>
      </c>
      <c r="DS41" s="114">
        <v>258</v>
      </c>
      <c r="DT41" s="117">
        <v>263</v>
      </c>
      <c r="DU41" s="122">
        <v>266</v>
      </c>
      <c r="DV41" s="1">
        <f>ROUND((DU41-DR41)/3+DU41,1)</f>
        <v>269.7</v>
      </c>
      <c r="DW41" s="129">
        <v>276</v>
      </c>
      <c r="DX41" s="133">
        <v>278</v>
      </c>
      <c r="DY41" s="136">
        <v>278</v>
      </c>
      <c r="DZ41" s="140">
        <v>278</v>
      </c>
      <c r="EA41" s="145">
        <v>278</v>
      </c>
      <c r="EB41" s="149">
        <v>279</v>
      </c>
      <c r="EC41" s="153">
        <v>281</v>
      </c>
      <c r="ED41" s="158">
        <v>289</v>
      </c>
      <c r="EE41" s="163">
        <v>296</v>
      </c>
      <c r="EF41" s="167">
        <v>302</v>
      </c>
      <c r="EG41" s="174">
        <v>305</v>
      </c>
      <c r="EH41" s="178">
        <v>311</v>
      </c>
      <c r="EI41" s="1">
        <v>317</v>
      </c>
      <c r="EJ41" s="1">
        <v>318</v>
      </c>
      <c r="EK41" s="193">
        <v>318</v>
      </c>
      <c r="EL41" s="202">
        <v>318</v>
      </c>
      <c r="EM41" s="205">
        <v>318</v>
      </c>
      <c r="EN41" s="209">
        <v>318</v>
      </c>
      <c r="EO41" s="218">
        <v>317</v>
      </c>
      <c r="EP41" s="1">
        <v>321</v>
      </c>
      <c r="EQ41" s="229">
        <v>330</v>
      </c>
      <c r="ER41" s="1">
        <v>336</v>
      </c>
      <c r="ES41" s="245">
        <v>350</v>
      </c>
      <c r="ET41" s="251">
        <v>355</v>
      </c>
      <c r="EU41" s="255">
        <v>364</v>
      </c>
      <c r="EV41" s="264">
        <v>364</v>
      </c>
      <c r="EW41" s="1">
        <f t="shared" ref="EW41:EW42" si="69">EV41</f>
        <v>364</v>
      </c>
      <c r="EX41" s="1">
        <f t="shared" ref="EX41:EX43" si="70">EW41</f>
        <v>364</v>
      </c>
      <c r="EY41" s="1">
        <v>372</v>
      </c>
      <c r="EZ41" s="1">
        <v>378</v>
      </c>
      <c r="FA41" s="290">
        <v>369</v>
      </c>
      <c r="FB41" s="1">
        <v>370</v>
      </c>
      <c r="FC41" s="299">
        <v>391</v>
      </c>
      <c r="FD41" s="1">
        <v>402</v>
      </c>
      <c r="FE41" s="308">
        <v>399</v>
      </c>
      <c r="FF41" s="310">
        <v>405</v>
      </c>
      <c r="FG41" s="313">
        <v>406</v>
      </c>
      <c r="FH41" s="1">
        <f>FG41</f>
        <v>406</v>
      </c>
      <c r="FI41" s="322">
        <v>406</v>
      </c>
      <c r="FJ41" s="327">
        <v>418</v>
      </c>
      <c r="FK41" s="331">
        <v>418</v>
      </c>
      <c r="FL41" s="335">
        <v>420</v>
      </c>
      <c r="FM41" s="338">
        <v>423</v>
      </c>
      <c r="FN41" s="1">
        <v>426</v>
      </c>
      <c r="FO41" s="346">
        <v>438</v>
      </c>
      <c r="FP41" s="1">
        <v>444</v>
      </c>
      <c r="FQ41" s="375">
        <v>454</v>
      </c>
      <c r="FR41" s="388">
        <v>457</v>
      </c>
      <c r="FS41" s="1">
        <v>462</v>
      </c>
      <c r="FT41" s="414">
        <v>461</v>
      </c>
      <c r="FU41" s="396">
        <v>470</v>
      </c>
      <c r="FV41" s="429">
        <v>479</v>
      </c>
      <c r="FW41" s="435">
        <v>488</v>
      </c>
      <c r="FX41" s="441">
        <v>499</v>
      </c>
      <c r="FY41" s="1">
        <v>508</v>
      </c>
      <c r="FZ41" s="1">
        <v>517</v>
      </c>
      <c r="GA41" s="460">
        <v>505</v>
      </c>
      <c r="GB41" s="1">
        <v>507</v>
      </c>
      <c r="GC41" s="1">
        <v>509</v>
      </c>
      <c r="GD41" s="483">
        <v>510</v>
      </c>
      <c r="GE41" s="1">
        <v>512</v>
      </c>
      <c r="GF41" s="498">
        <v>530</v>
      </c>
      <c r="GG41" s="1">
        <v>540</v>
      </c>
      <c r="GH41" s="1">
        <v>550</v>
      </c>
      <c r="GI41" s="519">
        <v>565</v>
      </c>
      <c r="GJ41" s="530">
        <v>589</v>
      </c>
      <c r="GK41" s="218">
        <f t="shared" si="1"/>
        <v>24</v>
      </c>
      <c r="GL41" s="23"/>
      <c r="GM41" s="23"/>
      <c r="GN41" s="23">
        <v>6746</v>
      </c>
      <c r="GO41" s="23">
        <v>6870</v>
      </c>
      <c r="GP41" s="17"/>
      <c r="GQ41" s="22"/>
      <c r="GR41" s="31"/>
      <c r="GS41" s="37"/>
      <c r="GT41" s="41">
        <v>7822</v>
      </c>
      <c r="GU41" s="44">
        <v>7945</v>
      </c>
      <c r="GV41" s="47"/>
      <c r="GW41" s="53">
        <v>8149</v>
      </c>
      <c r="GX41" s="65">
        <v>8253</v>
      </c>
      <c r="GY41" s="69">
        <v>8365</v>
      </c>
      <c r="GZ41" s="71">
        <v>8380</v>
      </c>
      <c r="HA41" s="74">
        <v>8450</v>
      </c>
      <c r="HB41" s="77">
        <v>8694</v>
      </c>
      <c r="HC41" s="81">
        <v>8976</v>
      </c>
      <c r="HD41" s="88">
        <v>9154</v>
      </c>
      <c r="HE41" s="90">
        <v>9280</v>
      </c>
      <c r="HF41" s="93">
        <v>9418</v>
      </c>
      <c r="HG41" s="99">
        <v>9557</v>
      </c>
      <c r="HH41" s="103">
        <v>9631</v>
      </c>
      <c r="HI41" s="114">
        <v>9720</v>
      </c>
      <c r="HJ41" s="117">
        <v>9795</v>
      </c>
      <c r="HK41" s="122">
        <v>9850</v>
      </c>
      <c r="HL41" s="124"/>
      <c r="HM41" s="129">
        <v>10101</v>
      </c>
      <c r="HN41" s="133">
        <v>10282</v>
      </c>
      <c r="HO41" s="136">
        <v>10520</v>
      </c>
      <c r="HP41" s="140">
        <v>10646</v>
      </c>
      <c r="HQ41" s="145">
        <v>10760</v>
      </c>
      <c r="HR41" s="149">
        <v>11540</v>
      </c>
      <c r="HS41" s="153">
        <v>11620</v>
      </c>
      <c r="HT41" s="158">
        <v>11760</v>
      </c>
      <c r="HU41" s="163">
        <v>11877</v>
      </c>
      <c r="HV41" s="167">
        <v>12000</v>
      </c>
      <c r="HW41" s="174">
        <v>12100</v>
      </c>
      <c r="HX41" s="178">
        <v>12219</v>
      </c>
      <c r="HY41" s="184"/>
      <c r="HZ41" s="189"/>
      <c r="IA41" s="193">
        <v>12808</v>
      </c>
      <c r="IB41" s="202">
        <v>13067</v>
      </c>
      <c r="IC41" s="205">
        <v>13452</v>
      </c>
      <c r="ID41" s="209">
        <v>13965</v>
      </c>
      <c r="IE41" s="218">
        <v>14296</v>
      </c>
      <c r="IF41" s="225"/>
      <c r="IG41" s="229">
        <v>14713</v>
      </c>
      <c r="IH41" s="235"/>
      <c r="II41" s="245">
        <v>14972</v>
      </c>
      <c r="IJ41" s="251">
        <v>15100</v>
      </c>
      <c r="IK41" s="255">
        <v>15276</v>
      </c>
      <c r="IL41" s="264">
        <v>15390</v>
      </c>
      <c r="IM41" s="268"/>
      <c r="IN41" s="272"/>
      <c r="IO41" s="279"/>
      <c r="IP41" s="285"/>
      <c r="IQ41" s="290">
        <v>16300</v>
      </c>
      <c r="IR41" s="295"/>
      <c r="IS41" s="299">
        <v>17115</v>
      </c>
      <c r="IT41" s="305"/>
      <c r="IU41" s="308">
        <v>17350</v>
      </c>
      <c r="IV41" s="310">
        <v>17550</v>
      </c>
      <c r="IW41" s="313">
        <v>18010</v>
      </c>
      <c r="IX41" s="317"/>
      <c r="IY41" s="322">
        <v>18505</v>
      </c>
      <c r="IZ41" s="327">
        <v>19510</v>
      </c>
      <c r="JA41" s="331">
        <v>20036</v>
      </c>
      <c r="JB41" s="335">
        <v>20602</v>
      </c>
      <c r="JC41" s="338">
        <v>20995</v>
      </c>
      <c r="JD41" s="343"/>
      <c r="JE41" s="346">
        <v>21290</v>
      </c>
      <c r="JF41" s="354"/>
      <c r="JG41" s="375">
        <v>21518</v>
      </c>
      <c r="JH41" s="388">
        <v>21718</v>
      </c>
      <c r="JI41" s="393"/>
      <c r="JJ41" s="414">
        <v>22350</v>
      </c>
      <c r="JK41" s="422">
        <v>22870</v>
      </c>
      <c r="JL41" s="429">
        <v>22890</v>
      </c>
      <c r="JM41" s="435">
        <v>22949</v>
      </c>
      <c r="JN41" s="441">
        <v>23010</v>
      </c>
      <c r="JO41" s="448"/>
      <c r="JP41" s="455"/>
      <c r="JQ41" s="460">
        <v>23255</v>
      </c>
      <c r="JR41" s="468"/>
      <c r="JS41" s="475"/>
      <c r="JT41" s="483">
        <v>23950</v>
      </c>
      <c r="JU41" s="489"/>
      <c r="JV41" s="498">
        <v>24072</v>
      </c>
      <c r="JW41" s="505"/>
      <c r="JX41" s="511"/>
      <c r="JY41" s="519">
        <v>24559</v>
      </c>
      <c r="JZ41" s="530">
        <v>25010</v>
      </c>
      <c r="KA41" s="218">
        <f t="shared" si="2"/>
        <v>451</v>
      </c>
      <c r="KB41" s="4"/>
    </row>
    <row r="42" spans="1:288" ht="15" customHeight="1" x14ac:dyDescent="0.2">
      <c r="A42" s="557">
        <v>5</v>
      </c>
      <c r="B42" s="43">
        <v>41</v>
      </c>
      <c r="C42" s="4" t="s">
        <v>74</v>
      </c>
      <c r="D42" s="43">
        <v>4</v>
      </c>
      <c r="E42" s="43">
        <v>4</v>
      </c>
      <c r="F42" s="23">
        <v>448</v>
      </c>
      <c r="G42" s="23">
        <v>454</v>
      </c>
      <c r="H42" s="23">
        <v>459</v>
      </c>
      <c r="I42" s="23">
        <v>463</v>
      </c>
      <c r="J42" s="18">
        <v>471</v>
      </c>
      <c r="K42" s="22">
        <v>478</v>
      </c>
      <c r="L42" s="31">
        <v>484</v>
      </c>
      <c r="M42" s="37">
        <v>495</v>
      </c>
      <c r="N42" s="41">
        <v>504</v>
      </c>
      <c r="O42" s="44">
        <v>515</v>
      </c>
      <c r="P42" s="47">
        <v>521</v>
      </c>
      <c r="Q42" s="1">
        <f>ROUND((P42-F42)/10+P42+1,1)</f>
        <v>529.29999999999995</v>
      </c>
      <c r="R42" s="65">
        <v>532</v>
      </c>
      <c r="S42" s="69">
        <v>538</v>
      </c>
      <c r="T42" s="71">
        <v>544</v>
      </c>
      <c r="U42" s="73">
        <v>551</v>
      </c>
      <c r="V42" s="77">
        <v>552</v>
      </c>
      <c r="W42" s="81">
        <v>555</v>
      </c>
      <c r="X42" s="88">
        <v>562</v>
      </c>
      <c r="Y42" s="90">
        <v>575</v>
      </c>
      <c r="Z42" s="93">
        <v>591</v>
      </c>
      <c r="AA42" s="99">
        <v>601</v>
      </c>
      <c r="AB42" s="103">
        <v>609</v>
      </c>
      <c r="AC42" s="114">
        <v>614</v>
      </c>
      <c r="AD42" s="1">
        <f>ROUND((AC42-Z42)/3+AC42,1)</f>
        <v>621.70000000000005</v>
      </c>
      <c r="AE42" s="122">
        <v>625</v>
      </c>
      <c r="AF42" s="124">
        <v>7</v>
      </c>
      <c r="AG42" s="129">
        <v>14</v>
      </c>
      <c r="AH42" s="133">
        <v>25</v>
      </c>
      <c r="AI42" s="1">
        <f>ROUND((AH42-AF42)/2+AH42,1)</f>
        <v>34</v>
      </c>
      <c r="AJ42" s="140">
        <v>34</v>
      </c>
      <c r="AK42" s="1">
        <f>ROUND((AJ42-AG42)/3+AJ42,1)</f>
        <v>40.700000000000003</v>
      </c>
      <c r="AL42" s="149">
        <v>56</v>
      </c>
      <c r="AM42" s="1">
        <v>66</v>
      </c>
      <c r="AN42" s="158">
        <v>73</v>
      </c>
      <c r="AO42" s="163">
        <v>79</v>
      </c>
      <c r="AP42" s="167">
        <v>84</v>
      </c>
      <c r="AQ42" s="174">
        <v>89</v>
      </c>
      <c r="AR42" s="178">
        <v>91</v>
      </c>
      <c r="AS42" s="1">
        <v>96</v>
      </c>
      <c r="AT42" s="1">
        <v>101</v>
      </c>
      <c r="AU42" s="193">
        <v>103</v>
      </c>
      <c r="AV42" s="202">
        <v>119</v>
      </c>
      <c r="AW42" s="205">
        <v>131</v>
      </c>
      <c r="AX42" s="209">
        <v>142</v>
      </c>
      <c r="AY42" s="1">
        <v>153</v>
      </c>
      <c r="AZ42" s="1">
        <v>164</v>
      </c>
      <c r="BA42" s="1">
        <v>175</v>
      </c>
      <c r="BB42" s="1">
        <v>186</v>
      </c>
      <c r="BC42" s="245">
        <v>183</v>
      </c>
      <c r="BD42" s="251">
        <v>195</v>
      </c>
      <c r="BE42" s="1">
        <v>207</v>
      </c>
      <c r="BF42" s="264">
        <v>219</v>
      </c>
      <c r="BG42" s="1">
        <v>231</v>
      </c>
      <c r="BH42" s="1">
        <v>243</v>
      </c>
      <c r="BI42" s="279">
        <v>244</v>
      </c>
      <c r="BJ42" s="1">
        <v>252</v>
      </c>
      <c r="BK42" s="290">
        <v>264</v>
      </c>
      <c r="BL42" s="1">
        <v>274</v>
      </c>
      <c r="BM42" s="299">
        <v>284</v>
      </c>
      <c r="BN42" s="1">
        <v>294</v>
      </c>
      <c r="BO42" s="1">
        <v>304</v>
      </c>
      <c r="BP42" s="1">
        <v>314</v>
      </c>
      <c r="BQ42" s="1">
        <v>324</v>
      </c>
      <c r="BR42" s="317">
        <v>329</v>
      </c>
      <c r="BS42" s="1">
        <v>337</v>
      </c>
      <c r="BT42" s="1">
        <v>345</v>
      </c>
      <c r="BU42" s="1">
        <v>353</v>
      </c>
      <c r="BV42" s="1">
        <v>361</v>
      </c>
      <c r="BW42" s="338">
        <v>376</v>
      </c>
      <c r="BX42" s="343">
        <v>387</v>
      </c>
      <c r="BY42" s="346">
        <v>396</v>
      </c>
      <c r="BZ42" s="354">
        <v>407</v>
      </c>
      <c r="CA42" s="375">
        <v>415</v>
      </c>
      <c r="CB42" s="1">
        <v>423</v>
      </c>
      <c r="CC42" s="396">
        <v>436</v>
      </c>
      <c r="CD42" s="414">
        <v>447</v>
      </c>
      <c r="CE42" s="1">
        <v>457</v>
      </c>
      <c r="CF42" s="429">
        <v>460</v>
      </c>
      <c r="CG42" s="435">
        <v>472</v>
      </c>
      <c r="CH42" s="441">
        <v>482</v>
      </c>
      <c r="CI42" s="448">
        <v>495</v>
      </c>
      <c r="CJ42" s="1">
        <v>506</v>
      </c>
      <c r="CK42" s="460">
        <v>514</v>
      </c>
      <c r="CL42" s="1">
        <v>523</v>
      </c>
      <c r="CM42" s="1">
        <v>532</v>
      </c>
      <c r="CN42" s="483">
        <v>551</v>
      </c>
      <c r="CO42" s="489">
        <v>561</v>
      </c>
      <c r="CP42" s="498">
        <v>571</v>
      </c>
      <c r="CQ42" s="1">
        <v>581</v>
      </c>
      <c r="CR42" s="511">
        <v>587</v>
      </c>
      <c r="CS42" s="522">
        <v>595</v>
      </c>
      <c r="CT42" s="1">
        <v>603</v>
      </c>
      <c r="CU42" s="218">
        <f t="shared" si="0"/>
        <v>8</v>
      </c>
      <c r="CV42" s="23">
        <v>209</v>
      </c>
      <c r="CW42" s="23">
        <v>212</v>
      </c>
      <c r="CX42" s="23">
        <v>215</v>
      </c>
      <c r="CY42" s="23">
        <v>217</v>
      </c>
      <c r="CZ42" s="18">
        <v>221</v>
      </c>
      <c r="DA42" s="22">
        <v>224</v>
      </c>
      <c r="DB42" s="31">
        <v>227</v>
      </c>
      <c r="DC42" s="37">
        <v>227</v>
      </c>
      <c r="DD42" s="41">
        <v>227</v>
      </c>
      <c r="DE42" s="44">
        <v>228</v>
      </c>
      <c r="DF42" s="47">
        <v>233</v>
      </c>
      <c r="DG42" s="1">
        <f>ROUND((DF42-CV42)/10+DF42+1,1)</f>
        <v>236.4</v>
      </c>
      <c r="DH42" s="65">
        <v>247</v>
      </c>
      <c r="DI42" s="69">
        <v>247</v>
      </c>
      <c r="DJ42" s="71">
        <v>252</v>
      </c>
      <c r="DK42" s="73">
        <v>256</v>
      </c>
      <c r="DL42" s="77">
        <v>256</v>
      </c>
      <c r="DM42" s="81">
        <v>258</v>
      </c>
      <c r="DN42" s="88">
        <v>259</v>
      </c>
      <c r="DO42" s="90">
        <v>259</v>
      </c>
      <c r="DP42" s="93">
        <v>259</v>
      </c>
      <c r="DQ42" s="99">
        <v>259</v>
      </c>
      <c r="DR42" s="103">
        <v>259</v>
      </c>
      <c r="DS42" s="114">
        <v>260</v>
      </c>
      <c r="DT42" s="1">
        <v>260</v>
      </c>
      <c r="DU42" s="122">
        <v>261</v>
      </c>
      <c r="DV42" s="124">
        <v>5</v>
      </c>
      <c r="DW42" s="129">
        <v>9</v>
      </c>
      <c r="DX42" s="133">
        <v>12</v>
      </c>
      <c r="DY42" s="1">
        <v>12</v>
      </c>
      <c r="DZ42" s="140">
        <v>12</v>
      </c>
      <c r="EA42" s="1">
        <f>DZ42</f>
        <v>12</v>
      </c>
      <c r="EB42" s="149">
        <v>12</v>
      </c>
      <c r="EC42" s="1">
        <v>12</v>
      </c>
      <c r="ED42" s="158">
        <v>12</v>
      </c>
      <c r="EE42" s="163">
        <v>15</v>
      </c>
      <c r="EF42" s="167">
        <v>20</v>
      </c>
      <c r="EG42" s="174">
        <v>25</v>
      </c>
      <c r="EH42" s="178">
        <v>28</v>
      </c>
      <c r="EI42" s="1">
        <v>33</v>
      </c>
      <c r="EJ42" s="1">
        <v>34</v>
      </c>
      <c r="EK42" s="193">
        <v>34</v>
      </c>
      <c r="EL42" s="202">
        <v>34</v>
      </c>
      <c r="EM42" s="205">
        <v>34</v>
      </c>
      <c r="EN42" s="209">
        <v>34</v>
      </c>
      <c r="EO42" s="1">
        <v>30</v>
      </c>
      <c r="EP42" s="1">
        <v>34</v>
      </c>
      <c r="EQ42" s="1">
        <v>38</v>
      </c>
      <c r="ER42" s="1">
        <v>42</v>
      </c>
      <c r="ES42" s="245">
        <v>45</v>
      </c>
      <c r="ET42" s="251">
        <v>45</v>
      </c>
      <c r="EU42" s="1">
        <v>48</v>
      </c>
      <c r="EV42" s="1">
        <v>48</v>
      </c>
      <c r="EW42" s="1">
        <f t="shared" si="69"/>
        <v>48</v>
      </c>
      <c r="EX42" s="1">
        <f t="shared" si="70"/>
        <v>48</v>
      </c>
      <c r="EY42" s="279">
        <v>45</v>
      </c>
      <c r="EZ42" s="1">
        <v>45</v>
      </c>
      <c r="FA42" s="290">
        <v>45</v>
      </c>
      <c r="FB42" s="1">
        <v>45</v>
      </c>
      <c r="FC42" s="299">
        <v>45</v>
      </c>
      <c r="FD42" s="1">
        <v>45</v>
      </c>
      <c r="FE42" s="1">
        <v>45</v>
      </c>
      <c r="FF42" s="1">
        <v>45</v>
      </c>
      <c r="FG42" s="1">
        <f>FF42</f>
        <v>45</v>
      </c>
      <c r="FH42" s="317">
        <v>45</v>
      </c>
      <c r="FI42" s="1">
        <v>45</v>
      </c>
      <c r="FJ42" s="1">
        <v>48</v>
      </c>
      <c r="FK42" s="1">
        <v>48</v>
      </c>
      <c r="FL42" s="1">
        <v>51</v>
      </c>
      <c r="FM42" s="338">
        <v>52</v>
      </c>
      <c r="FN42" s="343">
        <v>52</v>
      </c>
      <c r="FO42" s="346">
        <v>52</v>
      </c>
      <c r="FP42" s="354">
        <v>52</v>
      </c>
      <c r="FQ42" s="375">
        <v>52</v>
      </c>
      <c r="FR42" s="1">
        <v>52</v>
      </c>
      <c r="FS42" s="396">
        <v>52</v>
      </c>
      <c r="FT42" s="414">
        <v>52</v>
      </c>
      <c r="FU42" s="1">
        <v>52</v>
      </c>
      <c r="FV42" s="429">
        <v>52</v>
      </c>
      <c r="FW42" s="435">
        <v>52</v>
      </c>
      <c r="FX42" s="441">
        <v>52</v>
      </c>
      <c r="FY42" s="448">
        <v>52</v>
      </c>
      <c r="FZ42" s="1">
        <v>52</v>
      </c>
      <c r="GA42" s="460">
        <v>52</v>
      </c>
      <c r="GB42" s="1">
        <v>52</v>
      </c>
      <c r="GC42" s="1">
        <v>52</v>
      </c>
      <c r="GD42" s="483">
        <v>53</v>
      </c>
      <c r="GE42" s="489">
        <v>53</v>
      </c>
      <c r="GF42" s="498">
        <v>53</v>
      </c>
      <c r="GG42" s="1">
        <v>53</v>
      </c>
      <c r="GH42" s="511">
        <v>53</v>
      </c>
      <c r="GI42" s="522">
        <v>53</v>
      </c>
      <c r="GJ42" s="1">
        <v>53</v>
      </c>
      <c r="GK42" s="218">
        <f t="shared" si="1"/>
        <v>0</v>
      </c>
      <c r="GL42" s="23">
        <v>9828</v>
      </c>
      <c r="GM42" s="23">
        <v>9942</v>
      </c>
      <c r="GN42" s="23">
        <v>10044</v>
      </c>
      <c r="GO42" s="23">
        <v>10154</v>
      </c>
      <c r="GP42" s="17"/>
      <c r="GQ42" s="22"/>
      <c r="GR42" s="31">
        <v>10568</v>
      </c>
      <c r="GS42" s="37"/>
      <c r="GT42" s="41"/>
      <c r="GU42" s="44">
        <v>11804</v>
      </c>
      <c r="GV42" s="47">
        <v>11984</v>
      </c>
      <c r="GW42" s="53"/>
      <c r="GX42" s="65">
        <v>12300</v>
      </c>
      <c r="GY42" s="69">
        <v>12453</v>
      </c>
      <c r="GZ42" s="71">
        <v>12613</v>
      </c>
      <c r="HA42" s="73">
        <v>12783</v>
      </c>
      <c r="HB42" s="77">
        <v>12857</v>
      </c>
      <c r="HC42" s="81">
        <v>12985</v>
      </c>
      <c r="HD42" s="88">
        <v>13151</v>
      </c>
      <c r="HE42" s="90">
        <v>13539</v>
      </c>
      <c r="HF42" s="74">
        <v>13983</v>
      </c>
      <c r="HG42" s="99">
        <v>14317</v>
      </c>
      <c r="HH42" s="103">
        <v>14596</v>
      </c>
      <c r="HI42" s="114">
        <v>14748</v>
      </c>
      <c r="HJ42" s="117"/>
      <c r="HK42" s="122">
        <v>15032</v>
      </c>
      <c r="HL42" s="124">
        <v>15214</v>
      </c>
      <c r="HM42" s="129">
        <v>15366</v>
      </c>
      <c r="HN42" s="133">
        <v>15658</v>
      </c>
      <c r="HO42" s="1">
        <f>ROUND((HN42-HL42)/2+HN42,1)</f>
        <v>15880</v>
      </c>
      <c r="HP42" s="140">
        <v>16036</v>
      </c>
      <c r="HQ42" s="145"/>
      <c r="HR42" s="149"/>
      <c r="HS42" s="153"/>
      <c r="HT42" s="158">
        <v>17658</v>
      </c>
      <c r="HU42" s="163">
        <v>17885</v>
      </c>
      <c r="HV42" s="167">
        <v>18066</v>
      </c>
      <c r="HW42" s="174">
        <v>18229</v>
      </c>
      <c r="HX42" s="178">
        <v>18355</v>
      </c>
      <c r="HY42" s="184"/>
      <c r="HZ42" s="189"/>
      <c r="IA42" s="193">
        <v>18949</v>
      </c>
      <c r="IB42" s="202">
        <v>19375</v>
      </c>
      <c r="IC42" s="205">
        <v>19819</v>
      </c>
      <c r="ID42" s="209">
        <v>20203</v>
      </c>
      <c r="IE42" s="218"/>
      <c r="IF42" s="225"/>
      <c r="IG42" s="229"/>
      <c r="IH42" s="235"/>
      <c r="II42" s="245">
        <v>21685</v>
      </c>
      <c r="IJ42" s="251">
        <v>22221</v>
      </c>
      <c r="IK42" s="255"/>
      <c r="IL42" s="264">
        <v>23133</v>
      </c>
      <c r="IM42" s="268"/>
      <c r="IN42" s="272"/>
      <c r="IO42" s="279">
        <v>24098</v>
      </c>
      <c r="IP42" s="285"/>
      <c r="IQ42" s="290">
        <v>24877</v>
      </c>
      <c r="IR42" s="295"/>
      <c r="IS42" s="299">
        <v>25751</v>
      </c>
      <c r="IT42" s="305"/>
      <c r="IU42" s="308"/>
      <c r="IV42" s="310"/>
      <c r="IW42" s="313"/>
      <c r="IX42" s="317">
        <v>27725</v>
      </c>
      <c r="IY42" s="322"/>
      <c r="IZ42" s="327"/>
      <c r="JA42" s="331"/>
      <c r="JB42" s="335"/>
      <c r="JC42" s="338">
        <v>29467</v>
      </c>
      <c r="JD42" s="343">
        <v>29984</v>
      </c>
      <c r="JE42" s="346">
        <v>30414</v>
      </c>
      <c r="JF42" s="354">
        <v>30930</v>
      </c>
      <c r="JG42" s="375">
        <v>31354</v>
      </c>
      <c r="JH42" s="388"/>
      <c r="JI42" s="393">
        <v>32370</v>
      </c>
      <c r="JJ42" s="414">
        <v>32807</v>
      </c>
      <c r="JK42" s="422"/>
      <c r="JL42" s="429">
        <v>33391</v>
      </c>
      <c r="JM42" s="435">
        <v>33796</v>
      </c>
      <c r="JN42" s="441">
        <v>34181</v>
      </c>
      <c r="JO42" s="74">
        <v>34655</v>
      </c>
      <c r="JP42" s="455"/>
      <c r="JQ42" s="460">
        <v>35487</v>
      </c>
      <c r="JR42" s="468"/>
      <c r="JS42" s="475"/>
      <c r="JT42" s="483">
        <v>36928</v>
      </c>
      <c r="JU42" s="489">
        <v>37385</v>
      </c>
      <c r="JV42" s="498">
        <v>37796</v>
      </c>
      <c r="JW42" s="505"/>
      <c r="JX42" s="511">
        <v>38375</v>
      </c>
      <c r="JY42" s="519"/>
      <c r="JZ42" s="530"/>
      <c r="KA42" s="218" t="str">
        <f t="shared" si="2"/>
        <v>Н/Д</v>
      </c>
      <c r="KB42" s="4"/>
    </row>
    <row r="43" spans="1:288" ht="15" customHeight="1" x14ac:dyDescent="0.2">
      <c r="A43" s="557"/>
      <c r="B43" s="43">
        <v>42</v>
      </c>
      <c r="C43" s="4" t="s">
        <v>75</v>
      </c>
      <c r="D43" s="43">
        <v>0</v>
      </c>
      <c r="E43" s="43">
        <v>1</v>
      </c>
      <c r="F43" s="23">
        <v>241</v>
      </c>
      <c r="G43" s="23">
        <v>243</v>
      </c>
      <c r="H43" s="23">
        <v>246</v>
      </c>
      <c r="I43" s="23">
        <v>246</v>
      </c>
      <c r="J43" s="18">
        <v>249</v>
      </c>
      <c r="K43" s="22">
        <v>250</v>
      </c>
      <c r="L43" s="1">
        <v>252</v>
      </c>
      <c r="M43" s="37">
        <v>257</v>
      </c>
      <c r="N43" s="41">
        <v>262</v>
      </c>
      <c r="O43" s="44">
        <v>265</v>
      </c>
      <c r="P43" s="47">
        <v>266</v>
      </c>
      <c r="Q43" s="53">
        <v>270</v>
      </c>
      <c r="R43" s="65">
        <v>273</v>
      </c>
      <c r="S43" s="69">
        <v>274</v>
      </c>
      <c r="T43" s="71">
        <v>278</v>
      </c>
      <c r="U43" s="73">
        <v>279</v>
      </c>
      <c r="V43" s="77">
        <v>280</v>
      </c>
      <c r="W43" s="81">
        <v>282</v>
      </c>
      <c r="X43" s="88">
        <v>283</v>
      </c>
      <c r="Y43" s="90">
        <v>285</v>
      </c>
      <c r="Z43" s="93">
        <v>287</v>
      </c>
      <c r="AA43" s="99">
        <v>288</v>
      </c>
      <c r="AB43" s="103">
        <v>290</v>
      </c>
      <c r="AC43" s="114">
        <v>291</v>
      </c>
      <c r="AD43" s="117">
        <v>292</v>
      </c>
      <c r="AE43" s="122">
        <v>293</v>
      </c>
      <c r="AF43" s="124">
        <v>293</v>
      </c>
      <c r="AG43" s="129">
        <v>293</v>
      </c>
      <c r="AH43" s="133">
        <v>294</v>
      </c>
      <c r="AI43" s="136">
        <v>298</v>
      </c>
      <c r="AJ43" s="140">
        <v>302</v>
      </c>
      <c r="AK43" s="145">
        <v>307</v>
      </c>
      <c r="AL43" s="149">
        <v>311</v>
      </c>
      <c r="AM43" s="153">
        <v>314</v>
      </c>
      <c r="AN43" s="158">
        <v>317</v>
      </c>
      <c r="AO43" s="163">
        <v>320</v>
      </c>
      <c r="AP43" s="167">
        <v>325</v>
      </c>
      <c r="AQ43" s="174">
        <v>328</v>
      </c>
      <c r="AR43" s="178">
        <v>330</v>
      </c>
      <c r="AS43" s="184">
        <v>334</v>
      </c>
      <c r="AT43" s="189">
        <v>336</v>
      </c>
      <c r="AU43" s="201">
        <v>342</v>
      </c>
      <c r="AV43" s="1">
        <v>8</v>
      </c>
      <c r="AW43" s="1">
        <v>12</v>
      </c>
      <c r="AX43" s="1">
        <v>16</v>
      </c>
      <c r="AY43" s="218">
        <v>22</v>
      </c>
      <c r="AZ43" s="225">
        <v>29</v>
      </c>
      <c r="BA43" s="229">
        <v>31</v>
      </c>
      <c r="BB43" s="235">
        <v>36</v>
      </c>
      <c r="BC43" s="1">
        <v>40</v>
      </c>
      <c r="BD43" s="1">
        <v>44</v>
      </c>
      <c r="BE43" s="255">
        <v>51</v>
      </c>
      <c r="BF43" s="264">
        <v>58</v>
      </c>
      <c r="BG43" s="268">
        <v>60</v>
      </c>
      <c r="BH43" s="1">
        <v>64</v>
      </c>
      <c r="BI43" s="279">
        <v>64</v>
      </c>
      <c r="BJ43" s="285">
        <v>70</v>
      </c>
      <c r="BK43" s="290">
        <v>75</v>
      </c>
      <c r="BL43" s="295">
        <v>80</v>
      </c>
      <c r="BM43" s="299">
        <v>88</v>
      </c>
      <c r="BN43" s="305">
        <v>95</v>
      </c>
      <c r="BO43" s="308">
        <v>102</v>
      </c>
      <c r="BP43" s="310">
        <v>108</v>
      </c>
      <c r="BQ43" s="313">
        <v>113</v>
      </c>
      <c r="BR43" s="1">
        <v>119</v>
      </c>
      <c r="BS43" s="1">
        <v>125</v>
      </c>
      <c r="BT43" s="327">
        <v>119</v>
      </c>
      <c r="BU43" s="331">
        <v>122</v>
      </c>
      <c r="BV43" s="335">
        <v>130</v>
      </c>
      <c r="BW43" s="338">
        <v>136</v>
      </c>
      <c r="BX43" s="343">
        <v>141</v>
      </c>
      <c r="BY43" s="346">
        <v>146</v>
      </c>
      <c r="BZ43" s="354">
        <v>152</v>
      </c>
      <c r="CA43" s="375">
        <v>158</v>
      </c>
      <c r="CB43" s="388">
        <v>160</v>
      </c>
      <c r="CC43" s="393">
        <v>168</v>
      </c>
      <c r="CD43" s="1">
        <v>173</v>
      </c>
      <c r="CE43" s="1">
        <v>178</v>
      </c>
      <c r="CF43" s="429">
        <v>178</v>
      </c>
      <c r="CG43" s="1">
        <v>181</v>
      </c>
      <c r="CH43" s="1">
        <v>184</v>
      </c>
      <c r="CI43" s="448">
        <v>195</v>
      </c>
      <c r="CJ43" s="455">
        <v>200</v>
      </c>
      <c r="CK43" s="460">
        <v>206</v>
      </c>
      <c r="CL43" s="1">
        <v>212</v>
      </c>
      <c r="CM43" s="1">
        <v>218</v>
      </c>
      <c r="CN43" s="1">
        <v>224</v>
      </c>
      <c r="CO43" s="1">
        <v>230</v>
      </c>
      <c r="CP43" s="1">
        <v>236</v>
      </c>
      <c r="CQ43" s="1">
        <v>242</v>
      </c>
      <c r="CR43" s="1">
        <v>248</v>
      </c>
      <c r="CS43" s="522">
        <v>254</v>
      </c>
      <c r="CT43" s="530">
        <v>249</v>
      </c>
      <c r="CU43" s="218">
        <f>IF(ISBLANK(CT43),"Н/Д",IF(CT43="норм","норм",CT43-249))</f>
        <v>0</v>
      </c>
      <c r="CV43" s="23">
        <v>15</v>
      </c>
      <c r="CW43" s="23">
        <v>15</v>
      </c>
      <c r="CX43" s="23">
        <v>15</v>
      </c>
      <c r="CY43" s="23">
        <v>16</v>
      </c>
      <c r="CZ43" s="18">
        <v>17</v>
      </c>
      <c r="DA43" s="22">
        <v>18</v>
      </c>
      <c r="DB43" s="1">
        <v>19</v>
      </c>
      <c r="DC43" s="5">
        <v>19</v>
      </c>
      <c r="DD43" s="5">
        <v>19</v>
      </c>
      <c r="DE43" s="5">
        <v>19</v>
      </c>
      <c r="DF43" s="5">
        <v>19</v>
      </c>
      <c r="DG43" s="5">
        <v>19</v>
      </c>
      <c r="DH43" s="65">
        <v>18</v>
      </c>
      <c r="DI43" s="69">
        <v>18</v>
      </c>
      <c r="DJ43" s="71">
        <v>19</v>
      </c>
      <c r="DK43" s="73">
        <v>19</v>
      </c>
      <c r="DL43" s="77">
        <v>19</v>
      </c>
      <c r="DM43" s="81">
        <v>19</v>
      </c>
      <c r="DN43" s="88">
        <v>19</v>
      </c>
      <c r="DO43" s="90">
        <v>19</v>
      </c>
      <c r="DP43" s="93">
        <v>20</v>
      </c>
      <c r="DQ43" s="99">
        <v>20</v>
      </c>
      <c r="DR43" s="103">
        <v>20</v>
      </c>
      <c r="DS43" s="114">
        <v>20</v>
      </c>
      <c r="DT43" s="117">
        <v>21</v>
      </c>
      <c r="DU43" s="122">
        <v>21</v>
      </c>
      <c r="DV43" s="124">
        <v>24</v>
      </c>
      <c r="DW43" s="129">
        <v>24</v>
      </c>
      <c r="DX43" s="133">
        <v>29</v>
      </c>
      <c r="DY43" s="136">
        <v>29</v>
      </c>
      <c r="DZ43" s="140">
        <v>29</v>
      </c>
      <c r="EA43" s="145">
        <v>29</v>
      </c>
      <c r="EB43" s="149">
        <v>29</v>
      </c>
      <c r="EC43" s="153">
        <v>29</v>
      </c>
      <c r="ED43" s="158">
        <v>30</v>
      </c>
      <c r="EE43" s="163">
        <v>30</v>
      </c>
      <c r="EF43" s="167">
        <v>31</v>
      </c>
      <c r="EG43" s="174">
        <v>31</v>
      </c>
      <c r="EH43" s="178">
        <v>31</v>
      </c>
      <c r="EI43" s="184">
        <v>31</v>
      </c>
      <c r="EJ43" s="189">
        <v>31</v>
      </c>
      <c r="EK43" s="201">
        <v>31</v>
      </c>
      <c r="EL43" s="1">
        <v>1.5680000000000001</v>
      </c>
      <c r="EM43" s="1">
        <f>EL43</f>
        <v>1.5680000000000001</v>
      </c>
      <c r="EN43" s="1">
        <f>EM43</f>
        <v>1.5680000000000001</v>
      </c>
      <c r="EO43" s="218">
        <v>1.5680000000000001</v>
      </c>
      <c r="EP43" s="225">
        <v>1.5680000000000001</v>
      </c>
      <c r="EQ43" s="229">
        <v>5</v>
      </c>
      <c r="ER43" s="235">
        <v>7</v>
      </c>
      <c r="ES43" s="234">
        <v>8</v>
      </c>
      <c r="ET43" s="234">
        <v>8</v>
      </c>
      <c r="EU43" s="255">
        <v>8</v>
      </c>
      <c r="EV43" s="264">
        <v>8</v>
      </c>
      <c r="EW43" s="268">
        <v>8</v>
      </c>
      <c r="EX43" s="1">
        <f t="shared" si="70"/>
        <v>8</v>
      </c>
      <c r="EY43" s="279">
        <v>8</v>
      </c>
      <c r="EZ43" s="285">
        <v>8</v>
      </c>
      <c r="FA43" s="290">
        <v>8</v>
      </c>
      <c r="FB43" s="295">
        <v>9</v>
      </c>
      <c r="FC43" s="299">
        <v>10</v>
      </c>
      <c r="FD43" s="305">
        <v>13</v>
      </c>
      <c r="FE43" s="308">
        <v>15</v>
      </c>
      <c r="FF43" s="310">
        <v>17</v>
      </c>
      <c r="FG43" s="313">
        <v>18</v>
      </c>
      <c r="FH43" s="1">
        <f>FG43</f>
        <v>18</v>
      </c>
      <c r="FI43" s="1">
        <v>18</v>
      </c>
      <c r="FJ43" s="327">
        <v>19</v>
      </c>
      <c r="FK43" s="331">
        <v>20</v>
      </c>
      <c r="FL43" s="335">
        <v>22</v>
      </c>
      <c r="FM43" s="338">
        <v>25</v>
      </c>
      <c r="FN43" s="343">
        <v>28</v>
      </c>
      <c r="FO43" s="346">
        <v>33</v>
      </c>
      <c r="FP43" s="354">
        <v>36</v>
      </c>
      <c r="FQ43" s="375">
        <v>41</v>
      </c>
      <c r="FR43" s="388">
        <v>43</v>
      </c>
      <c r="FS43" s="393">
        <v>47</v>
      </c>
      <c r="FT43" s="1">
        <v>48</v>
      </c>
      <c r="FU43" s="1">
        <v>52</v>
      </c>
      <c r="FV43" s="429">
        <v>48</v>
      </c>
      <c r="FW43" s="1">
        <v>48</v>
      </c>
      <c r="FX43" s="1">
        <v>48</v>
      </c>
      <c r="FY43" s="448">
        <v>55</v>
      </c>
      <c r="FZ43" s="455">
        <v>57</v>
      </c>
      <c r="GA43" s="460">
        <v>61</v>
      </c>
      <c r="GB43" s="1">
        <v>64</v>
      </c>
      <c r="GC43" s="1">
        <v>67</v>
      </c>
      <c r="GD43" s="1">
        <v>70</v>
      </c>
      <c r="GE43" s="1">
        <v>73</v>
      </c>
      <c r="GF43" s="1">
        <v>76</v>
      </c>
      <c r="GG43" s="1">
        <v>79</v>
      </c>
      <c r="GH43" s="1">
        <v>82</v>
      </c>
      <c r="GI43" s="522">
        <v>85</v>
      </c>
      <c r="GJ43" s="530">
        <v>87</v>
      </c>
      <c r="GK43" s="218">
        <f t="shared" si="1"/>
        <v>2</v>
      </c>
      <c r="GL43" s="23">
        <v>7040</v>
      </c>
      <c r="GM43" s="23">
        <v>7064</v>
      </c>
      <c r="GN43" s="23">
        <v>7105</v>
      </c>
      <c r="GO43" s="23">
        <v>7140</v>
      </c>
      <c r="GP43" s="17">
        <v>7191</v>
      </c>
      <c r="GQ43" s="22">
        <v>7235</v>
      </c>
      <c r="GR43" s="31"/>
      <c r="GS43" s="37">
        <v>7352</v>
      </c>
      <c r="GT43" s="41">
        <v>7420</v>
      </c>
      <c r="GU43" s="44">
        <v>7497</v>
      </c>
      <c r="GV43" s="47">
        <v>7545</v>
      </c>
      <c r="GW43" s="53">
        <v>7588</v>
      </c>
      <c r="GX43" s="65">
        <v>7635</v>
      </c>
      <c r="GY43" s="69">
        <v>7690</v>
      </c>
      <c r="GZ43" s="71">
        <v>7750</v>
      </c>
      <c r="HA43" s="73">
        <v>7800</v>
      </c>
      <c r="HB43" s="77">
        <v>7850</v>
      </c>
      <c r="HC43" s="81">
        <v>7900</v>
      </c>
      <c r="HD43" s="88">
        <v>7950</v>
      </c>
      <c r="HE43" s="90">
        <v>7950</v>
      </c>
      <c r="HF43" s="74">
        <v>8070</v>
      </c>
      <c r="HG43" s="99">
        <v>8110</v>
      </c>
      <c r="HH43" s="103">
        <v>8150</v>
      </c>
      <c r="HI43" s="114">
        <v>8200</v>
      </c>
      <c r="HJ43" s="117">
        <v>8260</v>
      </c>
      <c r="HK43" s="74">
        <v>8280</v>
      </c>
      <c r="HL43" s="74">
        <v>8280</v>
      </c>
      <c r="HM43" s="74">
        <v>8316</v>
      </c>
      <c r="HN43" s="74">
        <v>8400</v>
      </c>
      <c r="HO43" s="74">
        <v>8502</v>
      </c>
      <c r="HP43" s="140">
        <v>8616</v>
      </c>
      <c r="HQ43" s="145">
        <v>8749</v>
      </c>
      <c r="HR43" s="149">
        <v>8870</v>
      </c>
      <c r="HS43" s="153">
        <v>8965</v>
      </c>
      <c r="HT43" s="158">
        <v>9054</v>
      </c>
      <c r="HU43" s="163">
        <v>9150</v>
      </c>
      <c r="HV43" s="167">
        <v>9322</v>
      </c>
      <c r="HW43" s="174">
        <v>9429</v>
      </c>
      <c r="HX43" s="178">
        <v>9485</v>
      </c>
      <c r="HY43" s="184">
        <v>9587</v>
      </c>
      <c r="HZ43" s="74">
        <v>9657</v>
      </c>
      <c r="IA43" s="193"/>
      <c r="IB43" s="202"/>
      <c r="IC43" s="205"/>
      <c r="ID43" s="209"/>
      <c r="IE43" s="218">
        <v>10353</v>
      </c>
      <c r="IF43" s="225">
        <v>10552</v>
      </c>
      <c r="IG43" s="229">
        <v>10695</v>
      </c>
      <c r="IH43" s="235">
        <v>10787</v>
      </c>
      <c r="II43" s="245"/>
      <c r="IJ43" s="251"/>
      <c r="IK43" s="255">
        <v>11070</v>
      </c>
      <c r="IL43" s="264"/>
      <c r="IM43" s="268"/>
      <c r="IN43" s="272"/>
      <c r="IO43" s="279">
        <v>11370</v>
      </c>
      <c r="IP43" s="285">
        <v>11484</v>
      </c>
      <c r="IQ43" s="290">
        <v>11563</v>
      </c>
      <c r="IR43" s="295">
        <v>11684</v>
      </c>
      <c r="IS43" s="299">
        <v>11809</v>
      </c>
      <c r="IT43" s="305">
        <v>11915</v>
      </c>
      <c r="IU43" s="308">
        <v>12025</v>
      </c>
      <c r="IV43" s="310"/>
      <c r="IW43" s="313"/>
      <c r="IX43" s="317"/>
      <c r="IY43" s="322"/>
      <c r="IZ43" s="327">
        <v>12527</v>
      </c>
      <c r="JA43" s="331">
        <v>12596</v>
      </c>
      <c r="JB43" s="335">
        <v>12800</v>
      </c>
      <c r="JC43" s="338">
        <v>12953</v>
      </c>
      <c r="JD43" s="343">
        <v>13077</v>
      </c>
      <c r="JE43" s="346">
        <v>13200</v>
      </c>
      <c r="JF43" s="354">
        <v>13328</v>
      </c>
      <c r="JG43" s="375">
        <v>13450</v>
      </c>
      <c r="JH43" s="388">
        <v>13500</v>
      </c>
      <c r="JI43" s="393"/>
      <c r="JJ43" s="414"/>
      <c r="JK43" s="422"/>
      <c r="JL43" s="429">
        <v>13945</v>
      </c>
      <c r="JM43" s="435"/>
      <c r="JN43" s="441"/>
      <c r="JO43" s="448"/>
      <c r="JP43" s="455">
        <v>14393</v>
      </c>
      <c r="JQ43" s="460"/>
      <c r="JR43" s="468"/>
      <c r="JS43" s="475"/>
      <c r="JT43" s="483"/>
      <c r="JU43" s="489"/>
      <c r="JV43" s="498"/>
      <c r="JW43" s="505"/>
      <c r="JX43" s="511"/>
      <c r="JY43" s="519"/>
      <c r="JZ43" s="530"/>
      <c r="KA43" s="218" t="str">
        <f t="shared" si="2"/>
        <v>Н/Д</v>
      </c>
      <c r="KB43" s="4"/>
    </row>
    <row r="44" spans="1:288" ht="15" customHeight="1" x14ac:dyDescent="0.2">
      <c r="A44" s="557"/>
      <c r="B44" s="43">
        <v>43</v>
      </c>
      <c r="C44" s="4" t="s">
        <v>476</v>
      </c>
      <c r="D44" s="43">
        <v>2</v>
      </c>
      <c r="E44" s="43">
        <v>2</v>
      </c>
      <c r="F44" s="23">
        <v>456</v>
      </c>
      <c r="G44" s="23">
        <v>461</v>
      </c>
      <c r="H44" s="23">
        <v>467</v>
      </c>
      <c r="I44" s="23">
        <v>473</v>
      </c>
      <c r="J44" s="18">
        <v>479</v>
      </c>
      <c r="K44" s="22">
        <v>486</v>
      </c>
      <c r="L44" s="31">
        <v>494</v>
      </c>
      <c r="M44" s="37">
        <v>501</v>
      </c>
      <c r="N44" s="41">
        <v>508</v>
      </c>
      <c r="O44" s="44">
        <v>515</v>
      </c>
      <c r="P44" s="1">
        <f>ROUND((O44-F44)/9+O44,0)</f>
        <v>522</v>
      </c>
      <c r="Q44" s="53">
        <v>526</v>
      </c>
      <c r="R44" s="65">
        <v>534</v>
      </c>
      <c r="S44" s="69">
        <v>538</v>
      </c>
      <c r="T44" s="71">
        <v>545</v>
      </c>
      <c r="U44" s="73">
        <v>551</v>
      </c>
      <c r="V44" s="77">
        <v>558</v>
      </c>
      <c r="W44" s="81">
        <v>568</v>
      </c>
      <c r="X44" s="88">
        <v>576</v>
      </c>
      <c r="Y44" s="90">
        <v>585</v>
      </c>
      <c r="Z44" s="93">
        <v>592</v>
      </c>
      <c r="AA44" s="99">
        <v>600</v>
      </c>
      <c r="AB44" s="103">
        <v>605</v>
      </c>
      <c r="AC44" s="114">
        <v>611</v>
      </c>
      <c r="AD44" s="117">
        <v>619</v>
      </c>
      <c r="AE44" s="122">
        <v>624</v>
      </c>
      <c r="AF44" s="124">
        <v>631</v>
      </c>
      <c r="AG44" s="129">
        <v>638</v>
      </c>
      <c r="AH44" s="133">
        <v>646</v>
      </c>
      <c r="AI44" s="136">
        <v>656</v>
      </c>
      <c r="AJ44" s="140">
        <v>663</v>
      </c>
      <c r="AK44" s="145">
        <v>672</v>
      </c>
      <c r="AL44" s="149">
        <v>680</v>
      </c>
      <c r="AM44" s="153">
        <v>687</v>
      </c>
      <c r="AN44" s="158">
        <v>693</v>
      </c>
      <c r="AO44" s="163">
        <v>699</v>
      </c>
      <c r="AP44" s="167">
        <v>704</v>
      </c>
      <c r="AQ44" s="174">
        <v>711</v>
      </c>
      <c r="AR44" s="178">
        <v>717</v>
      </c>
      <c r="AS44" s="184">
        <v>723</v>
      </c>
      <c r="AT44" s="189">
        <v>731</v>
      </c>
      <c r="AU44" s="193">
        <v>741</v>
      </c>
      <c r="AV44" s="202">
        <v>750</v>
      </c>
      <c r="AW44" s="205">
        <v>759</v>
      </c>
      <c r="AX44" s="209">
        <v>766</v>
      </c>
      <c r="AY44" s="218">
        <v>774</v>
      </c>
      <c r="AZ44" s="225">
        <v>779</v>
      </c>
      <c r="BA44" s="229">
        <v>788</v>
      </c>
      <c r="BB44" s="235">
        <v>793</v>
      </c>
      <c r="BC44" s="245">
        <v>798</v>
      </c>
      <c r="BD44" s="251">
        <v>807</v>
      </c>
      <c r="BE44" s="255">
        <v>809</v>
      </c>
      <c r="BF44" s="264">
        <v>817</v>
      </c>
      <c r="BG44" s="268">
        <v>826</v>
      </c>
      <c r="BH44" s="272">
        <v>835</v>
      </c>
      <c r="BI44" s="279">
        <v>843</v>
      </c>
      <c r="BJ44" s="285">
        <v>850</v>
      </c>
      <c r="BK44" s="290">
        <v>856</v>
      </c>
      <c r="BL44" s="295">
        <v>861</v>
      </c>
      <c r="BM44" s="299">
        <v>868</v>
      </c>
      <c r="BN44" s="305">
        <v>875</v>
      </c>
      <c r="BO44" s="308">
        <v>881</v>
      </c>
      <c r="BP44" s="310">
        <v>888</v>
      </c>
      <c r="BQ44" s="313">
        <v>895</v>
      </c>
      <c r="BR44" s="317">
        <v>903</v>
      </c>
      <c r="BS44" s="322">
        <v>11</v>
      </c>
      <c r="BT44" s="327">
        <v>25</v>
      </c>
      <c r="BU44" s="331">
        <v>36</v>
      </c>
      <c r="BV44" s="335">
        <v>45</v>
      </c>
      <c r="BW44" s="338">
        <v>54</v>
      </c>
      <c r="BX44" s="343">
        <v>62</v>
      </c>
      <c r="BY44" s="346">
        <v>70</v>
      </c>
      <c r="BZ44" s="354">
        <v>78</v>
      </c>
      <c r="CA44" s="375">
        <v>86</v>
      </c>
      <c r="CB44" s="388">
        <v>95</v>
      </c>
      <c r="CC44" s="393">
        <v>106</v>
      </c>
      <c r="CD44" s="414">
        <v>116</v>
      </c>
      <c r="CE44" s="422">
        <v>123</v>
      </c>
      <c r="CF44" s="429">
        <v>132</v>
      </c>
      <c r="CG44" s="435">
        <v>140</v>
      </c>
      <c r="CH44" s="441">
        <v>150</v>
      </c>
      <c r="CI44" s="448">
        <v>158</v>
      </c>
      <c r="CJ44" s="455">
        <v>166</v>
      </c>
      <c r="CK44" s="460">
        <v>174</v>
      </c>
      <c r="CL44" s="468">
        <v>182</v>
      </c>
      <c r="CM44" s="475">
        <v>191</v>
      </c>
      <c r="CN44" s="483">
        <v>201</v>
      </c>
      <c r="CO44" s="489">
        <v>205</v>
      </c>
      <c r="CP44" s="498">
        <v>213</v>
      </c>
      <c r="CQ44" s="505">
        <v>219</v>
      </c>
      <c r="CR44" s="511">
        <v>225</v>
      </c>
      <c r="CS44" s="519">
        <v>234</v>
      </c>
      <c r="CT44" s="530">
        <v>241</v>
      </c>
      <c r="CU44" s="218">
        <f t="shared" si="0"/>
        <v>7</v>
      </c>
      <c r="CV44" s="23">
        <v>20</v>
      </c>
      <c r="CW44" s="23">
        <v>24</v>
      </c>
      <c r="CX44" s="23">
        <v>28</v>
      </c>
      <c r="CY44" s="23">
        <v>31</v>
      </c>
      <c r="CZ44" s="18">
        <v>34</v>
      </c>
      <c r="DA44" s="22">
        <v>36</v>
      </c>
      <c r="DB44" s="31">
        <v>38</v>
      </c>
      <c r="DC44" s="37">
        <v>39</v>
      </c>
      <c r="DD44" s="41">
        <v>41</v>
      </c>
      <c r="DE44" s="44">
        <v>44</v>
      </c>
      <c r="DF44" s="1">
        <f>ROUND((DE44-CV44)/9+DE44+1,0)</f>
        <v>48</v>
      </c>
      <c r="DG44" s="53">
        <v>51</v>
      </c>
      <c r="DH44" s="65">
        <v>54</v>
      </c>
      <c r="DI44" s="69">
        <v>60</v>
      </c>
      <c r="DJ44" s="71">
        <v>64</v>
      </c>
      <c r="DK44" s="73">
        <v>67</v>
      </c>
      <c r="DL44" s="77">
        <v>71</v>
      </c>
      <c r="DM44" s="81">
        <v>73</v>
      </c>
      <c r="DN44" s="88">
        <v>75</v>
      </c>
      <c r="DO44" s="90">
        <v>77</v>
      </c>
      <c r="DP44" s="93">
        <v>80</v>
      </c>
      <c r="DQ44" s="99">
        <v>85</v>
      </c>
      <c r="DR44" s="103">
        <v>88</v>
      </c>
      <c r="DS44" s="114">
        <v>91</v>
      </c>
      <c r="DT44" s="117">
        <v>96</v>
      </c>
      <c r="DU44" s="122">
        <v>98</v>
      </c>
      <c r="DV44" s="124">
        <v>102</v>
      </c>
      <c r="DW44" s="129">
        <v>104</v>
      </c>
      <c r="DX44" s="133">
        <v>105</v>
      </c>
      <c r="DY44" s="136">
        <v>105</v>
      </c>
      <c r="DZ44" s="140">
        <v>105</v>
      </c>
      <c r="EA44" s="145">
        <v>105</v>
      </c>
      <c r="EB44" s="149">
        <v>106</v>
      </c>
      <c r="EC44" s="153">
        <v>110</v>
      </c>
      <c r="ED44" s="158">
        <v>113</v>
      </c>
      <c r="EE44" s="163">
        <v>117</v>
      </c>
      <c r="EF44" s="167">
        <v>121</v>
      </c>
      <c r="EG44" s="174">
        <v>125</v>
      </c>
      <c r="EH44" s="178">
        <v>129</v>
      </c>
      <c r="EI44" s="184">
        <v>133</v>
      </c>
      <c r="EJ44" s="189">
        <v>135</v>
      </c>
      <c r="EK44" s="193">
        <v>135</v>
      </c>
      <c r="EL44" s="202">
        <v>135</v>
      </c>
      <c r="EM44" s="205">
        <v>135</v>
      </c>
      <c r="EN44" s="209">
        <v>135</v>
      </c>
      <c r="EO44" s="218">
        <v>136</v>
      </c>
      <c r="EP44" s="225">
        <v>140</v>
      </c>
      <c r="EQ44" s="229">
        <v>146</v>
      </c>
      <c r="ER44" s="235">
        <v>150</v>
      </c>
      <c r="ES44" s="245">
        <v>152</v>
      </c>
      <c r="ET44" s="251">
        <v>156</v>
      </c>
      <c r="EU44" s="255">
        <v>158</v>
      </c>
      <c r="EV44" s="264">
        <v>160</v>
      </c>
      <c r="EW44" s="268">
        <v>160</v>
      </c>
      <c r="EX44" s="272">
        <v>160</v>
      </c>
      <c r="EY44" s="279">
        <v>161</v>
      </c>
      <c r="EZ44" s="285">
        <v>162</v>
      </c>
      <c r="FA44" s="290">
        <v>164</v>
      </c>
      <c r="FB44" s="295">
        <v>167</v>
      </c>
      <c r="FC44" s="299">
        <v>170</v>
      </c>
      <c r="FD44" s="305">
        <v>174</v>
      </c>
      <c r="FE44" s="308">
        <v>178</v>
      </c>
      <c r="FF44" s="310">
        <v>182</v>
      </c>
      <c r="FG44" s="313">
        <v>183</v>
      </c>
      <c r="FH44" s="317">
        <v>1.2410000000000001</v>
      </c>
      <c r="FI44" s="322">
        <v>1.2410000000000001</v>
      </c>
      <c r="FJ44" s="327">
        <v>1.2410000000000001</v>
      </c>
      <c r="FK44" s="331">
        <v>5</v>
      </c>
      <c r="FL44" s="335">
        <v>9</v>
      </c>
      <c r="FM44" s="338">
        <v>16</v>
      </c>
      <c r="FN44" s="343">
        <v>22</v>
      </c>
      <c r="FO44" s="346">
        <v>28</v>
      </c>
      <c r="FP44" s="354">
        <v>34</v>
      </c>
      <c r="FQ44" s="375">
        <v>39</v>
      </c>
      <c r="FR44" s="388">
        <v>45</v>
      </c>
      <c r="FS44" s="393">
        <v>52</v>
      </c>
      <c r="FT44" s="414">
        <v>53</v>
      </c>
      <c r="FU44" s="422">
        <v>57</v>
      </c>
      <c r="FV44" s="429">
        <v>62</v>
      </c>
      <c r="FW44" s="435">
        <v>67</v>
      </c>
      <c r="FX44" s="441">
        <v>72</v>
      </c>
      <c r="FY44" s="448">
        <v>77</v>
      </c>
      <c r="FZ44" s="455">
        <v>82</v>
      </c>
      <c r="GA44" s="460">
        <v>87</v>
      </c>
      <c r="GB44" s="468">
        <v>93</v>
      </c>
      <c r="GC44" s="475">
        <v>100</v>
      </c>
      <c r="GD44" s="483">
        <v>106</v>
      </c>
      <c r="GE44" s="489">
        <v>113</v>
      </c>
      <c r="GF44" s="498">
        <v>119</v>
      </c>
      <c r="GG44" s="505">
        <v>124</v>
      </c>
      <c r="GH44" s="511">
        <v>129</v>
      </c>
      <c r="GI44" s="519">
        <v>133</v>
      </c>
      <c r="GJ44" s="530">
        <v>140</v>
      </c>
      <c r="GK44" s="218">
        <f t="shared" si="1"/>
        <v>7</v>
      </c>
      <c r="GL44" s="23">
        <v>10998</v>
      </c>
      <c r="GM44" s="23">
        <v>11171</v>
      </c>
      <c r="GN44" s="23">
        <v>11344</v>
      </c>
      <c r="GO44" s="23">
        <v>11510</v>
      </c>
      <c r="GP44" s="17">
        <v>11666</v>
      </c>
      <c r="GQ44" s="22">
        <v>11815</v>
      </c>
      <c r="GR44" s="31"/>
      <c r="GS44" s="37">
        <v>12191</v>
      </c>
      <c r="GT44" s="41">
        <v>12404</v>
      </c>
      <c r="GU44" s="44">
        <v>12594</v>
      </c>
      <c r="GV44" s="47"/>
      <c r="GW44" s="53">
        <v>12937</v>
      </c>
      <c r="GX44" s="65">
        <v>13086</v>
      </c>
      <c r="GY44" s="69">
        <v>13286</v>
      </c>
      <c r="GZ44" s="71">
        <v>13479</v>
      </c>
      <c r="HA44" s="73">
        <v>13634</v>
      </c>
      <c r="HB44" s="77">
        <v>13805</v>
      </c>
      <c r="HC44" s="81">
        <v>13997</v>
      </c>
      <c r="HD44" s="88">
        <v>14164</v>
      </c>
      <c r="HE44" s="74">
        <v>14379</v>
      </c>
      <c r="HF44" s="93">
        <v>14547</v>
      </c>
      <c r="HG44" s="99">
        <v>14710</v>
      </c>
      <c r="HH44" s="103">
        <v>14841</v>
      </c>
      <c r="HI44" s="114">
        <v>14999</v>
      </c>
      <c r="HJ44" s="117">
        <v>15147</v>
      </c>
      <c r="HK44" s="122">
        <v>15282</v>
      </c>
      <c r="HL44" s="124">
        <v>15424</v>
      </c>
      <c r="HM44" s="129">
        <v>15581</v>
      </c>
      <c r="HN44" s="133">
        <v>15750</v>
      </c>
      <c r="HO44" s="136">
        <v>15914</v>
      </c>
      <c r="HP44" s="140">
        <v>16102</v>
      </c>
      <c r="HQ44" s="145">
        <v>16303</v>
      </c>
      <c r="HR44" s="149">
        <v>16461</v>
      </c>
      <c r="HS44" s="153">
        <v>16635</v>
      </c>
      <c r="HT44" s="158">
        <v>16804</v>
      </c>
      <c r="HU44" s="163">
        <v>16960</v>
      </c>
      <c r="HV44" s="167">
        <v>17129</v>
      </c>
      <c r="HW44" s="174">
        <v>17317</v>
      </c>
      <c r="HX44" s="178">
        <v>17492</v>
      </c>
      <c r="HY44" s="184">
        <v>17651</v>
      </c>
      <c r="HZ44" s="189">
        <v>17812</v>
      </c>
      <c r="IA44" s="193">
        <v>17962</v>
      </c>
      <c r="IB44" s="202">
        <v>18109</v>
      </c>
      <c r="IC44" s="205">
        <v>18268</v>
      </c>
      <c r="ID44" s="209">
        <v>18410</v>
      </c>
      <c r="IE44" s="218">
        <v>18570</v>
      </c>
      <c r="IF44" s="225">
        <v>18724</v>
      </c>
      <c r="IG44" s="229">
        <v>18919</v>
      </c>
      <c r="IH44" s="235">
        <v>19105</v>
      </c>
      <c r="II44" s="245">
        <v>19271</v>
      </c>
      <c r="IJ44" s="251">
        <v>19473</v>
      </c>
      <c r="IK44" s="255">
        <v>19624</v>
      </c>
      <c r="IL44" s="264">
        <v>19805</v>
      </c>
      <c r="IM44" s="268">
        <v>19983</v>
      </c>
      <c r="IN44" s="272">
        <v>20150</v>
      </c>
      <c r="IO44" s="279">
        <v>20308</v>
      </c>
      <c r="IP44" s="285">
        <v>20501</v>
      </c>
      <c r="IQ44" s="290">
        <v>20688</v>
      </c>
      <c r="IR44" s="295">
        <v>20861</v>
      </c>
      <c r="IS44" s="299">
        <v>21040</v>
      </c>
      <c r="IT44" s="305">
        <v>21230</v>
      </c>
      <c r="IU44" s="308">
        <v>21388</v>
      </c>
      <c r="IV44" s="310">
        <v>21538</v>
      </c>
      <c r="IW44" s="313">
        <v>21694</v>
      </c>
      <c r="IX44" s="317">
        <v>21865</v>
      </c>
      <c r="IY44" s="322">
        <v>22052</v>
      </c>
      <c r="IZ44" s="327">
        <v>22274</v>
      </c>
      <c r="JA44" s="331">
        <v>22475</v>
      </c>
      <c r="JB44" s="335">
        <v>22664</v>
      </c>
      <c r="JC44" s="338">
        <v>22857</v>
      </c>
      <c r="JD44" s="343">
        <v>23016</v>
      </c>
      <c r="JE44" s="346">
        <v>23208</v>
      </c>
      <c r="JF44" s="354">
        <v>23375</v>
      </c>
      <c r="JG44" s="375">
        <v>23536</v>
      </c>
      <c r="JH44" s="388">
        <v>23704</v>
      </c>
      <c r="JI44" s="393">
        <v>23885</v>
      </c>
      <c r="JJ44" s="414">
        <v>24079</v>
      </c>
      <c r="JK44" s="422">
        <v>24238</v>
      </c>
      <c r="JL44" s="429">
        <v>24419</v>
      </c>
      <c r="JM44" s="435">
        <v>24583</v>
      </c>
      <c r="JN44" s="74">
        <v>24814</v>
      </c>
      <c r="JO44" s="453">
        <v>24973</v>
      </c>
      <c r="JP44" s="455">
        <v>25144</v>
      </c>
      <c r="JQ44" s="460">
        <v>25337</v>
      </c>
      <c r="JR44" s="468">
        <v>25515</v>
      </c>
      <c r="JS44" s="475">
        <v>25671</v>
      </c>
      <c r="JT44" s="483">
        <v>25838</v>
      </c>
      <c r="JU44" s="489">
        <v>26006</v>
      </c>
      <c r="JV44" s="498">
        <v>26180</v>
      </c>
      <c r="JW44" s="505">
        <v>26328</v>
      </c>
      <c r="JX44" s="511">
        <v>26482</v>
      </c>
      <c r="JY44" s="519">
        <v>26662</v>
      </c>
      <c r="JZ44" s="530">
        <v>26828</v>
      </c>
      <c r="KA44" s="218">
        <f t="shared" si="2"/>
        <v>166</v>
      </c>
      <c r="KB44" s="4"/>
    </row>
    <row r="45" spans="1:288" ht="15" customHeight="1" x14ac:dyDescent="0.2">
      <c r="A45" s="557"/>
      <c r="B45" s="43">
        <v>44</v>
      </c>
      <c r="C45" s="4" t="s">
        <v>363</v>
      </c>
      <c r="D45" s="43">
        <v>0</v>
      </c>
      <c r="E45" s="43">
        <v>2</v>
      </c>
      <c r="F45" s="23">
        <v>50</v>
      </c>
      <c r="G45" s="23">
        <v>50</v>
      </c>
      <c r="H45" s="23">
        <v>50</v>
      </c>
      <c r="I45" s="5">
        <v>50</v>
      </c>
      <c r="J45" s="18">
        <v>50</v>
      </c>
      <c r="K45" s="22">
        <v>52</v>
      </c>
      <c r="L45" s="5">
        <v>52</v>
      </c>
      <c r="M45" s="39">
        <v>56</v>
      </c>
      <c r="N45" s="5">
        <v>56</v>
      </c>
      <c r="O45" s="5">
        <v>56</v>
      </c>
      <c r="P45" s="49">
        <v>60</v>
      </c>
      <c r="Q45" s="53">
        <v>60</v>
      </c>
      <c r="R45" s="65">
        <v>60</v>
      </c>
      <c r="S45" s="69">
        <v>60</v>
      </c>
      <c r="T45" s="71">
        <v>60</v>
      </c>
      <c r="U45" s="73">
        <v>61</v>
      </c>
      <c r="V45" s="77">
        <v>63</v>
      </c>
      <c r="W45" s="81">
        <v>64</v>
      </c>
      <c r="X45" s="88">
        <v>65</v>
      </c>
      <c r="Y45" s="90">
        <v>66</v>
      </c>
      <c r="Z45" s="93">
        <v>66</v>
      </c>
      <c r="AA45" s="99">
        <v>67</v>
      </c>
      <c r="AB45" s="1">
        <v>67</v>
      </c>
      <c r="AC45" s="1">
        <v>67</v>
      </c>
      <c r="AD45" s="117">
        <v>68</v>
      </c>
      <c r="AE45" s="122">
        <v>68</v>
      </c>
      <c r="AF45" s="124">
        <v>69</v>
      </c>
      <c r="AG45" s="129">
        <v>70</v>
      </c>
      <c r="AH45" s="5">
        <v>70</v>
      </c>
      <c r="AI45" s="1">
        <v>71</v>
      </c>
      <c r="AJ45" s="1">
        <v>72</v>
      </c>
      <c r="AK45" s="1">
        <v>73</v>
      </c>
      <c r="AL45" s="1">
        <v>81.599999999999994</v>
      </c>
      <c r="AM45" s="153">
        <v>73</v>
      </c>
      <c r="AN45" s="158">
        <v>75</v>
      </c>
      <c r="AO45" s="163">
        <v>77</v>
      </c>
      <c r="AP45" s="1">
        <v>79</v>
      </c>
      <c r="AQ45" s="174">
        <v>80</v>
      </c>
      <c r="AR45" s="178">
        <v>82</v>
      </c>
      <c r="AS45" s="184">
        <v>84</v>
      </c>
      <c r="AT45" s="189">
        <v>87</v>
      </c>
      <c r="AU45" s="193">
        <v>90</v>
      </c>
      <c r="AV45" s="1">
        <v>93</v>
      </c>
      <c r="AW45" s="1">
        <v>96</v>
      </c>
      <c r="AX45" s="209">
        <v>96</v>
      </c>
      <c r="AY45" s="218">
        <v>99</v>
      </c>
      <c r="AZ45" s="1">
        <v>102</v>
      </c>
      <c r="BA45" s="1">
        <v>102</v>
      </c>
      <c r="BB45" s="235">
        <v>104</v>
      </c>
      <c r="BC45" s="245">
        <v>105</v>
      </c>
      <c r="BD45" s="251">
        <v>106</v>
      </c>
      <c r="BE45" s="255">
        <v>108</v>
      </c>
      <c r="BF45" s="264">
        <v>110</v>
      </c>
      <c r="BG45" s="268">
        <v>112</v>
      </c>
      <c r="BH45" s="272">
        <v>116</v>
      </c>
      <c r="BI45" s="279">
        <v>117</v>
      </c>
      <c r="BJ45" s="285">
        <v>119</v>
      </c>
      <c r="BK45" s="290">
        <v>121</v>
      </c>
      <c r="BL45" s="295">
        <v>122</v>
      </c>
      <c r="BM45" s="299">
        <v>124</v>
      </c>
      <c r="BN45" s="305">
        <v>127</v>
      </c>
      <c r="BO45" s="308">
        <v>129</v>
      </c>
      <c r="BP45" s="310">
        <v>131</v>
      </c>
      <c r="BQ45" s="313">
        <v>134</v>
      </c>
      <c r="BR45" s="317">
        <v>137</v>
      </c>
      <c r="BS45" s="322">
        <v>139</v>
      </c>
      <c r="BT45" s="327">
        <v>141</v>
      </c>
      <c r="BU45" s="331">
        <v>142</v>
      </c>
      <c r="BV45" s="335">
        <v>155</v>
      </c>
      <c r="BW45" s="338">
        <v>164</v>
      </c>
      <c r="BX45" s="343">
        <v>175</v>
      </c>
      <c r="BY45" s="346">
        <v>186</v>
      </c>
      <c r="BZ45" s="354">
        <v>197</v>
      </c>
      <c r="CA45" s="375">
        <v>204</v>
      </c>
      <c r="CB45" s="388">
        <v>214</v>
      </c>
      <c r="CC45" s="393">
        <v>225</v>
      </c>
      <c r="CD45" s="414">
        <v>239</v>
      </c>
      <c r="CE45" s="422">
        <v>247</v>
      </c>
      <c r="CF45" s="429">
        <v>257</v>
      </c>
      <c r="CG45" s="435">
        <v>267</v>
      </c>
      <c r="CH45" s="441">
        <v>279</v>
      </c>
      <c r="CI45" s="448">
        <v>289</v>
      </c>
      <c r="CJ45" s="455">
        <v>300</v>
      </c>
      <c r="CK45" s="460">
        <v>310</v>
      </c>
      <c r="CL45" s="468">
        <v>320</v>
      </c>
      <c r="CM45" s="475">
        <v>330</v>
      </c>
      <c r="CN45" s="483">
        <v>341</v>
      </c>
      <c r="CO45" s="489">
        <v>351</v>
      </c>
      <c r="CP45" s="498">
        <v>361</v>
      </c>
      <c r="CQ45" s="505">
        <v>370</v>
      </c>
      <c r="CR45" s="511">
        <v>381</v>
      </c>
      <c r="CS45" s="519">
        <v>394</v>
      </c>
      <c r="CT45" s="530">
        <v>406</v>
      </c>
      <c r="CU45" s="218">
        <f t="shared" si="0"/>
        <v>12</v>
      </c>
      <c r="CV45" s="23">
        <v>49</v>
      </c>
      <c r="CW45" s="23">
        <v>49</v>
      </c>
      <c r="CX45" s="23">
        <v>49</v>
      </c>
      <c r="CY45" s="5">
        <v>49</v>
      </c>
      <c r="CZ45" s="5">
        <v>49</v>
      </c>
      <c r="DA45" s="22">
        <v>50</v>
      </c>
      <c r="DB45" s="5">
        <v>50</v>
      </c>
      <c r="DC45" s="39">
        <v>52</v>
      </c>
      <c r="DD45" s="5">
        <v>52</v>
      </c>
      <c r="DE45" s="5">
        <v>52</v>
      </c>
      <c r="DF45" s="49">
        <v>53</v>
      </c>
      <c r="DG45" s="53">
        <v>53</v>
      </c>
      <c r="DH45" s="65">
        <v>53</v>
      </c>
      <c r="DI45" s="69">
        <v>53</v>
      </c>
      <c r="DJ45" s="71">
        <v>53</v>
      </c>
      <c r="DK45" s="73">
        <v>55</v>
      </c>
      <c r="DL45" s="77">
        <v>57</v>
      </c>
      <c r="DM45" s="81">
        <v>58</v>
      </c>
      <c r="DN45" s="88">
        <v>59</v>
      </c>
      <c r="DO45" s="90">
        <v>59</v>
      </c>
      <c r="DP45" s="93">
        <v>59</v>
      </c>
      <c r="DQ45" s="99">
        <v>60</v>
      </c>
      <c r="DR45" s="1">
        <v>60</v>
      </c>
      <c r="DS45" s="1">
        <v>60</v>
      </c>
      <c r="DT45" s="117">
        <v>60</v>
      </c>
      <c r="DU45" s="122">
        <v>60</v>
      </c>
      <c r="DV45" s="124">
        <v>60</v>
      </c>
      <c r="DW45" s="129">
        <v>61</v>
      </c>
      <c r="DX45" s="5">
        <v>61</v>
      </c>
      <c r="DY45" s="1">
        <v>61</v>
      </c>
      <c r="DZ45" s="1">
        <f t="shared" ref="DZ45:DZ46" si="71">DY45</f>
        <v>61</v>
      </c>
      <c r="EA45" s="1">
        <f t="shared" ref="EA45:EA46" si="72">DZ45</f>
        <v>61</v>
      </c>
      <c r="EB45" s="1">
        <v>62</v>
      </c>
      <c r="EC45" s="153">
        <v>62</v>
      </c>
      <c r="ED45" s="158">
        <v>63</v>
      </c>
      <c r="EE45" s="163">
        <v>65</v>
      </c>
      <c r="EF45" s="1">
        <v>67</v>
      </c>
      <c r="EG45" s="174">
        <v>66</v>
      </c>
      <c r="EH45" s="178">
        <v>67</v>
      </c>
      <c r="EI45" s="184">
        <v>68</v>
      </c>
      <c r="EJ45" s="189">
        <v>68</v>
      </c>
      <c r="EK45" s="193">
        <v>68</v>
      </c>
      <c r="EL45" s="1">
        <f t="shared" ref="EL45:EL46" si="73">EK45</f>
        <v>68</v>
      </c>
      <c r="EM45" s="1">
        <f t="shared" ref="EM45:EM46" si="74">EL45</f>
        <v>68</v>
      </c>
      <c r="EN45" s="209">
        <v>68</v>
      </c>
      <c r="EO45" s="218">
        <v>68</v>
      </c>
      <c r="EP45" s="1">
        <v>70</v>
      </c>
      <c r="EQ45" s="1">
        <v>72</v>
      </c>
      <c r="ER45" s="235">
        <v>72</v>
      </c>
      <c r="ES45" s="245">
        <v>73</v>
      </c>
      <c r="ET45" s="251">
        <v>74</v>
      </c>
      <c r="EU45" s="255">
        <v>75</v>
      </c>
      <c r="EV45" s="264">
        <v>75</v>
      </c>
      <c r="EW45" s="1">
        <f>EV45</f>
        <v>75</v>
      </c>
      <c r="EX45" s="1">
        <f t="shared" ref="EX45:EX46" si="75">EW45</f>
        <v>75</v>
      </c>
      <c r="EY45" s="1">
        <v>76</v>
      </c>
      <c r="EZ45" s="285">
        <v>75</v>
      </c>
      <c r="FA45" s="290">
        <v>76</v>
      </c>
      <c r="FB45" s="295">
        <v>77</v>
      </c>
      <c r="FC45" s="299">
        <v>78</v>
      </c>
      <c r="FD45" s="305">
        <v>79</v>
      </c>
      <c r="FE45" s="308">
        <v>80</v>
      </c>
      <c r="FF45" s="310">
        <v>81</v>
      </c>
      <c r="FG45" s="313">
        <v>82</v>
      </c>
      <c r="FH45" s="317">
        <v>82</v>
      </c>
      <c r="FI45" s="322">
        <v>82</v>
      </c>
      <c r="FJ45" s="327">
        <v>82</v>
      </c>
      <c r="FK45" s="331">
        <v>83</v>
      </c>
      <c r="FL45" s="335">
        <v>87</v>
      </c>
      <c r="FM45" s="338">
        <v>92</v>
      </c>
      <c r="FN45" s="343">
        <v>98</v>
      </c>
      <c r="FO45" s="346">
        <v>104</v>
      </c>
      <c r="FP45" s="354">
        <v>110</v>
      </c>
      <c r="FQ45" s="375">
        <v>114</v>
      </c>
      <c r="FR45" s="388">
        <v>118</v>
      </c>
      <c r="FS45" s="393">
        <v>5</v>
      </c>
      <c r="FT45" s="414">
        <v>7</v>
      </c>
      <c r="FU45" s="422">
        <v>10</v>
      </c>
      <c r="FV45" s="429">
        <v>15</v>
      </c>
      <c r="FW45" s="435">
        <v>19</v>
      </c>
      <c r="FX45" s="441">
        <v>24</v>
      </c>
      <c r="FY45" s="448">
        <v>29</v>
      </c>
      <c r="FZ45" s="455">
        <v>33.597000000000001</v>
      </c>
      <c r="GA45" s="460">
        <v>37</v>
      </c>
      <c r="GB45" s="468">
        <v>42</v>
      </c>
      <c r="GC45" s="475">
        <v>47</v>
      </c>
      <c r="GD45" s="483">
        <v>53</v>
      </c>
      <c r="GE45" s="489">
        <v>59</v>
      </c>
      <c r="GF45" s="498">
        <v>64</v>
      </c>
      <c r="GG45" s="505">
        <v>68</v>
      </c>
      <c r="GH45" s="511">
        <v>72</v>
      </c>
      <c r="GI45" s="519">
        <v>76</v>
      </c>
      <c r="GJ45" s="530">
        <v>82</v>
      </c>
      <c r="GK45" s="218">
        <f t="shared" si="1"/>
        <v>6</v>
      </c>
      <c r="GL45" s="23">
        <v>12125</v>
      </c>
      <c r="GM45" s="23">
        <v>12155</v>
      </c>
      <c r="GN45" s="23">
        <v>12177</v>
      </c>
      <c r="GO45" s="23">
        <v>12177</v>
      </c>
      <c r="GP45" s="17">
        <v>12403</v>
      </c>
      <c r="GQ45" s="22">
        <v>12545</v>
      </c>
      <c r="GR45" s="5">
        <v>12545</v>
      </c>
      <c r="GS45" s="5">
        <v>12545</v>
      </c>
      <c r="GT45" s="5">
        <v>12545</v>
      </c>
      <c r="GU45" s="5">
        <v>12545</v>
      </c>
      <c r="GV45" s="49">
        <v>12990</v>
      </c>
      <c r="GW45" s="5">
        <v>12990</v>
      </c>
      <c r="GX45" s="65">
        <v>13090</v>
      </c>
      <c r="GY45" s="69">
        <v>13120</v>
      </c>
      <c r="GZ45" s="71">
        <v>13150</v>
      </c>
      <c r="HA45" s="73">
        <v>13305</v>
      </c>
      <c r="HB45" s="77">
        <v>13358</v>
      </c>
      <c r="HC45" s="81">
        <v>13409</v>
      </c>
      <c r="HD45" s="88">
        <v>13440</v>
      </c>
      <c r="HE45" s="90">
        <v>13509</v>
      </c>
      <c r="HF45" s="93">
        <v>13550</v>
      </c>
      <c r="HG45" s="99">
        <v>13627</v>
      </c>
      <c r="HH45" s="103"/>
      <c r="HI45" s="114"/>
      <c r="HJ45" s="117">
        <v>13803</v>
      </c>
      <c r="HK45" s="74">
        <v>13803</v>
      </c>
      <c r="HL45" s="124">
        <v>13923</v>
      </c>
      <c r="HM45" s="129">
        <v>13951</v>
      </c>
      <c r="HN45" s="74">
        <v>13951</v>
      </c>
      <c r="HO45" s="136"/>
      <c r="HP45" s="140"/>
      <c r="HQ45" s="145"/>
      <c r="HR45" s="149"/>
      <c r="HS45" s="153">
        <v>14306</v>
      </c>
      <c r="HT45" s="158">
        <v>14334</v>
      </c>
      <c r="HU45" s="163">
        <v>14380</v>
      </c>
      <c r="HV45" s="167"/>
      <c r="HW45" s="174">
        <v>14482</v>
      </c>
      <c r="HX45" s="178">
        <v>14536</v>
      </c>
      <c r="HY45" s="184">
        <v>14564</v>
      </c>
      <c r="HZ45" s="189">
        <v>14667</v>
      </c>
      <c r="IA45" s="193">
        <v>14743</v>
      </c>
      <c r="IB45" s="202"/>
      <c r="IC45" s="205"/>
      <c r="ID45" s="209">
        <v>15103</v>
      </c>
      <c r="IE45" s="218">
        <v>15208</v>
      </c>
      <c r="IF45" s="225"/>
      <c r="IG45" s="229"/>
      <c r="IH45" s="235">
        <v>15399</v>
      </c>
      <c r="II45" s="245">
        <v>15499</v>
      </c>
      <c r="IJ45" s="251">
        <v>15587</v>
      </c>
      <c r="IK45" s="255">
        <v>15670</v>
      </c>
      <c r="IL45" s="264">
        <v>15785</v>
      </c>
      <c r="IM45" s="268">
        <v>15920</v>
      </c>
      <c r="IN45" s="272">
        <v>16020</v>
      </c>
      <c r="IO45" s="279">
        <v>16080</v>
      </c>
      <c r="IP45" s="285">
        <v>16208</v>
      </c>
      <c r="IQ45" s="290">
        <v>16370</v>
      </c>
      <c r="IR45" s="295">
        <v>16433</v>
      </c>
      <c r="IS45" s="299">
        <v>16513</v>
      </c>
      <c r="IT45" s="305">
        <v>16623</v>
      </c>
      <c r="IU45" s="308">
        <v>16695</v>
      </c>
      <c r="IV45" s="310">
        <v>16785</v>
      </c>
      <c r="IW45" s="313">
        <v>16875</v>
      </c>
      <c r="IX45" s="317">
        <v>17020</v>
      </c>
      <c r="IY45" s="322">
        <v>17120</v>
      </c>
      <c r="IZ45" s="327">
        <v>17194</v>
      </c>
      <c r="JA45" s="331">
        <v>17264</v>
      </c>
      <c r="JB45" s="335">
        <v>17570</v>
      </c>
      <c r="JC45" s="338">
        <v>17755</v>
      </c>
      <c r="JD45" s="343">
        <v>17934</v>
      </c>
      <c r="JE45" s="346">
        <v>18113</v>
      </c>
      <c r="JF45" s="354">
        <v>18275</v>
      </c>
      <c r="JG45" s="375">
        <v>18424</v>
      </c>
      <c r="JH45" s="388">
        <v>18744</v>
      </c>
      <c r="JI45" s="393">
        <v>18928</v>
      </c>
      <c r="JJ45" s="414">
        <v>19312</v>
      </c>
      <c r="JK45" s="422">
        <v>19460</v>
      </c>
      <c r="JL45" s="429">
        <v>19631</v>
      </c>
      <c r="JM45" s="435">
        <v>19829</v>
      </c>
      <c r="JN45" s="441">
        <v>20069</v>
      </c>
      <c r="JO45" s="448">
        <v>20257</v>
      </c>
      <c r="JP45" s="455">
        <v>20493</v>
      </c>
      <c r="JQ45" s="460">
        <v>20690</v>
      </c>
      <c r="JR45" s="468">
        <v>20890</v>
      </c>
      <c r="JS45" s="475">
        <v>21091</v>
      </c>
      <c r="JT45" s="483">
        <v>21292</v>
      </c>
      <c r="JU45" s="489">
        <v>21557</v>
      </c>
      <c r="JV45" s="498">
        <v>21764</v>
      </c>
      <c r="JW45" s="505">
        <v>21935</v>
      </c>
      <c r="JX45" s="511">
        <v>22113</v>
      </c>
      <c r="JY45" s="519">
        <v>22363</v>
      </c>
      <c r="JZ45" s="530">
        <v>22580</v>
      </c>
      <c r="KA45" s="218">
        <f t="shared" si="2"/>
        <v>217</v>
      </c>
      <c r="KB45" s="4"/>
    </row>
    <row r="46" spans="1:288" ht="15" customHeight="1" x14ac:dyDescent="0.2">
      <c r="A46" s="557">
        <v>6</v>
      </c>
      <c r="B46" s="43">
        <v>45</v>
      </c>
      <c r="C46" s="4" t="s">
        <v>76</v>
      </c>
      <c r="D46" s="43">
        <v>1</v>
      </c>
      <c r="E46" s="43">
        <v>1</v>
      </c>
      <c r="F46" s="23">
        <v>131</v>
      </c>
      <c r="G46" s="23">
        <v>135</v>
      </c>
      <c r="H46" s="23">
        <v>141</v>
      </c>
      <c r="I46" s="23">
        <v>146</v>
      </c>
      <c r="J46" s="18">
        <v>151</v>
      </c>
      <c r="K46" s="22">
        <v>156</v>
      </c>
      <c r="L46" s="31">
        <v>161</v>
      </c>
      <c r="M46" s="37">
        <v>169</v>
      </c>
      <c r="N46" s="41">
        <v>173</v>
      </c>
      <c r="O46" s="44">
        <v>179</v>
      </c>
      <c r="P46" s="1">
        <f>ROUND((O46-F46)/9+O46,0)</f>
        <v>184</v>
      </c>
      <c r="Q46" s="53">
        <v>188</v>
      </c>
      <c r="R46" s="65">
        <v>194</v>
      </c>
      <c r="S46" s="69">
        <v>199</v>
      </c>
      <c r="T46" s="71">
        <v>204</v>
      </c>
      <c r="U46" s="73">
        <v>204</v>
      </c>
      <c r="V46" s="77">
        <v>214</v>
      </c>
      <c r="W46" s="81">
        <v>221</v>
      </c>
      <c r="X46" s="5">
        <v>221</v>
      </c>
      <c r="Y46" s="90">
        <v>221</v>
      </c>
      <c r="Z46" s="5">
        <v>221</v>
      </c>
      <c r="AA46" s="5">
        <v>221</v>
      </c>
      <c r="AB46" s="5">
        <v>221</v>
      </c>
      <c r="AC46" s="5">
        <v>221</v>
      </c>
      <c r="AD46" s="5">
        <v>221</v>
      </c>
      <c r="AE46" s="5">
        <v>221</v>
      </c>
      <c r="AF46" s="5">
        <v>221</v>
      </c>
      <c r="AG46" s="129">
        <v>245</v>
      </c>
      <c r="AH46" s="1">
        <f>ROUND((AG46-AD46)/3+AG46,1)</f>
        <v>253</v>
      </c>
      <c r="AI46" s="1">
        <v>253</v>
      </c>
      <c r="AJ46" s="1">
        <f t="shared" ref="AJ46" si="76">ROUND((AI46-AF46)/3+AI46,1)</f>
        <v>263.7</v>
      </c>
      <c r="AK46" s="1">
        <f>AJ46+4.37</f>
        <v>268.07</v>
      </c>
      <c r="AL46" s="1">
        <v>272.5</v>
      </c>
      <c r="AM46" s="1">
        <v>276.8</v>
      </c>
      <c r="AN46" s="1">
        <v>281.10000000000002</v>
      </c>
      <c r="AO46" s="163">
        <v>254</v>
      </c>
      <c r="AP46" s="1">
        <v>258</v>
      </c>
      <c r="AQ46" s="1">
        <v>262</v>
      </c>
      <c r="AR46" s="1">
        <v>266</v>
      </c>
      <c r="AS46" s="184">
        <v>265</v>
      </c>
      <c r="AT46" s="189">
        <v>270</v>
      </c>
      <c r="AU46" s="1">
        <v>275</v>
      </c>
      <c r="AV46" s="1">
        <v>280</v>
      </c>
      <c r="AW46" s="1">
        <v>285</v>
      </c>
      <c r="AX46" s="209">
        <v>271</v>
      </c>
      <c r="AY46" s="5">
        <v>271</v>
      </c>
      <c r="AZ46" s="5">
        <v>271</v>
      </c>
      <c r="BA46" s="5">
        <v>271</v>
      </c>
      <c r="BB46" s="5">
        <v>271</v>
      </c>
      <c r="BC46" s="5">
        <v>271</v>
      </c>
      <c r="BD46" s="5">
        <v>271</v>
      </c>
      <c r="BE46" s="5">
        <v>271</v>
      </c>
      <c r="BF46" s="264">
        <v>276</v>
      </c>
      <c r="BG46" s="268">
        <v>285</v>
      </c>
      <c r="BH46" s="1">
        <v>294</v>
      </c>
      <c r="BI46" s="279">
        <v>297</v>
      </c>
      <c r="BJ46" s="1">
        <v>303</v>
      </c>
      <c r="BK46" s="290">
        <v>307</v>
      </c>
      <c r="BL46" s="295">
        <v>312</v>
      </c>
      <c r="BM46" s="299">
        <v>315</v>
      </c>
      <c r="BN46" s="305">
        <v>320</v>
      </c>
      <c r="BO46" s="308">
        <v>323</v>
      </c>
      <c r="BP46" s="310">
        <v>328</v>
      </c>
      <c r="BQ46" s="313">
        <v>332</v>
      </c>
      <c r="BR46" s="317">
        <v>335</v>
      </c>
      <c r="BS46" s="322">
        <v>337</v>
      </c>
      <c r="BT46" s="327">
        <v>339</v>
      </c>
      <c r="BU46" s="331">
        <v>344</v>
      </c>
      <c r="BV46" s="335">
        <v>348</v>
      </c>
      <c r="BW46" s="338">
        <v>353</v>
      </c>
      <c r="BX46" s="343">
        <v>357</v>
      </c>
      <c r="BY46" s="346">
        <v>359</v>
      </c>
      <c r="BZ46" s="354">
        <v>365</v>
      </c>
      <c r="CA46" s="375">
        <v>368</v>
      </c>
      <c r="CB46" s="388">
        <v>371</v>
      </c>
      <c r="CC46" s="393">
        <v>375</v>
      </c>
      <c r="CD46" s="414">
        <v>378</v>
      </c>
      <c r="CE46" s="1">
        <v>381</v>
      </c>
      <c r="CF46" s="429">
        <v>380</v>
      </c>
      <c r="CG46" s="435">
        <v>382</v>
      </c>
      <c r="CH46" s="441">
        <v>383</v>
      </c>
      <c r="CI46" s="1">
        <v>384</v>
      </c>
      <c r="CJ46" s="455">
        <v>395</v>
      </c>
      <c r="CK46" s="1">
        <v>395</v>
      </c>
      <c r="CL46" s="468">
        <v>386</v>
      </c>
      <c r="CM46" s="475">
        <v>387</v>
      </c>
      <c r="CN46" s="483">
        <v>388</v>
      </c>
      <c r="CO46" s="489">
        <v>388</v>
      </c>
      <c r="CP46" s="498">
        <v>388</v>
      </c>
      <c r="CQ46" s="505">
        <v>394</v>
      </c>
      <c r="CR46" s="511">
        <v>396</v>
      </c>
      <c r="CS46" s="519">
        <v>399</v>
      </c>
      <c r="CT46" s="530">
        <v>404</v>
      </c>
      <c r="CU46" s="218">
        <f t="shared" si="0"/>
        <v>5</v>
      </c>
      <c r="CV46" s="23">
        <v>26</v>
      </c>
      <c r="CW46" s="23">
        <v>26</v>
      </c>
      <c r="CX46" s="23">
        <v>26</v>
      </c>
      <c r="CY46" s="23">
        <v>26</v>
      </c>
      <c r="CZ46" s="18">
        <v>26</v>
      </c>
      <c r="DA46" s="22">
        <v>26</v>
      </c>
      <c r="DB46" s="31">
        <v>26</v>
      </c>
      <c r="DC46" s="37">
        <v>26</v>
      </c>
      <c r="DD46" s="41">
        <v>26</v>
      </c>
      <c r="DE46" s="44">
        <v>26</v>
      </c>
      <c r="DF46" s="1">
        <v>26</v>
      </c>
      <c r="DG46" s="53">
        <v>26</v>
      </c>
      <c r="DH46" s="65">
        <v>26</v>
      </c>
      <c r="DI46" s="69">
        <v>26</v>
      </c>
      <c r="DJ46" s="71">
        <v>26</v>
      </c>
      <c r="DK46" s="73">
        <v>26</v>
      </c>
      <c r="DL46" s="77">
        <v>26</v>
      </c>
      <c r="DM46" s="81">
        <v>26</v>
      </c>
      <c r="DN46" s="5">
        <v>26</v>
      </c>
      <c r="DO46" s="90">
        <v>26</v>
      </c>
      <c r="DP46" s="5">
        <v>26</v>
      </c>
      <c r="DQ46" s="5">
        <v>26</v>
      </c>
      <c r="DR46" s="5">
        <v>26</v>
      </c>
      <c r="DS46" s="5">
        <v>26</v>
      </c>
      <c r="DT46" s="5">
        <v>26</v>
      </c>
      <c r="DU46" s="5">
        <v>26</v>
      </c>
      <c r="DV46" s="5">
        <v>26</v>
      </c>
      <c r="DW46" s="129">
        <v>26</v>
      </c>
      <c r="DX46" s="1">
        <v>26</v>
      </c>
      <c r="DY46" s="1">
        <v>26</v>
      </c>
      <c r="DZ46" s="1">
        <f t="shared" si="71"/>
        <v>26</v>
      </c>
      <c r="EA46" s="1">
        <f t="shared" si="72"/>
        <v>26</v>
      </c>
      <c r="EB46" s="1">
        <v>27</v>
      </c>
      <c r="EC46" s="1">
        <v>29</v>
      </c>
      <c r="ED46" s="1">
        <v>31</v>
      </c>
      <c r="EE46" s="163">
        <v>26</v>
      </c>
      <c r="EF46" s="1">
        <v>26</v>
      </c>
      <c r="EG46" s="1">
        <v>26</v>
      </c>
      <c r="EH46" s="1">
        <v>26</v>
      </c>
      <c r="EI46" s="184">
        <v>26</v>
      </c>
      <c r="EJ46" s="189">
        <v>26</v>
      </c>
      <c r="EK46" s="1">
        <f>EJ46</f>
        <v>26</v>
      </c>
      <c r="EL46" s="1">
        <f t="shared" si="73"/>
        <v>26</v>
      </c>
      <c r="EM46" s="1">
        <f t="shared" si="74"/>
        <v>26</v>
      </c>
      <c r="EN46" s="209">
        <v>26</v>
      </c>
      <c r="EO46" s="5">
        <v>26</v>
      </c>
      <c r="EP46" s="5">
        <v>26</v>
      </c>
      <c r="EQ46" s="5">
        <v>26</v>
      </c>
      <c r="ER46" s="5">
        <v>26</v>
      </c>
      <c r="ES46" s="5">
        <v>26</v>
      </c>
      <c r="ET46" s="5">
        <v>26</v>
      </c>
      <c r="EU46" s="5">
        <v>26</v>
      </c>
      <c r="EV46" s="264">
        <v>26</v>
      </c>
      <c r="EW46" s="268">
        <v>26</v>
      </c>
      <c r="EX46" s="1">
        <f t="shared" si="75"/>
        <v>26</v>
      </c>
      <c r="EY46" s="279">
        <v>26</v>
      </c>
      <c r="EZ46" s="1">
        <v>26</v>
      </c>
      <c r="FA46" s="290">
        <v>26</v>
      </c>
      <c r="FB46" s="295">
        <v>26</v>
      </c>
      <c r="FC46" s="299">
        <v>26</v>
      </c>
      <c r="FD46" s="305">
        <v>26</v>
      </c>
      <c r="FE46" s="308">
        <v>26</v>
      </c>
      <c r="FF46" s="310">
        <v>26</v>
      </c>
      <c r="FG46" s="313">
        <v>26</v>
      </c>
      <c r="FH46" s="317">
        <v>26</v>
      </c>
      <c r="FI46" s="322">
        <v>26</v>
      </c>
      <c r="FJ46" s="327">
        <v>26</v>
      </c>
      <c r="FK46" s="331">
        <v>26</v>
      </c>
      <c r="FL46" s="335">
        <v>26</v>
      </c>
      <c r="FM46" s="338">
        <v>26</v>
      </c>
      <c r="FN46" s="343">
        <v>26</v>
      </c>
      <c r="FO46" s="346">
        <v>26</v>
      </c>
      <c r="FP46" s="354">
        <v>26</v>
      </c>
      <c r="FQ46" s="375">
        <v>26</v>
      </c>
      <c r="FR46" s="388">
        <v>26</v>
      </c>
      <c r="FS46" s="393">
        <v>26</v>
      </c>
      <c r="FT46" s="414">
        <v>0.30199999999999999</v>
      </c>
      <c r="FU46" s="1">
        <v>0.30199999999999999</v>
      </c>
      <c r="FV46" s="429">
        <v>0.30199999999999999</v>
      </c>
      <c r="FW46" s="435">
        <v>0.30199999999999999</v>
      </c>
      <c r="FX46" s="441">
        <v>0.30199999999999999</v>
      </c>
      <c r="FY46" s="1">
        <v>0.30199999999999999</v>
      </c>
      <c r="FZ46" s="455">
        <v>0.30199999999999999</v>
      </c>
      <c r="GA46" s="460">
        <v>0.30199999999999999</v>
      </c>
      <c r="GB46" s="468">
        <v>0.30199999999999999</v>
      </c>
      <c r="GC46" s="475">
        <v>0.30199999999999999</v>
      </c>
      <c r="GD46" s="483">
        <v>0.30199999999999999</v>
      </c>
      <c r="GE46" s="489">
        <v>0.30199999999999999</v>
      </c>
      <c r="GF46" s="498">
        <v>0.30199999999999999</v>
      </c>
      <c r="GG46" s="505">
        <v>0.30199999999999999</v>
      </c>
      <c r="GH46" s="511">
        <v>0.30199999999999999</v>
      </c>
      <c r="GI46" s="519">
        <v>0.30199999999999999</v>
      </c>
      <c r="GJ46" s="530">
        <v>0.30199999999999999</v>
      </c>
      <c r="GK46" s="218">
        <f t="shared" si="1"/>
        <v>0</v>
      </c>
      <c r="GL46" s="23">
        <v>6027</v>
      </c>
      <c r="GM46" s="23">
        <v>6152</v>
      </c>
      <c r="GN46" s="23">
        <v>6274</v>
      </c>
      <c r="GO46" s="23">
        <v>6402</v>
      </c>
      <c r="GP46" s="17">
        <v>6517</v>
      </c>
      <c r="GQ46" s="22"/>
      <c r="GR46" s="31">
        <v>6715</v>
      </c>
      <c r="GS46" s="37">
        <v>6839</v>
      </c>
      <c r="GT46" s="41">
        <v>6942</v>
      </c>
      <c r="GU46" s="44">
        <v>7077</v>
      </c>
      <c r="GV46" s="47"/>
      <c r="GW46" s="53">
        <v>7334</v>
      </c>
      <c r="GX46" s="65">
        <v>7457</v>
      </c>
      <c r="GY46" s="69">
        <v>7563</v>
      </c>
      <c r="GZ46" s="71">
        <v>7700</v>
      </c>
      <c r="HA46" s="74">
        <v>7700</v>
      </c>
      <c r="HB46" s="77">
        <v>7923</v>
      </c>
      <c r="HC46" s="81">
        <v>8042</v>
      </c>
      <c r="HD46" s="5">
        <v>8042</v>
      </c>
      <c r="HE46" s="90">
        <v>8042</v>
      </c>
      <c r="HF46" s="5">
        <v>8042</v>
      </c>
      <c r="HG46" s="5">
        <v>8042</v>
      </c>
      <c r="HH46" s="5">
        <v>8042</v>
      </c>
      <c r="HI46" s="5">
        <v>8042</v>
      </c>
      <c r="HJ46" s="5">
        <v>8042</v>
      </c>
      <c r="HK46" s="5">
        <v>8042</v>
      </c>
      <c r="HL46" s="5">
        <v>8042</v>
      </c>
      <c r="HM46" s="129">
        <v>8819</v>
      </c>
      <c r="HN46" s="133"/>
      <c r="HO46" s="136"/>
      <c r="HP46" s="140"/>
      <c r="HQ46" s="145"/>
      <c r="HR46" s="149"/>
      <c r="HS46" s="153"/>
      <c r="HT46" s="158"/>
      <c r="HU46" s="163">
        <v>9346</v>
      </c>
      <c r="HV46" s="167"/>
      <c r="HW46" s="174"/>
      <c r="HX46" s="178"/>
      <c r="HY46" s="184">
        <v>9782</v>
      </c>
      <c r="HZ46" s="189">
        <v>9945</v>
      </c>
      <c r="IA46" s="193"/>
      <c r="IB46" s="202"/>
      <c r="IC46" s="205"/>
      <c r="ID46" s="209">
        <v>10163</v>
      </c>
      <c r="IE46" s="5">
        <v>10163</v>
      </c>
      <c r="IF46" s="5">
        <v>10163</v>
      </c>
      <c r="IG46" s="5">
        <v>10163</v>
      </c>
      <c r="IH46" s="5">
        <v>10163</v>
      </c>
      <c r="II46" s="5">
        <v>10163</v>
      </c>
      <c r="IJ46" s="5">
        <v>10163</v>
      </c>
      <c r="IK46" s="5">
        <v>10163</v>
      </c>
      <c r="IL46" s="264">
        <v>10378</v>
      </c>
      <c r="IM46" s="268">
        <v>10640</v>
      </c>
      <c r="IN46" s="274"/>
      <c r="IO46" s="279">
        <v>11079</v>
      </c>
      <c r="IP46" s="288"/>
      <c r="IQ46" s="74">
        <v>11528</v>
      </c>
      <c r="IR46" s="295"/>
      <c r="IS46" s="299">
        <v>11897</v>
      </c>
      <c r="IT46" s="305">
        <v>12098</v>
      </c>
      <c r="IU46" s="308">
        <v>12211</v>
      </c>
      <c r="IV46" s="310">
        <v>12442</v>
      </c>
      <c r="IW46" s="313">
        <v>12613</v>
      </c>
      <c r="IX46" s="317">
        <v>12795</v>
      </c>
      <c r="IY46" s="322">
        <v>12880</v>
      </c>
      <c r="IZ46" s="327">
        <v>13057</v>
      </c>
      <c r="JA46" s="331">
        <v>13238</v>
      </c>
      <c r="JB46" s="335">
        <v>13402</v>
      </c>
      <c r="JC46" s="338">
        <v>13589</v>
      </c>
      <c r="JD46" s="343">
        <v>13747</v>
      </c>
      <c r="JE46" s="346">
        <v>13879</v>
      </c>
      <c r="JF46" s="354">
        <v>14064</v>
      </c>
      <c r="JG46" s="375">
        <v>14194</v>
      </c>
      <c r="JH46" s="388">
        <v>14345</v>
      </c>
      <c r="JI46" s="393">
        <v>14485</v>
      </c>
      <c r="JJ46" s="414">
        <v>14627</v>
      </c>
      <c r="JK46" s="422"/>
      <c r="JL46" s="429">
        <v>14814</v>
      </c>
      <c r="JM46" s="435">
        <v>14882</v>
      </c>
      <c r="JN46" s="441">
        <v>14900</v>
      </c>
      <c r="JO46" s="448"/>
      <c r="JP46" s="455">
        <v>14950</v>
      </c>
      <c r="JQ46" s="460">
        <v>15130</v>
      </c>
      <c r="JR46" s="468">
        <v>15239</v>
      </c>
      <c r="JS46" s="475">
        <v>15307</v>
      </c>
      <c r="JT46" s="483">
        <v>15357</v>
      </c>
      <c r="JU46" s="489">
        <v>15357</v>
      </c>
      <c r="JV46" s="498">
        <v>15420</v>
      </c>
      <c r="JW46" s="505">
        <v>15767</v>
      </c>
      <c r="JX46" s="511">
        <v>15862</v>
      </c>
      <c r="JY46" s="519">
        <v>15989</v>
      </c>
      <c r="JZ46" s="530">
        <v>16159</v>
      </c>
      <c r="KA46" s="218">
        <f t="shared" si="2"/>
        <v>170</v>
      </c>
      <c r="KB46" s="4"/>
    </row>
    <row r="47" spans="1:288" ht="15" customHeight="1" x14ac:dyDescent="0.2">
      <c r="A47" s="557"/>
      <c r="B47" s="43">
        <v>46</v>
      </c>
      <c r="C47" s="4" t="s">
        <v>77</v>
      </c>
      <c r="D47" s="43">
        <v>0</v>
      </c>
      <c r="E47" s="43">
        <v>1</v>
      </c>
      <c r="F47" s="23">
        <v>28</v>
      </c>
      <c r="G47" s="5">
        <v>28</v>
      </c>
      <c r="H47" s="5">
        <v>28</v>
      </c>
      <c r="I47" s="5">
        <v>28</v>
      </c>
      <c r="J47" s="5">
        <v>28</v>
      </c>
      <c r="K47" s="5">
        <v>28</v>
      </c>
      <c r="L47" s="5">
        <v>28</v>
      </c>
      <c r="M47" s="5">
        <v>28</v>
      </c>
      <c r="N47" s="5">
        <v>28</v>
      </c>
      <c r="O47" s="5">
        <v>28</v>
      </c>
      <c r="P47" s="5">
        <v>28</v>
      </c>
      <c r="Q47" s="5">
        <v>28</v>
      </c>
      <c r="R47" s="5">
        <v>28</v>
      </c>
      <c r="S47" s="5">
        <v>28</v>
      </c>
      <c r="T47" s="5">
        <v>28</v>
      </c>
      <c r="U47" s="5">
        <v>28</v>
      </c>
      <c r="V47" s="5">
        <v>28</v>
      </c>
      <c r="W47" s="5">
        <v>28</v>
      </c>
      <c r="X47" s="5">
        <v>28</v>
      </c>
      <c r="Y47" s="5">
        <v>28</v>
      </c>
      <c r="Z47" s="5">
        <v>28</v>
      </c>
      <c r="AA47" s="5">
        <v>28</v>
      </c>
      <c r="AB47" s="5">
        <v>28</v>
      </c>
      <c r="AC47" s="5">
        <v>28</v>
      </c>
      <c r="AD47" s="5">
        <v>28</v>
      </c>
      <c r="AE47" s="5">
        <v>28</v>
      </c>
      <c r="AF47" s="5">
        <v>28</v>
      </c>
      <c r="AG47" s="5">
        <v>28</v>
      </c>
      <c r="AH47" s="5">
        <v>28</v>
      </c>
      <c r="AI47" s="5">
        <v>28</v>
      </c>
      <c r="AJ47" s="5">
        <v>28</v>
      </c>
      <c r="AK47" s="5">
        <v>28</v>
      </c>
      <c r="AL47" s="5">
        <v>28</v>
      </c>
      <c r="AM47" s="5">
        <v>28</v>
      </c>
      <c r="AN47" s="5">
        <v>28</v>
      </c>
      <c r="AO47" s="5">
        <v>28</v>
      </c>
      <c r="AP47" s="5">
        <v>28</v>
      </c>
      <c r="AQ47" s="5">
        <v>28</v>
      </c>
      <c r="AR47" s="5">
        <v>28</v>
      </c>
      <c r="AS47" s="5">
        <v>28</v>
      </c>
      <c r="AT47" s="5">
        <v>28</v>
      </c>
      <c r="AU47" s="5">
        <v>28</v>
      </c>
      <c r="AV47" s="5">
        <v>28</v>
      </c>
      <c r="AW47" s="5">
        <v>28</v>
      </c>
      <c r="AX47" s="5">
        <v>28</v>
      </c>
      <c r="AY47" s="5">
        <v>28</v>
      </c>
      <c r="AZ47" s="5">
        <v>28</v>
      </c>
      <c r="BA47" s="5">
        <v>28</v>
      </c>
      <c r="BB47" s="5">
        <v>28</v>
      </c>
      <c r="BC47" s="5">
        <v>28</v>
      </c>
      <c r="BD47" s="5">
        <v>28</v>
      </c>
      <c r="BE47" s="5">
        <v>28</v>
      </c>
      <c r="BF47" s="5">
        <v>28</v>
      </c>
      <c r="BG47" s="5">
        <v>28</v>
      </c>
      <c r="BH47" s="5">
        <v>28</v>
      </c>
      <c r="BI47" s="5">
        <v>28</v>
      </c>
      <c r="BJ47" s="5">
        <v>28</v>
      </c>
      <c r="BK47" s="5">
        <v>28</v>
      </c>
      <c r="BL47" s="5">
        <v>28</v>
      </c>
      <c r="BM47" s="5">
        <v>28</v>
      </c>
      <c r="BN47" s="5">
        <v>28</v>
      </c>
      <c r="BO47" s="5">
        <v>28</v>
      </c>
      <c r="BP47" s="5">
        <v>28</v>
      </c>
      <c r="BQ47" s="5">
        <v>28</v>
      </c>
      <c r="BR47" s="5">
        <v>28</v>
      </c>
      <c r="BS47" s="5">
        <v>28</v>
      </c>
      <c r="BT47" s="5">
        <v>28</v>
      </c>
      <c r="BU47" s="5">
        <v>28</v>
      </c>
      <c r="BV47" s="5">
        <v>28</v>
      </c>
      <c r="BW47" s="5">
        <v>28</v>
      </c>
      <c r="BX47" s="5">
        <v>28</v>
      </c>
      <c r="BY47" s="5">
        <v>28</v>
      </c>
      <c r="BZ47" s="5">
        <v>28</v>
      </c>
      <c r="CA47" s="5">
        <v>28</v>
      </c>
      <c r="CB47" s="5">
        <v>28</v>
      </c>
      <c r="CC47" s="5">
        <v>28</v>
      </c>
      <c r="CD47" s="5">
        <v>28</v>
      </c>
      <c r="CE47" s="5">
        <v>28</v>
      </c>
      <c r="CF47" s="5">
        <v>28</v>
      </c>
      <c r="CG47" s="5">
        <v>28</v>
      </c>
      <c r="CH47" s="5">
        <v>28</v>
      </c>
      <c r="CI47" s="5">
        <v>28</v>
      </c>
      <c r="CJ47" s="5">
        <v>28</v>
      </c>
      <c r="CK47" s="5">
        <v>28</v>
      </c>
      <c r="CL47" s="5">
        <v>28</v>
      </c>
      <c r="CM47" s="5">
        <v>28</v>
      </c>
      <c r="CN47" s="5">
        <v>28</v>
      </c>
      <c r="CO47" s="5">
        <v>28</v>
      </c>
      <c r="CP47" s="5">
        <v>28</v>
      </c>
      <c r="CQ47" s="5">
        <v>28</v>
      </c>
      <c r="CR47" s="5">
        <v>28</v>
      </c>
      <c r="CS47" s="5">
        <v>28</v>
      </c>
      <c r="CT47" s="1">
        <f>CS47+4.37</f>
        <v>32.369999999999997</v>
      </c>
      <c r="CU47" s="218">
        <f t="shared" si="0"/>
        <v>4.3699999999999974</v>
      </c>
      <c r="CV47" s="23">
        <v>27</v>
      </c>
      <c r="CW47" s="5">
        <v>27</v>
      </c>
      <c r="CX47" s="5">
        <v>27</v>
      </c>
      <c r="CY47" s="5">
        <v>27</v>
      </c>
      <c r="CZ47" s="5">
        <v>27</v>
      </c>
      <c r="DA47" s="5">
        <v>27</v>
      </c>
      <c r="DB47" s="5">
        <v>27</v>
      </c>
      <c r="DC47" s="5">
        <v>27</v>
      </c>
      <c r="DD47" s="5">
        <v>27</v>
      </c>
      <c r="DE47" s="5">
        <v>27</v>
      </c>
      <c r="DF47" s="5">
        <v>27</v>
      </c>
      <c r="DG47" s="5">
        <v>27</v>
      </c>
      <c r="DH47" s="5">
        <v>27</v>
      </c>
      <c r="DI47" s="5">
        <v>27</v>
      </c>
      <c r="DJ47" s="5">
        <v>27</v>
      </c>
      <c r="DK47" s="5">
        <v>27</v>
      </c>
      <c r="DL47" s="5">
        <v>27</v>
      </c>
      <c r="DM47" s="5">
        <v>27</v>
      </c>
      <c r="DN47" s="5">
        <v>27</v>
      </c>
      <c r="DO47" s="5">
        <v>27</v>
      </c>
      <c r="DP47" s="5">
        <v>27</v>
      </c>
      <c r="DQ47" s="5">
        <v>27</v>
      </c>
      <c r="DR47" s="5">
        <v>27</v>
      </c>
      <c r="DS47" s="5">
        <v>27</v>
      </c>
      <c r="DT47" s="5">
        <v>27</v>
      </c>
      <c r="DU47" s="5">
        <v>27</v>
      </c>
      <c r="DV47" s="5">
        <v>27</v>
      </c>
      <c r="DW47" s="5">
        <v>27</v>
      </c>
      <c r="DX47" s="5">
        <v>27</v>
      </c>
      <c r="DY47" s="5">
        <v>27</v>
      </c>
      <c r="DZ47" s="5">
        <v>27</v>
      </c>
      <c r="EA47" s="5">
        <v>27</v>
      </c>
      <c r="EB47" s="5">
        <v>27</v>
      </c>
      <c r="EC47" s="5">
        <v>27</v>
      </c>
      <c r="ED47" s="5">
        <v>27</v>
      </c>
      <c r="EE47" s="5">
        <v>27</v>
      </c>
      <c r="EF47" s="5">
        <v>27</v>
      </c>
      <c r="EG47" s="5">
        <v>27</v>
      </c>
      <c r="EH47" s="5">
        <v>27</v>
      </c>
      <c r="EI47" s="5">
        <v>27</v>
      </c>
      <c r="EJ47" s="5">
        <v>27</v>
      </c>
      <c r="EK47" s="5">
        <v>27</v>
      </c>
      <c r="EL47" s="5">
        <v>27</v>
      </c>
      <c r="EM47" s="5">
        <v>27</v>
      </c>
      <c r="EN47" s="5">
        <v>27</v>
      </c>
      <c r="EO47" s="5">
        <v>27</v>
      </c>
      <c r="EP47" s="5">
        <v>27</v>
      </c>
      <c r="EQ47" s="5">
        <v>27</v>
      </c>
      <c r="ER47" s="5">
        <v>27</v>
      </c>
      <c r="ES47" s="5">
        <v>27</v>
      </c>
      <c r="ET47" s="5">
        <v>27</v>
      </c>
      <c r="EU47" s="5">
        <v>27</v>
      </c>
      <c r="EV47" s="5">
        <v>27</v>
      </c>
      <c r="EW47" s="5">
        <v>27</v>
      </c>
      <c r="EX47" s="5">
        <v>27</v>
      </c>
      <c r="EY47" s="5">
        <v>27</v>
      </c>
      <c r="EZ47" s="5">
        <v>27</v>
      </c>
      <c r="FA47" s="5">
        <v>27</v>
      </c>
      <c r="FB47" s="5">
        <v>27</v>
      </c>
      <c r="FC47" s="5">
        <v>27</v>
      </c>
      <c r="FD47" s="5">
        <v>27</v>
      </c>
      <c r="FE47" s="5">
        <v>27</v>
      </c>
      <c r="FF47" s="5">
        <v>27</v>
      </c>
      <c r="FG47" s="5">
        <v>27</v>
      </c>
      <c r="FH47" s="5">
        <v>27</v>
      </c>
      <c r="FI47" s="5">
        <v>27</v>
      </c>
      <c r="FJ47" s="5">
        <v>27</v>
      </c>
      <c r="FK47" s="5">
        <v>27</v>
      </c>
      <c r="FL47" s="5">
        <v>27</v>
      </c>
      <c r="FM47" s="5">
        <v>27</v>
      </c>
      <c r="FN47" s="5">
        <v>27</v>
      </c>
      <c r="FO47" s="5">
        <v>27</v>
      </c>
      <c r="FP47" s="5">
        <v>27</v>
      </c>
      <c r="FQ47" s="5">
        <v>27</v>
      </c>
      <c r="FR47" s="5">
        <v>27</v>
      </c>
      <c r="FS47" s="5">
        <v>27</v>
      </c>
      <c r="FT47" s="5">
        <v>27</v>
      </c>
      <c r="FU47" s="5">
        <v>27</v>
      </c>
      <c r="FV47" s="5">
        <v>27</v>
      </c>
      <c r="FW47" s="5">
        <v>27</v>
      </c>
      <c r="FX47" s="5">
        <v>27</v>
      </c>
      <c r="FY47" s="5">
        <v>27</v>
      </c>
      <c r="FZ47" s="5">
        <v>27</v>
      </c>
      <c r="GA47" s="5">
        <v>27</v>
      </c>
      <c r="GB47" s="5">
        <v>27</v>
      </c>
      <c r="GC47" s="5">
        <v>27</v>
      </c>
      <c r="GD47" s="5">
        <v>27</v>
      </c>
      <c r="GE47" s="5">
        <v>27</v>
      </c>
      <c r="GF47" s="5">
        <v>27</v>
      </c>
      <c r="GG47" s="5">
        <v>27</v>
      </c>
      <c r="GH47" s="5">
        <v>27</v>
      </c>
      <c r="GI47" s="5">
        <v>27</v>
      </c>
      <c r="GJ47" s="1">
        <f>GI47+3.18</f>
        <v>30.18</v>
      </c>
      <c r="GK47" s="218">
        <f t="shared" si="1"/>
        <v>3.1799999999999997</v>
      </c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533"/>
      <c r="KA47" s="218" t="str">
        <f t="shared" si="2"/>
        <v>Н/Д</v>
      </c>
      <c r="KB47" s="4"/>
    </row>
    <row r="48" spans="1:288" ht="15" customHeight="1" x14ac:dyDescent="0.2">
      <c r="A48" s="557"/>
      <c r="B48" s="43">
        <v>47</v>
      </c>
      <c r="C48" s="4" t="s">
        <v>78</v>
      </c>
      <c r="D48" s="43">
        <v>0</v>
      </c>
      <c r="E48" s="43">
        <v>1</v>
      </c>
      <c r="F48" s="23">
        <v>134</v>
      </c>
      <c r="G48" s="23">
        <v>134</v>
      </c>
      <c r="H48" s="23">
        <v>135</v>
      </c>
      <c r="I48" s="23">
        <v>137</v>
      </c>
      <c r="J48" s="18">
        <v>139</v>
      </c>
      <c r="K48" s="22">
        <v>140</v>
      </c>
      <c r="L48" s="31">
        <v>142</v>
      </c>
      <c r="M48" s="37">
        <v>145</v>
      </c>
      <c r="N48" s="41">
        <v>147</v>
      </c>
      <c r="O48" s="44">
        <v>149</v>
      </c>
      <c r="P48" s="47">
        <v>151</v>
      </c>
      <c r="Q48" s="53">
        <v>152</v>
      </c>
      <c r="R48" s="65">
        <v>153</v>
      </c>
      <c r="S48" s="69">
        <v>154</v>
      </c>
      <c r="T48" s="71">
        <v>155</v>
      </c>
      <c r="U48" s="73">
        <v>157</v>
      </c>
      <c r="V48" s="77">
        <v>158</v>
      </c>
      <c r="W48" s="81">
        <v>160</v>
      </c>
      <c r="X48" s="88">
        <v>161</v>
      </c>
      <c r="Y48" s="90">
        <v>162</v>
      </c>
      <c r="Z48" s="93">
        <v>163</v>
      </c>
      <c r="AA48" s="99">
        <v>165</v>
      </c>
      <c r="AB48" s="103">
        <v>166</v>
      </c>
      <c r="AC48" s="114">
        <v>167</v>
      </c>
      <c r="AD48" s="1">
        <f>ROUND((AC48-Z48)/3+AC48,1)</f>
        <v>168.3</v>
      </c>
      <c r="AE48" s="122">
        <v>170</v>
      </c>
      <c r="AF48" s="124">
        <v>172</v>
      </c>
      <c r="AG48" s="129">
        <v>172</v>
      </c>
      <c r="AH48" s="133">
        <v>173</v>
      </c>
      <c r="AI48" s="136">
        <v>174</v>
      </c>
      <c r="AJ48" s="140">
        <v>175</v>
      </c>
      <c r="AK48" s="1">
        <f t="shared" ref="AK48:AK50" si="77">ROUND((AJ48-AG48)/3+AJ48,1)</f>
        <v>176</v>
      </c>
      <c r="AL48" s="149">
        <v>177</v>
      </c>
      <c r="AM48" s="153">
        <v>178</v>
      </c>
      <c r="AN48" s="158">
        <v>179</v>
      </c>
      <c r="AO48" s="163">
        <v>2</v>
      </c>
      <c r="AP48" s="167">
        <v>4</v>
      </c>
      <c r="AQ48" s="174">
        <v>6</v>
      </c>
      <c r="AR48" s="178">
        <v>10</v>
      </c>
      <c r="AS48" s="184">
        <v>13</v>
      </c>
      <c r="AT48" s="1">
        <f>ROUND((AS48-AP48)/3*1.2+AS48,1)</f>
        <v>16.600000000000001</v>
      </c>
      <c r="AU48" s="193">
        <v>20</v>
      </c>
      <c r="AV48" s="202">
        <v>25</v>
      </c>
      <c r="AW48" s="205">
        <v>35</v>
      </c>
      <c r="AX48" s="209">
        <v>45</v>
      </c>
      <c r="AY48" s="218">
        <v>50</v>
      </c>
      <c r="AZ48" s="225">
        <v>60</v>
      </c>
      <c r="BA48" s="229">
        <v>70</v>
      </c>
      <c r="BB48" s="235">
        <v>80</v>
      </c>
      <c r="BC48" s="245">
        <v>90</v>
      </c>
      <c r="BD48" s="251">
        <v>95</v>
      </c>
      <c r="BE48" s="255">
        <v>100</v>
      </c>
      <c r="BF48" s="264">
        <v>105</v>
      </c>
      <c r="BG48" s="1">
        <v>110</v>
      </c>
      <c r="BH48" s="272">
        <v>115</v>
      </c>
      <c r="BI48" s="279">
        <v>125</v>
      </c>
      <c r="BJ48" s="285">
        <v>130</v>
      </c>
      <c r="BK48" s="290">
        <v>135</v>
      </c>
      <c r="BL48" s="295">
        <v>140</v>
      </c>
      <c r="BM48" s="304">
        <v>142</v>
      </c>
      <c r="BN48" s="305">
        <v>144</v>
      </c>
      <c r="BO48" s="308">
        <v>150</v>
      </c>
      <c r="BP48" s="310">
        <v>155</v>
      </c>
      <c r="BQ48" s="313">
        <v>160</v>
      </c>
      <c r="BR48" s="317">
        <v>162</v>
      </c>
      <c r="BS48" s="322">
        <v>163</v>
      </c>
      <c r="BT48" s="330">
        <v>165</v>
      </c>
      <c r="BU48" s="331">
        <v>170</v>
      </c>
      <c r="BV48" s="335">
        <v>186</v>
      </c>
      <c r="BW48" s="338">
        <v>187</v>
      </c>
      <c r="BX48" s="343">
        <v>190</v>
      </c>
      <c r="BY48" s="346">
        <v>195</v>
      </c>
      <c r="BZ48" s="354">
        <v>200</v>
      </c>
      <c r="CA48" s="375">
        <v>208</v>
      </c>
      <c r="CB48" s="1">
        <v>214</v>
      </c>
      <c r="CC48" s="393">
        <v>215</v>
      </c>
      <c r="CD48" s="414">
        <v>218</v>
      </c>
      <c r="CE48" s="422">
        <v>220</v>
      </c>
      <c r="CF48" s="429">
        <v>222</v>
      </c>
      <c r="CG48" s="435">
        <v>224</v>
      </c>
      <c r="CH48" s="441">
        <v>229</v>
      </c>
      <c r="CI48" s="448">
        <v>235</v>
      </c>
      <c r="CJ48" s="455">
        <v>240</v>
      </c>
      <c r="CK48" s="460">
        <v>243</v>
      </c>
      <c r="CL48" s="468">
        <v>247</v>
      </c>
      <c r="CM48" s="475">
        <v>250</v>
      </c>
      <c r="CN48" s="483">
        <v>255</v>
      </c>
      <c r="CO48" s="489">
        <v>258</v>
      </c>
      <c r="CP48" s="498">
        <v>260</v>
      </c>
      <c r="CQ48" s="1">
        <v>263</v>
      </c>
      <c r="CR48" s="511">
        <v>267</v>
      </c>
      <c r="CS48" s="519">
        <v>268</v>
      </c>
      <c r="CT48" s="530">
        <v>270</v>
      </c>
      <c r="CU48" s="218">
        <f t="shared" si="0"/>
        <v>2</v>
      </c>
      <c r="CV48" s="23">
        <v>65</v>
      </c>
      <c r="CW48" s="23">
        <v>66</v>
      </c>
      <c r="CX48" s="23">
        <v>67</v>
      </c>
      <c r="CY48" s="23">
        <v>68</v>
      </c>
      <c r="CZ48" s="18">
        <v>69</v>
      </c>
      <c r="DA48" s="22">
        <v>72</v>
      </c>
      <c r="DB48" s="31">
        <v>73</v>
      </c>
      <c r="DC48" s="37">
        <v>74</v>
      </c>
      <c r="DD48" s="41">
        <v>74</v>
      </c>
      <c r="DE48" s="44">
        <v>74</v>
      </c>
      <c r="DF48" s="47">
        <v>75</v>
      </c>
      <c r="DG48" s="53">
        <v>75</v>
      </c>
      <c r="DH48" s="65">
        <v>75</v>
      </c>
      <c r="DI48" s="69">
        <v>76</v>
      </c>
      <c r="DJ48" s="71">
        <v>77</v>
      </c>
      <c r="DK48" s="73">
        <v>77</v>
      </c>
      <c r="DL48" s="77">
        <v>78</v>
      </c>
      <c r="DM48" s="81">
        <v>79</v>
      </c>
      <c r="DN48" s="88">
        <v>80</v>
      </c>
      <c r="DO48" s="90">
        <v>80</v>
      </c>
      <c r="DP48" s="93">
        <v>80</v>
      </c>
      <c r="DQ48" s="99">
        <v>81</v>
      </c>
      <c r="DR48" s="103">
        <v>82</v>
      </c>
      <c r="DS48" s="114">
        <v>83</v>
      </c>
      <c r="DT48" s="1">
        <f>ROUND((DS48-DP48)/3+DS48,1)</f>
        <v>84</v>
      </c>
      <c r="DU48" s="122">
        <v>84</v>
      </c>
      <c r="DV48" s="124">
        <v>84</v>
      </c>
      <c r="DW48" s="129">
        <v>84</v>
      </c>
      <c r="DX48" s="133">
        <v>84</v>
      </c>
      <c r="DY48" s="136">
        <v>84</v>
      </c>
      <c r="DZ48" s="140">
        <v>84</v>
      </c>
      <c r="EA48" s="1">
        <f t="shared" ref="EA48:EA50" si="78">DZ48</f>
        <v>84</v>
      </c>
      <c r="EB48" s="149">
        <v>84</v>
      </c>
      <c r="EC48" s="153">
        <v>84</v>
      </c>
      <c r="ED48" s="158">
        <v>85</v>
      </c>
      <c r="EE48" s="163">
        <v>2</v>
      </c>
      <c r="EF48" s="167">
        <v>3</v>
      </c>
      <c r="EG48" s="174">
        <v>4</v>
      </c>
      <c r="EH48" s="178">
        <v>5</v>
      </c>
      <c r="EI48" s="184">
        <v>7</v>
      </c>
      <c r="EJ48" s="1">
        <v>8</v>
      </c>
      <c r="EK48" s="193">
        <v>8</v>
      </c>
      <c r="EL48" s="202">
        <v>8</v>
      </c>
      <c r="EM48" s="205">
        <v>8</v>
      </c>
      <c r="EN48" s="209">
        <v>8</v>
      </c>
      <c r="EO48" s="218">
        <v>15</v>
      </c>
      <c r="EP48" s="225">
        <v>20</v>
      </c>
      <c r="EQ48" s="229">
        <v>22</v>
      </c>
      <c r="ER48" s="235">
        <v>22</v>
      </c>
      <c r="ES48" s="245">
        <v>22</v>
      </c>
      <c r="ET48" s="251">
        <v>23</v>
      </c>
      <c r="EU48" s="255">
        <v>23</v>
      </c>
      <c r="EV48" s="264">
        <v>24</v>
      </c>
      <c r="EW48" s="1">
        <f t="shared" ref="EW48:EW50" si="79">EV48</f>
        <v>24</v>
      </c>
      <c r="EX48" s="277">
        <f t="shared" ref="EX48:EX50" si="80">EW48</f>
        <v>24</v>
      </c>
      <c r="EY48" s="279">
        <v>24</v>
      </c>
      <c r="EZ48" s="285">
        <v>25</v>
      </c>
      <c r="FA48" s="290">
        <v>25</v>
      </c>
      <c r="FB48" s="295">
        <v>26</v>
      </c>
      <c r="FC48" s="304">
        <v>27</v>
      </c>
      <c r="FD48" s="305">
        <v>28</v>
      </c>
      <c r="FE48" s="308">
        <v>29</v>
      </c>
      <c r="FF48" s="310">
        <v>30</v>
      </c>
      <c r="FG48" s="313">
        <v>30</v>
      </c>
      <c r="FH48" s="317">
        <v>30</v>
      </c>
      <c r="FI48" s="322">
        <v>30</v>
      </c>
      <c r="FJ48" s="330">
        <f t="shared" ref="FJ48:FJ50" si="81">FI48+1</f>
        <v>31</v>
      </c>
      <c r="FK48" s="331">
        <v>32</v>
      </c>
      <c r="FL48" s="335">
        <v>33</v>
      </c>
      <c r="FM48" s="338">
        <v>33</v>
      </c>
      <c r="FN48" s="343">
        <v>34</v>
      </c>
      <c r="FO48" s="346">
        <v>35</v>
      </c>
      <c r="FP48" s="354">
        <v>36</v>
      </c>
      <c r="FQ48" s="375">
        <v>37</v>
      </c>
      <c r="FR48" s="1">
        <v>38</v>
      </c>
      <c r="FS48" s="393">
        <v>39</v>
      </c>
      <c r="FT48" s="414">
        <v>40</v>
      </c>
      <c r="FU48" s="422">
        <v>41</v>
      </c>
      <c r="FV48" s="429">
        <v>42</v>
      </c>
      <c r="FW48" s="435">
        <v>43</v>
      </c>
      <c r="FX48" s="441">
        <v>44</v>
      </c>
      <c r="FY48" s="448">
        <v>45</v>
      </c>
      <c r="FZ48" s="455">
        <v>46</v>
      </c>
      <c r="GA48" s="460">
        <v>47</v>
      </c>
      <c r="GB48" s="468">
        <v>48</v>
      </c>
      <c r="GC48" s="475">
        <v>49</v>
      </c>
      <c r="GD48" s="483">
        <v>51</v>
      </c>
      <c r="GE48" s="489">
        <v>52</v>
      </c>
      <c r="GF48" s="498">
        <v>53</v>
      </c>
      <c r="GG48" s="1">
        <v>54</v>
      </c>
      <c r="GH48" s="511">
        <v>55</v>
      </c>
      <c r="GI48" s="519">
        <v>55</v>
      </c>
      <c r="GJ48" s="530">
        <v>56</v>
      </c>
      <c r="GK48" s="218">
        <f t="shared" si="1"/>
        <v>1</v>
      </c>
      <c r="GL48" s="23">
        <v>11850</v>
      </c>
      <c r="GM48" s="23">
        <v>12000</v>
      </c>
      <c r="GN48" s="23">
        <v>12170</v>
      </c>
      <c r="GO48" s="23">
        <v>12300</v>
      </c>
      <c r="GP48" s="17">
        <v>12430</v>
      </c>
      <c r="GQ48" s="22"/>
      <c r="GR48" s="31">
        <v>12800</v>
      </c>
      <c r="GS48" s="37">
        <v>12950</v>
      </c>
      <c r="GT48" s="41">
        <v>13080</v>
      </c>
      <c r="GU48" s="44">
        <v>13200</v>
      </c>
      <c r="GV48" s="47">
        <v>13350</v>
      </c>
      <c r="GW48" s="53">
        <v>13500</v>
      </c>
      <c r="GX48" s="65">
        <v>13650</v>
      </c>
      <c r="GY48" s="69">
        <v>13750</v>
      </c>
      <c r="GZ48" s="71">
        <v>13880</v>
      </c>
      <c r="HA48" s="73">
        <v>13970</v>
      </c>
      <c r="HB48" s="77">
        <v>14050</v>
      </c>
      <c r="HC48" s="74">
        <v>14250</v>
      </c>
      <c r="HD48" s="88">
        <v>14370</v>
      </c>
      <c r="HE48" s="90">
        <v>14470</v>
      </c>
      <c r="HF48" s="93">
        <v>14600</v>
      </c>
      <c r="HG48" s="99">
        <v>14730</v>
      </c>
      <c r="HH48" s="103">
        <v>14890</v>
      </c>
      <c r="HI48" s="114">
        <v>15000</v>
      </c>
      <c r="HJ48" s="117"/>
      <c r="HK48" s="122">
        <v>15200</v>
      </c>
      <c r="HL48" s="124">
        <v>15300</v>
      </c>
      <c r="HM48" s="129">
        <v>15400</v>
      </c>
      <c r="HN48" s="133">
        <v>15480</v>
      </c>
      <c r="HO48" s="136">
        <v>15700</v>
      </c>
      <c r="HP48" s="140">
        <v>15900</v>
      </c>
      <c r="HQ48" s="145"/>
      <c r="HR48" s="149">
        <v>16200</v>
      </c>
      <c r="HS48" s="153">
        <v>16237</v>
      </c>
      <c r="HT48" s="158">
        <v>16300</v>
      </c>
      <c r="HU48" s="163">
        <v>16350</v>
      </c>
      <c r="HV48" s="167">
        <v>16400</v>
      </c>
      <c r="HW48" s="174">
        <v>16444</v>
      </c>
      <c r="HX48" s="178">
        <v>16470</v>
      </c>
      <c r="HY48" s="184">
        <v>16540</v>
      </c>
      <c r="HZ48" s="189"/>
      <c r="IA48" s="193">
        <v>16660</v>
      </c>
      <c r="IB48" s="202">
        <v>16760</v>
      </c>
      <c r="IC48" s="205">
        <v>16800</v>
      </c>
      <c r="ID48" s="209">
        <v>16850</v>
      </c>
      <c r="IE48" s="218">
        <v>16900</v>
      </c>
      <c r="IF48" s="225">
        <v>17000</v>
      </c>
      <c r="IG48" s="229">
        <v>17000</v>
      </c>
      <c r="IH48" s="235">
        <v>17100</v>
      </c>
      <c r="II48" s="245">
        <v>17235</v>
      </c>
      <c r="IJ48" s="251">
        <v>17335</v>
      </c>
      <c r="IK48" s="255">
        <v>17400</v>
      </c>
      <c r="IL48" s="264">
        <v>17500</v>
      </c>
      <c r="IM48" s="268"/>
      <c r="IN48" s="74">
        <v>17650</v>
      </c>
      <c r="IO48" s="279">
        <v>17850</v>
      </c>
      <c r="IP48" s="285">
        <v>18000</v>
      </c>
      <c r="IQ48" s="290">
        <v>18200</v>
      </c>
      <c r="IR48" s="295">
        <v>18300</v>
      </c>
      <c r="IS48" s="74">
        <v>18430</v>
      </c>
      <c r="IT48" s="305">
        <v>18500</v>
      </c>
      <c r="IU48" s="308">
        <v>18590</v>
      </c>
      <c r="IV48" s="310">
        <v>18680</v>
      </c>
      <c r="IW48" s="313">
        <v>18750</v>
      </c>
      <c r="IX48" s="317">
        <v>18840</v>
      </c>
      <c r="IY48" s="322">
        <v>18900</v>
      </c>
      <c r="IZ48" s="74">
        <v>19126</v>
      </c>
      <c r="JA48" s="331">
        <v>19235</v>
      </c>
      <c r="JB48" s="74">
        <v>19300</v>
      </c>
      <c r="JC48" s="338">
        <v>19400</v>
      </c>
      <c r="JD48" s="343">
        <v>19500</v>
      </c>
      <c r="JE48" s="346">
        <v>19600</v>
      </c>
      <c r="JF48" s="354">
        <v>19680</v>
      </c>
      <c r="JG48" s="375">
        <v>19750</v>
      </c>
      <c r="JH48" s="388"/>
      <c r="JI48" s="393">
        <v>19900</v>
      </c>
      <c r="JJ48" s="414">
        <v>19980</v>
      </c>
      <c r="JK48" s="422">
        <v>20080</v>
      </c>
      <c r="JL48" s="429">
        <v>20300</v>
      </c>
      <c r="JM48" s="435">
        <v>20400</v>
      </c>
      <c r="JN48" s="441">
        <v>20455</v>
      </c>
      <c r="JO48" s="448">
        <v>20545</v>
      </c>
      <c r="JP48" s="455">
        <v>20630</v>
      </c>
      <c r="JQ48" s="460">
        <v>20690</v>
      </c>
      <c r="JR48" s="468">
        <v>20780</v>
      </c>
      <c r="JS48" s="475">
        <v>20850</v>
      </c>
      <c r="JT48" s="483">
        <v>20920</v>
      </c>
      <c r="JU48" s="489">
        <v>20985</v>
      </c>
      <c r="JV48" s="498">
        <v>21100</v>
      </c>
      <c r="JW48" s="505"/>
      <c r="JX48" s="511">
        <v>21250</v>
      </c>
      <c r="JY48" s="519">
        <v>21300</v>
      </c>
      <c r="JZ48" s="530">
        <v>21350</v>
      </c>
      <c r="KA48" s="218">
        <f t="shared" si="2"/>
        <v>50</v>
      </c>
      <c r="KB48" s="4"/>
    </row>
    <row r="49" spans="1:288" ht="15" customHeight="1" x14ac:dyDescent="0.2">
      <c r="A49" s="557"/>
      <c r="B49" s="43">
        <v>48</v>
      </c>
      <c r="C49" s="4" t="s">
        <v>461</v>
      </c>
      <c r="D49" s="43">
        <v>1</v>
      </c>
      <c r="E49" s="43">
        <v>1</v>
      </c>
      <c r="F49" s="23">
        <v>105</v>
      </c>
      <c r="G49" s="23">
        <v>107</v>
      </c>
      <c r="H49" s="23">
        <v>110</v>
      </c>
      <c r="I49" s="23">
        <v>115</v>
      </c>
      <c r="J49" s="18">
        <v>121</v>
      </c>
      <c r="K49" s="1">
        <v>126</v>
      </c>
      <c r="L49" s="31">
        <v>128</v>
      </c>
      <c r="M49" s="1">
        <f t="shared" ref="M49:M51" si="82">ROUND((L49-F49)/6+L49+1,0)</f>
        <v>133</v>
      </c>
      <c r="N49" s="41">
        <v>136</v>
      </c>
      <c r="O49" s="1">
        <f t="shared" ref="O49:O53" si="83">ROUND((N49-F49)/8+N49+1,0)</f>
        <v>141</v>
      </c>
      <c r="P49" s="47">
        <v>145</v>
      </c>
      <c r="Q49" s="53">
        <v>157</v>
      </c>
      <c r="R49" s="65">
        <v>157</v>
      </c>
      <c r="S49" s="69">
        <v>161</v>
      </c>
      <c r="T49" s="71">
        <v>165</v>
      </c>
      <c r="U49" s="73">
        <v>169</v>
      </c>
      <c r="V49" s="77">
        <v>173</v>
      </c>
      <c r="W49" s="81">
        <v>188</v>
      </c>
      <c r="X49" s="1">
        <f>ROUND((W49-T49)/3+W49,1)</f>
        <v>195.7</v>
      </c>
      <c r="Y49" s="5">
        <v>195.7</v>
      </c>
      <c r="Z49" s="1">
        <f>ROUND((Y49-V49)/3+Y49,1)</f>
        <v>203.3</v>
      </c>
      <c r="AA49" s="5">
        <v>203.3</v>
      </c>
      <c r="AB49" s="103">
        <v>204</v>
      </c>
      <c r="AC49" s="114">
        <v>209</v>
      </c>
      <c r="AD49" s="1">
        <f>ROUND((AC49-Z49)/3+AC49,1)</f>
        <v>210.9</v>
      </c>
      <c r="AE49" s="122">
        <v>218</v>
      </c>
      <c r="AF49" s="124">
        <v>222</v>
      </c>
      <c r="AG49" s="129">
        <v>228</v>
      </c>
      <c r="AH49" s="133">
        <v>234</v>
      </c>
      <c r="AI49" s="1">
        <f t="shared" ref="AI49:AI50" si="84">ROUND((AH49-AE49)/3+AH49,1)</f>
        <v>239.3</v>
      </c>
      <c r="AJ49" s="1">
        <f t="shared" ref="AJ49:AJ50" si="85">ROUND((AI49-AF49)/3+AI49,1)</f>
        <v>245.1</v>
      </c>
      <c r="AK49" s="1">
        <f t="shared" si="77"/>
        <v>250.8</v>
      </c>
      <c r="AL49" s="149">
        <v>254</v>
      </c>
      <c r="AM49" s="153">
        <v>259</v>
      </c>
      <c r="AN49" s="1">
        <v>264</v>
      </c>
      <c r="AO49" s="163">
        <v>267</v>
      </c>
      <c r="AP49" s="1">
        <v>271</v>
      </c>
      <c r="AQ49" s="174">
        <v>274</v>
      </c>
      <c r="AR49" s="178">
        <v>279</v>
      </c>
      <c r="AS49" s="1">
        <v>283</v>
      </c>
      <c r="AT49" s="189">
        <v>289</v>
      </c>
      <c r="AU49" s="193">
        <v>295</v>
      </c>
      <c r="AV49" s="1">
        <v>301</v>
      </c>
      <c r="AW49" s="205">
        <v>306</v>
      </c>
      <c r="AX49" s="209">
        <v>310</v>
      </c>
      <c r="AY49" s="218">
        <v>314</v>
      </c>
      <c r="AZ49" s="228">
        <v>318</v>
      </c>
      <c r="BA49" s="229">
        <v>321</v>
      </c>
      <c r="BB49" s="235">
        <v>326</v>
      </c>
      <c r="BC49" s="245">
        <v>329</v>
      </c>
      <c r="BD49" s="251">
        <v>332</v>
      </c>
      <c r="BE49" s="255">
        <v>337</v>
      </c>
      <c r="BF49" s="264">
        <v>341</v>
      </c>
      <c r="BG49" s="268">
        <v>346</v>
      </c>
      <c r="BH49" s="272">
        <v>351</v>
      </c>
      <c r="BI49" s="279">
        <v>356</v>
      </c>
      <c r="BJ49" s="285">
        <v>360</v>
      </c>
      <c r="BK49" s="290">
        <v>364</v>
      </c>
      <c r="BL49" s="295">
        <v>368</v>
      </c>
      <c r="BM49" s="299">
        <v>371</v>
      </c>
      <c r="BN49" s="305">
        <v>375</v>
      </c>
      <c r="BO49" s="308">
        <v>379</v>
      </c>
      <c r="BP49" s="310">
        <v>383</v>
      </c>
      <c r="BQ49" s="313">
        <v>387</v>
      </c>
      <c r="BR49" s="317">
        <v>391</v>
      </c>
      <c r="BS49" s="322">
        <v>396</v>
      </c>
      <c r="BT49" s="1">
        <v>400</v>
      </c>
      <c r="BU49" s="331">
        <v>405</v>
      </c>
      <c r="BV49" s="335">
        <v>410</v>
      </c>
      <c r="BW49" s="338">
        <v>414</v>
      </c>
      <c r="BX49" s="343">
        <v>417</v>
      </c>
      <c r="BY49" s="346">
        <v>421</v>
      </c>
      <c r="BZ49" s="354">
        <v>424</v>
      </c>
      <c r="CA49" s="1">
        <v>427</v>
      </c>
      <c r="CB49" s="1">
        <v>430</v>
      </c>
      <c r="CC49" s="1">
        <v>433</v>
      </c>
      <c r="CD49" s="1">
        <v>436</v>
      </c>
      <c r="CE49" s="1">
        <v>439</v>
      </c>
      <c r="CF49" s="1">
        <v>442</v>
      </c>
      <c r="CG49" s="1">
        <v>445</v>
      </c>
      <c r="CH49" s="1">
        <v>448</v>
      </c>
      <c r="CI49" s="1">
        <v>451</v>
      </c>
      <c r="CJ49" s="455">
        <v>426</v>
      </c>
      <c r="CK49" s="1">
        <v>429</v>
      </c>
      <c r="CL49" s="468">
        <v>427</v>
      </c>
      <c r="CM49" s="1">
        <v>427</v>
      </c>
      <c r="CN49" s="1">
        <v>427</v>
      </c>
      <c r="CO49" s="1">
        <v>427</v>
      </c>
      <c r="CP49" s="1">
        <v>427</v>
      </c>
      <c r="CQ49" s="505">
        <v>432</v>
      </c>
      <c r="CR49" s="511">
        <v>442</v>
      </c>
      <c r="CS49" s="519">
        <v>451</v>
      </c>
      <c r="CT49" s="1">
        <v>461</v>
      </c>
      <c r="CU49" s="218">
        <f t="shared" si="0"/>
        <v>10</v>
      </c>
      <c r="CV49" s="23">
        <v>59</v>
      </c>
      <c r="CW49" s="23">
        <v>60</v>
      </c>
      <c r="CX49" s="23">
        <v>63</v>
      </c>
      <c r="CY49" s="23">
        <v>66</v>
      </c>
      <c r="CZ49" s="18">
        <v>70</v>
      </c>
      <c r="DA49" s="22">
        <v>71</v>
      </c>
      <c r="DB49" s="31">
        <v>73</v>
      </c>
      <c r="DC49" s="1">
        <f t="shared" ref="DC49:DC51" si="86">ROUND((DB49-CV49)/6/31*21+DB49,0)</f>
        <v>75</v>
      </c>
      <c r="DD49" s="41">
        <v>75</v>
      </c>
      <c r="DE49" s="1">
        <f t="shared" ref="DE49:DE52" si="87">ROUND((DD49-CV49)/8+DD49+1,0)</f>
        <v>78</v>
      </c>
      <c r="DF49" s="47">
        <v>81</v>
      </c>
      <c r="DG49" s="53">
        <v>84</v>
      </c>
      <c r="DH49" s="65">
        <v>87</v>
      </c>
      <c r="DI49" s="69">
        <v>90</v>
      </c>
      <c r="DJ49" s="71">
        <v>93</v>
      </c>
      <c r="DK49" s="73">
        <v>95</v>
      </c>
      <c r="DL49" s="77">
        <v>96</v>
      </c>
      <c r="DM49" s="81">
        <v>97</v>
      </c>
      <c r="DN49" s="1">
        <f>ROUND((DM49-DJ49)/3+DM49,1)</f>
        <v>98.3</v>
      </c>
      <c r="DO49" s="90">
        <v>99</v>
      </c>
      <c r="DP49" s="1">
        <f>ROUND((DO49-DL49)/3+DO49,1)</f>
        <v>100</v>
      </c>
      <c r="DQ49" s="99">
        <v>103</v>
      </c>
      <c r="DR49" s="103">
        <v>105</v>
      </c>
      <c r="DS49" s="114">
        <v>106</v>
      </c>
      <c r="DT49" s="1">
        <f>ROUND((DS49-DP49)/3+DS49,1)</f>
        <v>108</v>
      </c>
      <c r="DU49" s="122">
        <v>108</v>
      </c>
      <c r="DV49" s="124">
        <v>109</v>
      </c>
      <c r="DW49" s="129">
        <v>111</v>
      </c>
      <c r="DX49" s="133">
        <v>111</v>
      </c>
      <c r="DY49" s="1">
        <v>111</v>
      </c>
      <c r="DZ49" s="1">
        <f t="shared" ref="DZ49:DZ50" si="88">DY49</f>
        <v>111</v>
      </c>
      <c r="EA49" s="1">
        <f t="shared" si="78"/>
        <v>111</v>
      </c>
      <c r="EB49" s="149">
        <v>111</v>
      </c>
      <c r="EC49" s="153">
        <v>3</v>
      </c>
      <c r="ED49" s="1">
        <v>6</v>
      </c>
      <c r="EE49" s="163">
        <v>8</v>
      </c>
      <c r="EF49" s="1">
        <v>10</v>
      </c>
      <c r="EG49" s="174">
        <v>14</v>
      </c>
      <c r="EH49" s="178">
        <v>17</v>
      </c>
      <c r="EI49" s="1">
        <v>20</v>
      </c>
      <c r="EJ49" s="189">
        <v>20</v>
      </c>
      <c r="EK49" s="193">
        <v>20</v>
      </c>
      <c r="EL49" s="1">
        <f t="shared" ref="EL49:EL50" si="89">EK49</f>
        <v>20</v>
      </c>
      <c r="EM49" s="205">
        <v>20</v>
      </c>
      <c r="EN49" s="209">
        <v>20</v>
      </c>
      <c r="EO49" s="218">
        <v>21</v>
      </c>
      <c r="EP49" s="228">
        <v>24</v>
      </c>
      <c r="EQ49" s="229">
        <v>26</v>
      </c>
      <c r="ER49" s="235">
        <v>29</v>
      </c>
      <c r="ES49" s="245">
        <v>31</v>
      </c>
      <c r="ET49" s="251">
        <v>33</v>
      </c>
      <c r="EU49" s="255">
        <v>36</v>
      </c>
      <c r="EV49" s="264">
        <v>37</v>
      </c>
      <c r="EW49" s="1">
        <f t="shared" si="79"/>
        <v>37</v>
      </c>
      <c r="EX49" s="1">
        <f t="shared" si="80"/>
        <v>37</v>
      </c>
      <c r="EY49" s="279">
        <v>39</v>
      </c>
      <c r="EZ49" s="285">
        <v>40</v>
      </c>
      <c r="FA49" s="290">
        <v>43</v>
      </c>
      <c r="FB49" s="295">
        <v>46</v>
      </c>
      <c r="FC49" s="299">
        <v>49</v>
      </c>
      <c r="FD49" s="305">
        <v>51</v>
      </c>
      <c r="FE49" s="308">
        <v>53</v>
      </c>
      <c r="FF49" s="310">
        <v>55</v>
      </c>
      <c r="FG49" s="313">
        <v>56</v>
      </c>
      <c r="FH49" s="317">
        <v>56</v>
      </c>
      <c r="FI49" s="322">
        <v>56</v>
      </c>
      <c r="FJ49" s="1">
        <f t="shared" si="81"/>
        <v>57</v>
      </c>
      <c r="FK49" s="331">
        <v>57</v>
      </c>
      <c r="FL49" s="335">
        <v>59</v>
      </c>
      <c r="FM49" s="338">
        <v>62</v>
      </c>
      <c r="FN49" s="343">
        <v>65</v>
      </c>
      <c r="FO49" s="346">
        <v>69</v>
      </c>
      <c r="FP49" s="354">
        <v>71</v>
      </c>
      <c r="FQ49" s="1">
        <v>74</v>
      </c>
      <c r="FR49" s="1">
        <v>77</v>
      </c>
      <c r="FS49" s="1">
        <v>80</v>
      </c>
      <c r="FT49" s="1">
        <v>81</v>
      </c>
      <c r="FU49" s="1">
        <v>84</v>
      </c>
      <c r="FV49" s="1">
        <v>87</v>
      </c>
      <c r="FW49" s="1">
        <v>90</v>
      </c>
      <c r="FX49" s="1">
        <v>93</v>
      </c>
      <c r="FY49" s="1">
        <v>96</v>
      </c>
      <c r="FZ49" s="455">
        <v>71</v>
      </c>
      <c r="GA49" s="1">
        <v>74</v>
      </c>
      <c r="GB49" s="468">
        <v>71</v>
      </c>
      <c r="GC49" s="1">
        <v>71</v>
      </c>
      <c r="GD49" s="1">
        <v>71</v>
      </c>
      <c r="GE49" s="1">
        <v>71</v>
      </c>
      <c r="GF49" s="1">
        <v>71</v>
      </c>
      <c r="GG49" s="505">
        <v>75</v>
      </c>
      <c r="GH49" s="511">
        <v>82</v>
      </c>
      <c r="GI49" s="519">
        <v>87</v>
      </c>
      <c r="GJ49" s="1">
        <v>93</v>
      </c>
      <c r="GK49" s="218">
        <f t="shared" si="1"/>
        <v>6</v>
      </c>
      <c r="GL49" s="23">
        <v>8498</v>
      </c>
      <c r="GM49" s="23">
        <v>8557</v>
      </c>
      <c r="GN49" s="23">
        <v>8631</v>
      </c>
      <c r="GO49" s="23">
        <v>8728</v>
      </c>
      <c r="GP49" s="17"/>
      <c r="GQ49" s="22"/>
      <c r="GR49" s="31">
        <v>8988</v>
      </c>
      <c r="GS49" s="37"/>
      <c r="GT49" s="41">
        <v>9166</v>
      </c>
      <c r="GU49" s="44"/>
      <c r="GV49" s="47">
        <v>9361</v>
      </c>
      <c r="GW49" s="53">
        <v>9472</v>
      </c>
      <c r="GX49" s="65">
        <v>9550</v>
      </c>
      <c r="GY49" s="69">
        <v>9646</v>
      </c>
      <c r="GZ49" s="71">
        <v>9726</v>
      </c>
      <c r="HA49" s="73">
        <v>9810</v>
      </c>
      <c r="HB49" s="77">
        <v>9896</v>
      </c>
      <c r="HC49" s="81">
        <v>9988</v>
      </c>
      <c r="HD49" s="88"/>
      <c r="HE49" s="90">
        <v>10116</v>
      </c>
      <c r="HF49" s="93"/>
      <c r="HG49" s="99">
        <v>10359</v>
      </c>
      <c r="HH49" s="103">
        <v>10469</v>
      </c>
      <c r="HI49" s="114">
        <v>10577</v>
      </c>
      <c r="HJ49" s="117"/>
      <c r="HK49" s="74">
        <v>10777</v>
      </c>
      <c r="HL49" s="124">
        <v>10882</v>
      </c>
      <c r="HM49" s="129">
        <v>10963</v>
      </c>
      <c r="HN49" s="133">
        <v>11052</v>
      </c>
      <c r="HO49" s="136"/>
      <c r="HP49" s="140"/>
      <c r="HQ49" s="145"/>
      <c r="HR49" s="149">
        <v>11411</v>
      </c>
      <c r="HS49" s="153">
        <v>11505</v>
      </c>
      <c r="HT49" s="158"/>
      <c r="HU49" s="163">
        <v>11740</v>
      </c>
      <c r="HV49" s="167"/>
      <c r="HW49" s="174">
        <v>11933</v>
      </c>
      <c r="HX49" s="178">
        <v>12028</v>
      </c>
      <c r="HY49" s="184"/>
      <c r="HZ49" s="189">
        <v>12206</v>
      </c>
      <c r="IA49" s="193">
        <v>12314</v>
      </c>
      <c r="IB49" s="202"/>
      <c r="IC49" s="205">
        <v>12516</v>
      </c>
      <c r="ID49" s="209">
        <v>12605</v>
      </c>
      <c r="IE49" s="218">
        <v>12703</v>
      </c>
      <c r="IF49" s="225">
        <v>12851</v>
      </c>
      <c r="IG49" s="229">
        <v>12926</v>
      </c>
      <c r="IH49" s="235">
        <v>13044</v>
      </c>
      <c r="II49" s="245">
        <v>13132</v>
      </c>
      <c r="IJ49" s="251">
        <v>13226</v>
      </c>
      <c r="IK49" s="255">
        <v>13318</v>
      </c>
      <c r="IL49" s="264">
        <v>13407</v>
      </c>
      <c r="IM49" s="268">
        <v>13491</v>
      </c>
      <c r="IN49" s="272">
        <v>13580</v>
      </c>
      <c r="IO49" s="279">
        <v>13661</v>
      </c>
      <c r="IP49" s="285">
        <v>13742</v>
      </c>
      <c r="IQ49" s="290">
        <v>13840</v>
      </c>
      <c r="IR49" s="295">
        <v>13928</v>
      </c>
      <c r="IS49" s="299">
        <v>14039</v>
      </c>
      <c r="IT49" s="305">
        <v>14121</v>
      </c>
      <c r="IU49" s="308">
        <v>14210</v>
      </c>
      <c r="IV49" s="310">
        <v>14300</v>
      </c>
      <c r="IW49" s="313">
        <v>14370</v>
      </c>
      <c r="IX49" s="317">
        <v>14444</v>
      </c>
      <c r="IY49" s="322">
        <v>14536</v>
      </c>
      <c r="IZ49" s="327"/>
      <c r="JA49" s="331">
        <v>14691</v>
      </c>
      <c r="JB49" s="335">
        <v>14769</v>
      </c>
      <c r="JC49" s="338">
        <v>14859</v>
      </c>
      <c r="JD49" s="343">
        <v>14936</v>
      </c>
      <c r="JE49" s="346">
        <v>15041</v>
      </c>
      <c r="JF49" s="354">
        <v>15119</v>
      </c>
      <c r="JG49" s="375"/>
      <c r="JH49" s="388"/>
      <c r="JI49" s="393"/>
      <c r="JJ49" s="414"/>
      <c r="JK49" s="422"/>
      <c r="JL49" s="429"/>
      <c r="JM49" s="435"/>
      <c r="JN49" s="441"/>
      <c r="JO49" s="448"/>
      <c r="JP49" s="455">
        <v>15142</v>
      </c>
      <c r="JQ49" s="460"/>
      <c r="JR49" s="468"/>
      <c r="JS49" s="475"/>
      <c r="JT49" s="483"/>
      <c r="JU49" s="489"/>
      <c r="JV49" s="498"/>
      <c r="JW49" s="505">
        <v>15203</v>
      </c>
      <c r="JX49" s="74">
        <v>15346</v>
      </c>
      <c r="JY49" s="519">
        <v>15456</v>
      </c>
      <c r="JZ49" s="530"/>
      <c r="KA49" s="218" t="str">
        <f t="shared" si="2"/>
        <v>Н/Д</v>
      </c>
      <c r="KB49" s="4"/>
    </row>
    <row r="50" spans="1:288" ht="15" customHeight="1" x14ac:dyDescent="0.2">
      <c r="A50" s="557">
        <v>1</v>
      </c>
      <c r="B50" s="43">
        <v>49</v>
      </c>
      <c r="C50" s="4" t="s">
        <v>79</v>
      </c>
      <c r="D50" s="43">
        <v>1</v>
      </c>
      <c r="E50" s="43">
        <v>4</v>
      </c>
      <c r="F50" s="23">
        <v>431</v>
      </c>
      <c r="G50" s="23">
        <v>439</v>
      </c>
      <c r="H50" s="23">
        <v>447</v>
      </c>
      <c r="I50" s="23">
        <v>457</v>
      </c>
      <c r="J50" s="1">
        <v>465</v>
      </c>
      <c r="K50" s="1">
        <v>472</v>
      </c>
      <c r="L50" s="1">
        <v>479</v>
      </c>
      <c r="M50" s="1">
        <f t="shared" si="82"/>
        <v>488</v>
      </c>
      <c r="N50" s="1">
        <f t="shared" ref="N50:N51" si="90">ROUND((M50-F50)/7+M50+1,0)</f>
        <v>497</v>
      </c>
      <c r="O50" s="1">
        <f t="shared" si="83"/>
        <v>506</v>
      </c>
      <c r="P50" s="1">
        <f t="shared" ref="P50:P51" si="91">ROUND((O50-F50)/9+O50,0)</f>
        <v>514</v>
      </c>
      <c r="Q50" s="53">
        <v>549</v>
      </c>
      <c r="R50" s="65">
        <v>559</v>
      </c>
      <c r="S50" s="69">
        <v>569</v>
      </c>
      <c r="T50" s="71">
        <v>580</v>
      </c>
      <c r="U50" s="73">
        <v>591</v>
      </c>
      <c r="V50" s="77">
        <v>601</v>
      </c>
      <c r="W50" s="81">
        <v>606</v>
      </c>
      <c r="X50" s="88">
        <v>614</v>
      </c>
      <c r="Y50" s="90">
        <v>620</v>
      </c>
      <c r="Z50" s="93">
        <v>626</v>
      </c>
      <c r="AA50" s="99">
        <v>633</v>
      </c>
      <c r="AB50" s="103">
        <v>641</v>
      </c>
      <c r="AC50" s="114">
        <v>646</v>
      </c>
      <c r="AD50" s="117">
        <v>654</v>
      </c>
      <c r="AE50" s="122">
        <v>660</v>
      </c>
      <c r="AF50" s="124">
        <v>667</v>
      </c>
      <c r="AG50" s="1">
        <f>ROUND((AF50-AC50)/3+AF50,1)</f>
        <v>674</v>
      </c>
      <c r="AH50" s="133">
        <v>682</v>
      </c>
      <c r="AI50" s="1">
        <f t="shared" si="84"/>
        <v>689.3</v>
      </c>
      <c r="AJ50" s="1">
        <f t="shared" si="85"/>
        <v>696.7</v>
      </c>
      <c r="AK50" s="1">
        <f t="shared" si="77"/>
        <v>704.3</v>
      </c>
      <c r="AL50" s="149">
        <v>726</v>
      </c>
      <c r="AM50" s="1">
        <v>734</v>
      </c>
      <c r="AN50" s="158">
        <v>747</v>
      </c>
      <c r="AO50" s="163">
        <v>759</v>
      </c>
      <c r="AP50" s="167">
        <v>771</v>
      </c>
      <c r="AQ50" s="174">
        <v>785</v>
      </c>
      <c r="AR50" s="178">
        <v>801</v>
      </c>
      <c r="AS50" s="1">
        <v>815</v>
      </c>
      <c r="AT50" s="1">
        <v>830</v>
      </c>
      <c r="AU50" s="1">
        <v>845</v>
      </c>
      <c r="AV50" s="1">
        <v>860</v>
      </c>
      <c r="AW50" s="1">
        <v>875</v>
      </c>
      <c r="AX50" s="209">
        <v>959</v>
      </c>
      <c r="AY50" s="218">
        <v>982</v>
      </c>
      <c r="AZ50" s="225">
        <v>995</v>
      </c>
      <c r="BA50" s="229">
        <v>1016</v>
      </c>
      <c r="BB50" s="235">
        <v>1034</v>
      </c>
      <c r="BC50" s="245">
        <v>1045</v>
      </c>
      <c r="BD50" s="251">
        <v>1063</v>
      </c>
      <c r="BE50" s="1">
        <v>1079</v>
      </c>
      <c r="BF50" s="264">
        <v>1089</v>
      </c>
      <c r="BG50" s="1">
        <v>1103</v>
      </c>
      <c r="BH50" s="1">
        <v>1117</v>
      </c>
      <c r="BI50" s="1">
        <v>1131</v>
      </c>
      <c r="BJ50" s="1">
        <v>1145</v>
      </c>
      <c r="BK50" s="1">
        <v>1159</v>
      </c>
      <c r="BL50" s="1">
        <v>1173</v>
      </c>
      <c r="BM50" s="299">
        <v>1194</v>
      </c>
      <c r="BN50" s="1">
        <v>1210</v>
      </c>
      <c r="BO50" s="1">
        <v>1226</v>
      </c>
      <c r="BP50" s="1">
        <v>1242</v>
      </c>
      <c r="BQ50" s="1">
        <v>1258</v>
      </c>
      <c r="BR50" s="1">
        <v>1274</v>
      </c>
      <c r="BS50" s="1">
        <v>1290</v>
      </c>
      <c r="BT50" s="1">
        <v>1306</v>
      </c>
      <c r="BU50" s="1">
        <v>1322</v>
      </c>
      <c r="BV50" s="1">
        <v>1338</v>
      </c>
      <c r="BW50" s="1">
        <v>1354</v>
      </c>
      <c r="BX50" s="1">
        <v>1370</v>
      </c>
      <c r="BY50" s="1">
        <v>1386</v>
      </c>
      <c r="BZ50" s="1">
        <v>1402</v>
      </c>
      <c r="CA50" s="1">
        <v>1418</v>
      </c>
      <c r="CB50" s="1">
        <v>1434</v>
      </c>
      <c r="CC50" s="1">
        <v>1450</v>
      </c>
      <c r="CD50" s="1">
        <v>1466</v>
      </c>
      <c r="CE50" s="1">
        <v>1482</v>
      </c>
      <c r="CF50" s="1">
        <v>1498</v>
      </c>
      <c r="CG50" s="1">
        <v>1514</v>
      </c>
      <c r="CH50" s="1">
        <v>1530</v>
      </c>
      <c r="CI50" s="1">
        <v>1546</v>
      </c>
      <c r="CJ50" s="1">
        <v>1562</v>
      </c>
      <c r="CK50" s="1">
        <v>1578</v>
      </c>
      <c r="CL50" s="1">
        <v>1594</v>
      </c>
      <c r="CM50" s="1">
        <v>1610</v>
      </c>
      <c r="CN50" s="1">
        <v>1626</v>
      </c>
      <c r="CO50" s="1">
        <v>1642</v>
      </c>
      <c r="CP50" s="1">
        <v>1658</v>
      </c>
      <c r="CQ50" s="1">
        <v>1674</v>
      </c>
      <c r="CR50" s="1">
        <v>1690</v>
      </c>
      <c r="CS50" s="522">
        <v>1706</v>
      </c>
      <c r="CT50" s="1">
        <v>1722</v>
      </c>
      <c r="CU50" s="218">
        <f t="shared" si="0"/>
        <v>16</v>
      </c>
      <c r="CV50" s="23">
        <v>134</v>
      </c>
      <c r="CW50" s="23">
        <v>141</v>
      </c>
      <c r="CX50" s="23">
        <v>148</v>
      </c>
      <c r="CY50" s="23">
        <v>155</v>
      </c>
      <c r="CZ50" s="1">
        <v>162</v>
      </c>
      <c r="DA50" s="1">
        <v>169</v>
      </c>
      <c r="DB50" s="1">
        <v>176</v>
      </c>
      <c r="DC50" s="1">
        <v>180</v>
      </c>
      <c r="DD50" s="1">
        <f t="shared" ref="DD50:DD51" si="92">ROUND((DC50-CV50)/7+DC50-1,0)</f>
        <v>186</v>
      </c>
      <c r="DE50" s="1">
        <f t="shared" si="87"/>
        <v>194</v>
      </c>
      <c r="DF50" s="1">
        <f t="shared" ref="DF50:DF51" si="93">ROUND((DE50-CV50)/9+DE50+1,0)</f>
        <v>202</v>
      </c>
      <c r="DG50" s="53">
        <v>188</v>
      </c>
      <c r="DH50" s="65">
        <v>194</v>
      </c>
      <c r="DI50" s="69">
        <v>200</v>
      </c>
      <c r="DJ50" s="71">
        <v>204</v>
      </c>
      <c r="DK50" s="73">
        <v>208</v>
      </c>
      <c r="DL50" s="77">
        <v>211</v>
      </c>
      <c r="DM50" s="81">
        <v>213</v>
      </c>
      <c r="DN50" s="88">
        <v>214</v>
      </c>
      <c r="DO50" s="90">
        <v>215</v>
      </c>
      <c r="DP50" s="93">
        <v>215</v>
      </c>
      <c r="DQ50" s="99">
        <v>215</v>
      </c>
      <c r="DR50" s="103">
        <v>215</v>
      </c>
      <c r="DS50" s="114">
        <v>215</v>
      </c>
      <c r="DT50" s="117">
        <v>215</v>
      </c>
      <c r="DU50" s="122">
        <v>215</v>
      </c>
      <c r="DV50" s="124">
        <v>1</v>
      </c>
      <c r="DW50" s="1">
        <v>3</v>
      </c>
      <c r="DX50" s="133">
        <v>5</v>
      </c>
      <c r="DY50" s="1">
        <v>5</v>
      </c>
      <c r="DZ50" s="1">
        <f t="shared" si="88"/>
        <v>5</v>
      </c>
      <c r="EA50" s="1">
        <f t="shared" si="78"/>
        <v>5</v>
      </c>
      <c r="EB50" s="149">
        <v>5</v>
      </c>
      <c r="EC50" s="1">
        <v>7</v>
      </c>
      <c r="ED50" s="158">
        <v>16</v>
      </c>
      <c r="EE50" s="163">
        <v>21</v>
      </c>
      <c r="EF50" s="167">
        <v>28</v>
      </c>
      <c r="EG50" s="174">
        <v>34</v>
      </c>
      <c r="EH50" s="178">
        <v>42</v>
      </c>
      <c r="EI50" s="1">
        <v>49</v>
      </c>
      <c r="EJ50" s="1">
        <v>50</v>
      </c>
      <c r="EK50" s="1">
        <f>EJ50</f>
        <v>50</v>
      </c>
      <c r="EL50" s="1">
        <f t="shared" si="89"/>
        <v>50</v>
      </c>
      <c r="EM50" s="1">
        <f>EL50</f>
        <v>50</v>
      </c>
      <c r="EN50" s="209">
        <v>50</v>
      </c>
      <c r="EO50" s="218">
        <v>53</v>
      </c>
      <c r="EP50" s="225">
        <v>57</v>
      </c>
      <c r="EQ50" s="229">
        <v>62</v>
      </c>
      <c r="ER50" s="235">
        <v>69</v>
      </c>
      <c r="ES50" s="245">
        <v>76</v>
      </c>
      <c r="ET50" s="251">
        <v>84</v>
      </c>
      <c r="EU50" s="1">
        <v>91</v>
      </c>
      <c r="EV50" s="264">
        <v>90</v>
      </c>
      <c r="EW50" s="1">
        <f t="shared" si="79"/>
        <v>90</v>
      </c>
      <c r="EX50" s="1">
        <f t="shared" si="80"/>
        <v>90</v>
      </c>
      <c r="EY50" s="1">
        <v>97</v>
      </c>
      <c r="EZ50" s="1">
        <v>104</v>
      </c>
      <c r="FA50" s="1">
        <v>111</v>
      </c>
      <c r="FB50" s="1">
        <v>118</v>
      </c>
      <c r="FC50" s="299">
        <v>99</v>
      </c>
      <c r="FD50" s="1">
        <v>100</v>
      </c>
      <c r="FE50" s="1">
        <v>101</v>
      </c>
      <c r="FF50" s="1">
        <v>102</v>
      </c>
      <c r="FG50" s="1">
        <f>FF50</f>
        <v>102</v>
      </c>
      <c r="FH50" s="1">
        <f>FG50</f>
        <v>102</v>
      </c>
      <c r="FI50" s="1">
        <f>FH50</f>
        <v>102</v>
      </c>
      <c r="FJ50" s="1">
        <f t="shared" si="81"/>
        <v>103</v>
      </c>
      <c r="FK50" s="1">
        <v>104</v>
      </c>
      <c r="FL50" s="1">
        <v>105</v>
      </c>
      <c r="FM50" s="1">
        <v>106</v>
      </c>
      <c r="FN50" s="1">
        <v>107</v>
      </c>
      <c r="FO50" s="1">
        <v>108</v>
      </c>
      <c r="FP50" s="1">
        <v>109</v>
      </c>
      <c r="FQ50" s="1">
        <v>110</v>
      </c>
      <c r="FR50" s="1">
        <v>111</v>
      </c>
      <c r="FS50" s="1">
        <v>112</v>
      </c>
      <c r="FT50" s="1">
        <v>113</v>
      </c>
      <c r="FU50" s="1">
        <v>114</v>
      </c>
      <c r="FV50" s="1">
        <v>115</v>
      </c>
      <c r="FW50" s="1">
        <v>116</v>
      </c>
      <c r="FX50" s="1">
        <v>117</v>
      </c>
      <c r="FY50" s="1">
        <v>118</v>
      </c>
      <c r="FZ50" s="1">
        <v>119</v>
      </c>
      <c r="GA50" s="1">
        <v>120</v>
      </c>
      <c r="GB50" s="1">
        <v>121</v>
      </c>
      <c r="GC50" s="1">
        <v>122</v>
      </c>
      <c r="GD50" s="1">
        <v>123</v>
      </c>
      <c r="GE50" s="1">
        <v>124</v>
      </c>
      <c r="GF50" s="1">
        <v>125</v>
      </c>
      <c r="GG50" s="1">
        <v>126</v>
      </c>
      <c r="GH50" s="1">
        <v>127</v>
      </c>
      <c r="GI50" s="522">
        <v>128</v>
      </c>
      <c r="GJ50" s="1">
        <v>129</v>
      </c>
      <c r="GK50" s="218">
        <f t="shared" si="1"/>
        <v>1</v>
      </c>
      <c r="GL50" s="23"/>
      <c r="GM50" s="23"/>
      <c r="GN50" s="23">
        <v>10719</v>
      </c>
      <c r="GO50" s="23">
        <v>10936</v>
      </c>
      <c r="GP50" s="17"/>
      <c r="GQ50" s="22"/>
      <c r="GR50" s="31"/>
      <c r="GS50" s="37"/>
      <c r="GT50" s="41"/>
      <c r="GU50" s="44"/>
      <c r="GV50" s="47"/>
      <c r="GW50" s="53">
        <v>13092</v>
      </c>
      <c r="GX50" s="65">
        <v>13274</v>
      </c>
      <c r="GY50" s="69">
        <v>13487</v>
      </c>
      <c r="GZ50" s="71">
        <v>13719</v>
      </c>
      <c r="HA50" s="73">
        <v>13925</v>
      </c>
      <c r="HB50" s="77">
        <v>14094</v>
      </c>
      <c r="HC50" s="81">
        <v>14320</v>
      </c>
      <c r="HD50" s="88">
        <v>14549</v>
      </c>
      <c r="HE50" s="74">
        <v>14740</v>
      </c>
      <c r="HF50" s="74">
        <v>14902</v>
      </c>
      <c r="HG50" s="99">
        <v>15062</v>
      </c>
      <c r="HH50" s="103">
        <v>15230</v>
      </c>
      <c r="HI50" s="114">
        <v>15403</v>
      </c>
      <c r="HJ50" s="74">
        <v>15586</v>
      </c>
      <c r="HK50" s="74">
        <v>15733</v>
      </c>
      <c r="HL50" s="124">
        <v>15888</v>
      </c>
      <c r="HM50" s="129"/>
      <c r="HN50" s="74">
        <v>16308</v>
      </c>
      <c r="HO50" s="136"/>
      <c r="HP50" s="140"/>
      <c r="HQ50" s="145"/>
      <c r="HR50" s="149">
        <v>17621</v>
      </c>
      <c r="HS50" s="153"/>
      <c r="HT50" s="74">
        <v>18187</v>
      </c>
      <c r="HU50" s="163">
        <v>18541</v>
      </c>
      <c r="HV50" s="74">
        <v>18915</v>
      </c>
      <c r="HW50" s="74">
        <v>19290</v>
      </c>
      <c r="HX50" s="74">
        <v>19772</v>
      </c>
      <c r="HY50" s="184"/>
      <c r="HZ50" s="189"/>
      <c r="IA50" s="193"/>
      <c r="IB50" s="202"/>
      <c r="IC50" s="205"/>
      <c r="ID50" s="209">
        <v>23052</v>
      </c>
      <c r="IE50" s="74">
        <v>23517</v>
      </c>
      <c r="IF50" s="225">
        <v>23861</v>
      </c>
      <c r="IG50" s="229">
        <v>24313</v>
      </c>
      <c r="IH50" s="74">
        <v>24685</v>
      </c>
      <c r="II50" s="245">
        <v>24907</v>
      </c>
      <c r="IJ50" s="251">
        <v>25288</v>
      </c>
      <c r="IK50" s="255"/>
      <c r="IL50" s="264">
        <v>25886</v>
      </c>
      <c r="IM50" s="268"/>
      <c r="IN50" s="272"/>
      <c r="IO50" s="279"/>
      <c r="IP50" s="285"/>
      <c r="IQ50" s="290"/>
      <c r="IR50" s="295"/>
      <c r="IS50" s="299">
        <v>27970</v>
      </c>
      <c r="IT50" s="305"/>
      <c r="IU50" s="308"/>
      <c r="IV50" s="310"/>
      <c r="IW50" s="313"/>
      <c r="IX50" s="317"/>
      <c r="IY50" s="322"/>
      <c r="IZ50" s="327"/>
      <c r="JA50" s="331"/>
      <c r="JB50" s="335"/>
      <c r="JC50" s="338"/>
      <c r="JD50" s="343"/>
      <c r="JE50" s="346"/>
      <c r="JF50" s="354"/>
      <c r="JG50" s="375"/>
      <c r="JH50" s="388"/>
      <c r="JI50" s="393"/>
      <c r="JJ50" s="414"/>
      <c r="JK50" s="422"/>
      <c r="JL50" s="429"/>
      <c r="JM50" s="435"/>
      <c r="JN50" s="441"/>
      <c r="JO50" s="448"/>
      <c r="JP50" s="455"/>
      <c r="JQ50" s="460"/>
      <c r="JR50" s="468"/>
      <c r="JS50" s="475"/>
      <c r="JT50" s="483"/>
      <c r="JU50" s="489"/>
      <c r="JV50" s="498"/>
      <c r="JW50" s="505"/>
      <c r="JX50" s="511"/>
      <c r="JY50" s="519"/>
      <c r="JZ50" s="530"/>
      <c r="KA50" s="218" t="str">
        <f t="shared" si="2"/>
        <v>Н/Д</v>
      </c>
      <c r="KB50" s="4"/>
    </row>
    <row r="51" spans="1:288" ht="15" customHeight="1" x14ac:dyDescent="0.2">
      <c r="A51" s="557"/>
      <c r="B51" s="43">
        <v>50</v>
      </c>
      <c r="C51" s="4" t="s">
        <v>425</v>
      </c>
      <c r="D51" s="43">
        <v>2</v>
      </c>
      <c r="E51" s="43">
        <v>2</v>
      </c>
      <c r="F51" s="23">
        <v>280</v>
      </c>
      <c r="G51" s="23">
        <v>283</v>
      </c>
      <c r="H51" s="23">
        <v>288</v>
      </c>
      <c r="I51" s="23">
        <v>294</v>
      </c>
      <c r="J51" s="1">
        <v>299</v>
      </c>
      <c r="K51" s="22">
        <v>306</v>
      </c>
      <c r="L51" s="31">
        <v>312</v>
      </c>
      <c r="M51" s="1">
        <f t="shared" si="82"/>
        <v>318</v>
      </c>
      <c r="N51" s="1">
        <f t="shared" si="90"/>
        <v>324</v>
      </c>
      <c r="O51" s="1">
        <f t="shared" si="83"/>
        <v>331</v>
      </c>
      <c r="P51" s="1">
        <f t="shared" si="91"/>
        <v>337</v>
      </c>
      <c r="Q51" s="1">
        <f>ROUND((P51-F51)/10+P51+1,1)</f>
        <v>343.7</v>
      </c>
      <c r="R51" s="65">
        <v>344</v>
      </c>
      <c r="S51" s="69">
        <v>349</v>
      </c>
      <c r="T51" s="71">
        <v>356</v>
      </c>
      <c r="U51" s="73">
        <v>362</v>
      </c>
      <c r="V51" s="77">
        <v>370</v>
      </c>
      <c r="W51" s="81">
        <v>376</v>
      </c>
      <c r="X51" s="88">
        <v>381</v>
      </c>
      <c r="Y51" s="90">
        <v>388</v>
      </c>
      <c r="Z51" s="93">
        <v>395</v>
      </c>
      <c r="AA51" s="1">
        <f>ROUND((Z51-W51)/3+Z51,1)</f>
        <v>401.3</v>
      </c>
      <c r="AB51" s="103">
        <v>407</v>
      </c>
      <c r="AC51" s="114">
        <v>412</v>
      </c>
      <c r="AD51" s="117">
        <v>418</v>
      </c>
      <c r="AE51" s="122">
        <v>423</v>
      </c>
      <c r="AF51" s="124">
        <v>427</v>
      </c>
      <c r="AG51" s="129">
        <v>432</v>
      </c>
      <c r="AH51" s="5">
        <v>432</v>
      </c>
      <c r="AI51" s="5">
        <v>432</v>
      </c>
      <c r="AJ51" s="5">
        <v>432</v>
      </c>
      <c r="AK51" s="5">
        <v>432</v>
      </c>
      <c r="AL51" s="5">
        <v>432</v>
      </c>
      <c r="AM51" s="153">
        <v>436</v>
      </c>
      <c r="AN51" s="158">
        <v>440</v>
      </c>
      <c r="AO51" s="163">
        <v>442</v>
      </c>
      <c r="AP51" s="167">
        <v>443</v>
      </c>
      <c r="AQ51" s="174">
        <v>446</v>
      </c>
      <c r="AR51" s="178">
        <v>448</v>
      </c>
      <c r="AS51" s="5">
        <v>448</v>
      </c>
      <c r="AT51" s="5">
        <v>448</v>
      </c>
      <c r="AU51" s="5">
        <v>448</v>
      </c>
      <c r="AV51" s="5">
        <v>448</v>
      </c>
      <c r="AW51" s="5">
        <v>448</v>
      </c>
      <c r="AX51" s="5">
        <v>448</v>
      </c>
      <c r="AY51" s="218">
        <v>451</v>
      </c>
      <c r="AZ51" s="225">
        <v>456</v>
      </c>
      <c r="BA51" s="229">
        <v>456</v>
      </c>
      <c r="BB51" s="235">
        <v>458</v>
      </c>
      <c r="BC51" s="245">
        <v>460</v>
      </c>
      <c r="BD51" s="251">
        <v>462</v>
      </c>
      <c r="BE51" s="5">
        <v>462</v>
      </c>
      <c r="BF51" s="5">
        <v>462</v>
      </c>
      <c r="BG51" s="5">
        <v>462</v>
      </c>
      <c r="BH51" s="5">
        <v>462</v>
      </c>
      <c r="BI51" s="279">
        <v>464</v>
      </c>
      <c r="BJ51" s="285">
        <v>465</v>
      </c>
      <c r="BK51" s="290">
        <v>465</v>
      </c>
      <c r="BL51" s="295">
        <v>465</v>
      </c>
      <c r="BM51" s="299">
        <v>469</v>
      </c>
      <c r="BN51" s="305">
        <v>472</v>
      </c>
      <c r="BO51" s="308">
        <v>474</v>
      </c>
      <c r="BP51" s="310">
        <v>477</v>
      </c>
      <c r="BQ51" s="5">
        <v>477</v>
      </c>
      <c r="BR51" s="5">
        <v>477</v>
      </c>
      <c r="BS51" s="5">
        <v>477</v>
      </c>
      <c r="BT51" s="5">
        <v>477</v>
      </c>
      <c r="BU51" s="5">
        <v>477</v>
      </c>
      <c r="BV51" s="5">
        <v>477</v>
      </c>
      <c r="BW51" s="338">
        <v>476</v>
      </c>
      <c r="BX51" s="5">
        <v>476</v>
      </c>
      <c r="BY51" s="346">
        <v>488</v>
      </c>
      <c r="BZ51" s="354">
        <v>494</v>
      </c>
      <c r="CA51" s="375">
        <v>500</v>
      </c>
      <c r="CB51" s="388">
        <v>505</v>
      </c>
      <c r="CC51" s="393">
        <v>510</v>
      </c>
      <c r="CD51" s="414">
        <v>515</v>
      </c>
      <c r="CE51" s="422">
        <v>521</v>
      </c>
      <c r="CF51" s="429">
        <v>530</v>
      </c>
      <c r="CG51" s="435">
        <v>538</v>
      </c>
      <c r="CH51" s="441">
        <v>543</v>
      </c>
      <c r="CI51" s="448">
        <v>550</v>
      </c>
      <c r="CJ51" s="455">
        <v>555</v>
      </c>
      <c r="CK51" s="460">
        <v>562</v>
      </c>
      <c r="CL51" s="468">
        <v>569</v>
      </c>
      <c r="CM51" s="475">
        <v>574</v>
      </c>
      <c r="CN51" s="483">
        <v>580</v>
      </c>
      <c r="CO51" s="1">
        <v>586</v>
      </c>
      <c r="CP51" s="498">
        <v>593</v>
      </c>
      <c r="CQ51" s="505">
        <v>600</v>
      </c>
      <c r="CR51" s="511">
        <v>606</v>
      </c>
      <c r="CS51" s="519">
        <v>610</v>
      </c>
      <c r="CT51" s="530">
        <v>615</v>
      </c>
      <c r="CU51" s="218">
        <f t="shared" si="0"/>
        <v>5</v>
      </c>
      <c r="CV51" s="23">
        <v>126</v>
      </c>
      <c r="CW51" s="23">
        <v>129</v>
      </c>
      <c r="CX51" s="23">
        <v>131</v>
      </c>
      <c r="CY51" s="23">
        <v>134</v>
      </c>
      <c r="CZ51" s="1">
        <v>137</v>
      </c>
      <c r="DA51" s="22">
        <v>138</v>
      </c>
      <c r="DB51" s="31">
        <v>140</v>
      </c>
      <c r="DC51" s="1">
        <f t="shared" si="86"/>
        <v>142</v>
      </c>
      <c r="DD51" s="1">
        <f t="shared" si="92"/>
        <v>143</v>
      </c>
      <c r="DE51" s="1">
        <f t="shared" si="87"/>
        <v>146</v>
      </c>
      <c r="DF51" s="1">
        <f t="shared" si="93"/>
        <v>149</v>
      </c>
      <c r="DG51" s="1">
        <f>ROUND((DF51-CV51)/10+DF51+1,1)</f>
        <v>152.30000000000001</v>
      </c>
      <c r="DH51" s="65">
        <v>153</v>
      </c>
      <c r="DI51" s="69">
        <v>155</v>
      </c>
      <c r="DJ51" s="71">
        <v>158</v>
      </c>
      <c r="DK51" s="73">
        <v>160</v>
      </c>
      <c r="DL51" s="77">
        <v>164</v>
      </c>
      <c r="DM51" s="81">
        <v>165</v>
      </c>
      <c r="DN51" s="88">
        <v>166</v>
      </c>
      <c r="DO51" s="90">
        <v>168</v>
      </c>
      <c r="DP51" s="93">
        <v>170</v>
      </c>
      <c r="DQ51" s="1">
        <f>ROUND((DP51-DM51)/3+DP51,1)</f>
        <v>171.7</v>
      </c>
      <c r="DR51" s="103">
        <v>173</v>
      </c>
      <c r="DS51" s="114">
        <v>175</v>
      </c>
      <c r="DT51" s="117">
        <v>176</v>
      </c>
      <c r="DU51" s="122">
        <v>178</v>
      </c>
      <c r="DV51" s="124">
        <v>178</v>
      </c>
      <c r="DW51" s="129">
        <v>180</v>
      </c>
      <c r="DX51" s="5">
        <v>180</v>
      </c>
      <c r="DY51" s="5">
        <v>180</v>
      </c>
      <c r="DZ51" s="5">
        <v>180</v>
      </c>
      <c r="EA51" s="5">
        <v>180</v>
      </c>
      <c r="EB51" s="5">
        <v>180</v>
      </c>
      <c r="EC51" s="153">
        <v>182</v>
      </c>
      <c r="ED51" s="158">
        <v>184</v>
      </c>
      <c r="EE51" s="163">
        <v>186</v>
      </c>
      <c r="EF51" s="167">
        <v>188</v>
      </c>
      <c r="EG51" s="174">
        <v>190</v>
      </c>
      <c r="EH51" s="178">
        <v>192</v>
      </c>
      <c r="EI51" s="5">
        <v>192</v>
      </c>
      <c r="EJ51" s="5">
        <v>192</v>
      </c>
      <c r="EK51" s="5">
        <v>192</v>
      </c>
      <c r="EL51" s="5">
        <v>192</v>
      </c>
      <c r="EM51" s="5">
        <v>192</v>
      </c>
      <c r="EN51" s="5">
        <v>192</v>
      </c>
      <c r="EO51" s="218">
        <v>192</v>
      </c>
      <c r="EP51" s="225">
        <v>194</v>
      </c>
      <c r="EQ51" s="229">
        <v>196</v>
      </c>
      <c r="ER51" s="235">
        <v>198</v>
      </c>
      <c r="ES51" s="245">
        <v>199</v>
      </c>
      <c r="ET51" s="251">
        <v>200</v>
      </c>
      <c r="EU51" s="5">
        <v>200</v>
      </c>
      <c r="EV51" s="5">
        <v>200</v>
      </c>
      <c r="EW51" s="5">
        <v>200</v>
      </c>
      <c r="EX51" s="5">
        <v>200</v>
      </c>
      <c r="EY51" s="279">
        <v>200</v>
      </c>
      <c r="EZ51" s="285">
        <v>200</v>
      </c>
      <c r="FA51" s="290">
        <v>200</v>
      </c>
      <c r="FB51" s="295">
        <v>200</v>
      </c>
      <c r="FC51" s="299">
        <v>202</v>
      </c>
      <c r="FD51" s="305">
        <v>204</v>
      </c>
      <c r="FE51" s="308">
        <v>205</v>
      </c>
      <c r="FF51" s="310">
        <v>206</v>
      </c>
      <c r="FG51" s="5">
        <v>206</v>
      </c>
      <c r="FH51" s="5">
        <v>206</v>
      </c>
      <c r="FI51" s="5">
        <v>206</v>
      </c>
      <c r="FJ51" s="5">
        <v>206</v>
      </c>
      <c r="FK51" s="5">
        <v>206</v>
      </c>
      <c r="FL51" s="5">
        <v>206</v>
      </c>
      <c r="FM51" s="338">
        <v>205</v>
      </c>
      <c r="FN51" s="5">
        <v>205</v>
      </c>
      <c r="FO51" s="346">
        <v>215</v>
      </c>
      <c r="FP51" s="354">
        <v>219</v>
      </c>
      <c r="FQ51" s="375">
        <v>225</v>
      </c>
      <c r="FR51" s="388">
        <v>230</v>
      </c>
      <c r="FS51" s="393">
        <v>237</v>
      </c>
      <c r="FT51" s="414">
        <v>242</v>
      </c>
      <c r="FU51" s="422">
        <v>247</v>
      </c>
      <c r="FV51" s="429">
        <v>252</v>
      </c>
      <c r="FW51" s="435">
        <v>257</v>
      </c>
      <c r="FX51" s="441">
        <v>261</v>
      </c>
      <c r="FY51" s="448">
        <v>266</v>
      </c>
      <c r="FZ51" s="455">
        <v>269</v>
      </c>
      <c r="GA51" s="460">
        <v>275</v>
      </c>
      <c r="GB51" s="468">
        <v>282</v>
      </c>
      <c r="GC51" s="475">
        <v>285</v>
      </c>
      <c r="GD51" s="483">
        <v>290</v>
      </c>
      <c r="GE51" s="1">
        <v>295</v>
      </c>
      <c r="GF51" s="498">
        <v>301</v>
      </c>
      <c r="GG51" s="505">
        <v>305</v>
      </c>
      <c r="GH51" s="511">
        <v>309</v>
      </c>
      <c r="GI51" s="519">
        <v>312</v>
      </c>
      <c r="GJ51" s="530">
        <v>316</v>
      </c>
      <c r="GK51" s="218">
        <f t="shared" si="1"/>
        <v>4</v>
      </c>
      <c r="GL51" s="23">
        <v>8059</v>
      </c>
      <c r="GM51" s="23">
        <v>8186</v>
      </c>
      <c r="GN51" s="23">
        <v>8288</v>
      </c>
      <c r="GO51" s="23">
        <v>8391</v>
      </c>
      <c r="GP51" s="17"/>
      <c r="GQ51" s="22">
        <v>8589</v>
      </c>
      <c r="GR51" s="31">
        <v>8712</v>
      </c>
      <c r="GS51" s="37"/>
      <c r="GT51" s="41"/>
      <c r="GU51" s="44"/>
      <c r="GV51" s="47"/>
      <c r="GW51" s="53"/>
      <c r="GX51" s="65">
        <v>9323</v>
      </c>
      <c r="GY51" s="69">
        <v>9422</v>
      </c>
      <c r="GZ51" s="71">
        <v>9517</v>
      </c>
      <c r="HA51" s="74">
        <v>9629</v>
      </c>
      <c r="HB51" s="74">
        <v>9721</v>
      </c>
      <c r="HC51" s="81">
        <v>9819</v>
      </c>
      <c r="HD51" s="88">
        <v>9915</v>
      </c>
      <c r="HE51" s="74">
        <v>10027</v>
      </c>
      <c r="HF51" s="74">
        <v>10127</v>
      </c>
      <c r="HG51" s="99"/>
      <c r="HH51" s="103">
        <v>10321</v>
      </c>
      <c r="HI51" s="114">
        <v>10422</v>
      </c>
      <c r="HJ51" s="74">
        <v>10522</v>
      </c>
      <c r="HK51" s="74">
        <v>10602</v>
      </c>
      <c r="HL51" s="124">
        <v>10682</v>
      </c>
      <c r="HM51" s="129">
        <v>10741</v>
      </c>
      <c r="HN51" s="5">
        <v>10741</v>
      </c>
      <c r="HO51" s="5">
        <v>10741</v>
      </c>
      <c r="HP51" s="5">
        <v>10741</v>
      </c>
      <c r="HQ51" s="5">
        <v>10741</v>
      </c>
      <c r="HR51" s="5">
        <v>10741</v>
      </c>
      <c r="HS51" s="153">
        <v>10950</v>
      </c>
      <c r="HT51" s="158">
        <v>11020</v>
      </c>
      <c r="HU51" s="163">
        <v>11090</v>
      </c>
      <c r="HV51" s="167">
        <v>11170</v>
      </c>
      <c r="HW51" s="174">
        <v>11270</v>
      </c>
      <c r="HX51" s="178">
        <v>11330</v>
      </c>
      <c r="HY51" s="5">
        <v>11330</v>
      </c>
      <c r="HZ51" s="5">
        <v>11330</v>
      </c>
      <c r="IA51" s="5">
        <v>11330</v>
      </c>
      <c r="IB51" s="5">
        <v>11330</v>
      </c>
      <c r="IC51" s="5">
        <v>11330</v>
      </c>
      <c r="ID51" s="5">
        <v>11330</v>
      </c>
      <c r="IE51" s="218">
        <v>11450</v>
      </c>
      <c r="IF51" s="225">
        <v>11550</v>
      </c>
      <c r="IG51" s="229">
        <v>11620</v>
      </c>
      <c r="IH51" s="235">
        <v>11690</v>
      </c>
      <c r="II51" s="245">
        <v>11790</v>
      </c>
      <c r="IJ51" s="251">
        <v>11870</v>
      </c>
      <c r="IK51" s="5">
        <v>11870</v>
      </c>
      <c r="IL51" s="5">
        <v>11870</v>
      </c>
      <c r="IM51" s="5">
        <v>11870</v>
      </c>
      <c r="IN51" s="5">
        <v>11870</v>
      </c>
      <c r="IO51" s="279">
        <v>12070</v>
      </c>
      <c r="IP51" s="285">
        <v>12100</v>
      </c>
      <c r="IQ51" s="290">
        <v>12130</v>
      </c>
      <c r="IR51" s="295">
        <v>12170</v>
      </c>
      <c r="IS51" s="299">
        <v>12240</v>
      </c>
      <c r="IT51" s="305">
        <v>12300</v>
      </c>
      <c r="IU51" s="308">
        <v>12370</v>
      </c>
      <c r="IV51" s="310">
        <v>12450</v>
      </c>
      <c r="IW51" s="5">
        <v>12450</v>
      </c>
      <c r="IX51" s="5">
        <v>12450</v>
      </c>
      <c r="IY51" s="5">
        <v>12450</v>
      </c>
      <c r="IZ51" s="5">
        <v>12450</v>
      </c>
      <c r="JA51" s="5">
        <v>12450</v>
      </c>
      <c r="JB51" s="335">
        <v>12470</v>
      </c>
      <c r="JC51" s="338">
        <v>12570</v>
      </c>
      <c r="JD51" s="5">
        <v>12570</v>
      </c>
      <c r="JE51" s="346">
        <v>12706</v>
      </c>
      <c r="JF51" s="354">
        <v>12788</v>
      </c>
      <c r="JG51" s="375">
        <v>12859</v>
      </c>
      <c r="JH51" s="388">
        <v>12934</v>
      </c>
      <c r="JI51" s="393">
        <v>13007</v>
      </c>
      <c r="JJ51" s="414">
        <v>13098</v>
      </c>
      <c r="JK51" s="422">
        <v>13217</v>
      </c>
      <c r="JL51" s="429">
        <v>13439</v>
      </c>
      <c r="JM51" s="435">
        <v>13560</v>
      </c>
      <c r="JN51" s="441">
        <v>13653</v>
      </c>
      <c r="JO51" s="448">
        <v>13754</v>
      </c>
      <c r="JP51" s="455">
        <v>13842</v>
      </c>
      <c r="JQ51" s="460">
        <v>13969</v>
      </c>
      <c r="JR51" s="468">
        <v>14079</v>
      </c>
      <c r="JS51" s="475">
        <v>14181</v>
      </c>
      <c r="JT51" s="483">
        <v>14300</v>
      </c>
      <c r="JU51" s="489"/>
      <c r="JV51" s="498">
        <v>14600</v>
      </c>
      <c r="JW51" s="505">
        <v>14836</v>
      </c>
      <c r="JX51" s="511">
        <v>14985</v>
      </c>
      <c r="JY51" s="519">
        <v>15101</v>
      </c>
      <c r="JZ51" s="530">
        <v>15194</v>
      </c>
      <c r="KA51" s="218">
        <f t="shared" si="2"/>
        <v>93</v>
      </c>
      <c r="KB51" s="4"/>
    </row>
    <row r="52" spans="1:288" ht="15" customHeight="1" x14ac:dyDescent="0.2">
      <c r="A52" s="557"/>
      <c r="B52" s="43">
        <v>51</v>
      </c>
      <c r="C52" s="4" t="s">
        <v>336</v>
      </c>
      <c r="D52" s="43">
        <v>3</v>
      </c>
      <c r="E52" s="43">
        <v>3</v>
      </c>
      <c r="F52" s="23">
        <v>575</v>
      </c>
      <c r="G52" s="1">
        <v>583</v>
      </c>
      <c r="H52" s="1">
        <v>591</v>
      </c>
      <c r="I52" s="5">
        <v>591</v>
      </c>
      <c r="J52" s="18">
        <v>595</v>
      </c>
      <c r="K52" s="22">
        <v>607</v>
      </c>
      <c r="L52" s="31">
        <v>619</v>
      </c>
      <c r="M52" s="37">
        <v>632</v>
      </c>
      <c r="N52" s="41">
        <v>643</v>
      </c>
      <c r="O52" s="1">
        <f t="shared" si="83"/>
        <v>653</v>
      </c>
      <c r="P52" s="47">
        <v>663</v>
      </c>
      <c r="Q52" s="53">
        <v>673</v>
      </c>
      <c r="R52" s="65">
        <v>683</v>
      </c>
      <c r="S52" s="69">
        <v>693</v>
      </c>
      <c r="T52" s="71">
        <v>703</v>
      </c>
      <c r="U52" s="73">
        <v>712</v>
      </c>
      <c r="V52" s="77">
        <v>723</v>
      </c>
      <c r="W52" s="81">
        <v>734</v>
      </c>
      <c r="X52" s="88">
        <v>747</v>
      </c>
      <c r="Y52" s="90">
        <v>756</v>
      </c>
      <c r="Z52" s="93">
        <v>769</v>
      </c>
      <c r="AA52" s="99">
        <v>782</v>
      </c>
      <c r="AB52" s="103">
        <v>790</v>
      </c>
      <c r="AC52" s="114">
        <v>807</v>
      </c>
      <c r="AD52" s="117">
        <v>819</v>
      </c>
      <c r="AE52" s="122">
        <v>825</v>
      </c>
      <c r="AF52" s="124">
        <v>837</v>
      </c>
      <c r="AG52" s="129">
        <v>850</v>
      </c>
      <c r="AH52" s="133">
        <v>864</v>
      </c>
      <c r="AI52" s="136">
        <v>878</v>
      </c>
      <c r="AJ52" s="140">
        <v>894</v>
      </c>
      <c r="AK52" s="145">
        <v>913</v>
      </c>
      <c r="AL52" s="149">
        <v>928</v>
      </c>
      <c r="AM52" s="153">
        <v>940</v>
      </c>
      <c r="AN52" s="158">
        <v>951</v>
      </c>
      <c r="AO52" s="163">
        <v>963</v>
      </c>
      <c r="AP52" s="167">
        <v>974</v>
      </c>
      <c r="AQ52" s="174">
        <v>984</v>
      </c>
      <c r="AR52" s="178">
        <v>995</v>
      </c>
      <c r="AS52" s="184">
        <v>1002</v>
      </c>
      <c r="AT52" s="189">
        <v>1013</v>
      </c>
      <c r="AU52" s="193">
        <v>1026</v>
      </c>
      <c r="AV52" s="1">
        <v>1038</v>
      </c>
      <c r="AW52" s="205">
        <v>1035</v>
      </c>
      <c r="AX52" s="1">
        <v>1040</v>
      </c>
      <c r="AY52" s="1">
        <v>1045</v>
      </c>
      <c r="AZ52" s="1">
        <v>1050</v>
      </c>
      <c r="BA52" s="229">
        <v>1062</v>
      </c>
      <c r="BB52" s="235">
        <v>1071</v>
      </c>
      <c r="BC52" s="245">
        <v>1077</v>
      </c>
      <c r="BD52" s="251">
        <v>1086</v>
      </c>
      <c r="BE52" s="255">
        <v>1094</v>
      </c>
      <c r="BF52" s="264">
        <v>1108</v>
      </c>
      <c r="BG52" s="268">
        <v>1120</v>
      </c>
      <c r="BH52" s="272">
        <v>1133</v>
      </c>
      <c r="BI52" s="1">
        <v>1145</v>
      </c>
      <c r="BJ52" s="285">
        <v>1161</v>
      </c>
      <c r="BK52" s="290">
        <v>1176</v>
      </c>
      <c r="BL52" s="295">
        <v>1187</v>
      </c>
      <c r="BM52" s="299">
        <v>1197</v>
      </c>
      <c r="BN52" s="305">
        <v>1205</v>
      </c>
      <c r="BO52" s="308">
        <v>1213</v>
      </c>
      <c r="BP52" s="310">
        <v>1219</v>
      </c>
      <c r="BQ52" s="313">
        <v>1230</v>
      </c>
      <c r="BR52" s="317">
        <v>1236</v>
      </c>
      <c r="BS52" s="322">
        <v>1242</v>
      </c>
      <c r="BT52" s="1">
        <v>1248</v>
      </c>
      <c r="BU52" s="331">
        <v>1265</v>
      </c>
      <c r="BV52" s="335">
        <v>1270</v>
      </c>
      <c r="BW52" s="338">
        <v>1277</v>
      </c>
      <c r="BX52" s="343">
        <v>1283</v>
      </c>
      <c r="BY52" s="1">
        <v>1289</v>
      </c>
      <c r="BZ52" s="354">
        <v>1296</v>
      </c>
      <c r="CA52" s="375">
        <v>1303</v>
      </c>
      <c r="CB52" s="388">
        <v>1310</v>
      </c>
      <c r="CC52" s="1">
        <v>1317</v>
      </c>
      <c r="CD52" s="414">
        <v>1326</v>
      </c>
      <c r="CE52" s="422">
        <v>1335</v>
      </c>
      <c r="CF52" s="429">
        <v>1345</v>
      </c>
      <c r="CG52" s="435">
        <v>1356</v>
      </c>
      <c r="CH52" s="441">
        <v>1367</v>
      </c>
      <c r="CI52" s="448">
        <v>1377</v>
      </c>
      <c r="CJ52" s="455">
        <v>1386</v>
      </c>
      <c r="CK52" s="460">
        <v>1395</v>
      </c>
      <c r="CL52" s="468">
        <v>1403</v>
      </c>
      <c r="CM52" s="475">
        <v>1411</v>
      </c>
      <c r="CN52" s="483">
        <v>1421</v>
      </c>
      <c r="CO52" s="489">
        <v>1430</v>
      </c>
      <c r="CP52" s="498">
        <v>1439</v>
      </c>
      <c r="CQ52" s="505">
        <v>1446</v>
      </c>
      <c r="CR52" s="511">
        <v>1455</v>
      </c>
      <c r="CS52" s="519">
        <v>1465</v>
      </c>
      <c r="CT52" s="530">
        <v>1476</v>
      </c>
      <c r="CU52" s="218">
        <f t="shared" si="0"/>
        <v>11</v>
      </c>
      <c r="CV52" s="23">
        <v>1.83</v>
      </c>
      <c r="CW52" s="1">
        <v>4</v>
      </c>
      <c r="CX52" s="1">
        <v>8</v>
      </c>
      <c r="CY52" s="5">
        <v>8</v>
      </c>
      <c r="CZ52" s="18">
        <v>8</v>
      </c>
      <c r="DA52" s="22">
        <v>14</v>
      </c>
      <c r="DB52" s="31">
        <v>18</v>
      </c>
      <c r="DC52" s="37">
        <v>21</v>
      </c>
      <c r="DD52" s="41">
        <v>25</v>
      </c>
      <c r="DE52" s="1">
        <f t="shared" si="87"/>
        <v>29</v>
      </c>
      <c r="DF52" s="47">
        <v>38</v>
      </c>
      <c r="DG52" s="53">
        <v>44</v>
      </c>
      <c r="DH52" s="65">
        <v>52</v>
      </c>
      <c r="DI52" s="69">
        <v>60</v>
      </c>
      <c r="DJ52" s="71">
        <v>66</v>
      </c>
      <c r="DK52" s="73">
        <v>72</v>
      </c>
      <c r="DL52" s="77">
        <v>78</v>
      </c>
      <c r="DM52" s="81">
        <v>83</v>
      </c>
      <c r="DN52" s="88">
        <v>87</v>
      </c>
      <c r="DO52" s="90">
        <v>90</v>
      </c>
      <c r="DP52" s="93">
        <v>97</v>
      </c>
      <c r="DQ52" s="99">
        <v>105</v>
      </c>
      <c r="DR52" s="103">
        <v>112</v>
      </c>
      <c r="DS52" s="114">
        <v>125</v>
      </c>
      <c r="DT52" s="117">
        <v>134</v>
      </c>
      <c r="DU52" s="122">
        <v>139</v>
      </c>
      <c r="DV52" s="124">
        <v>146</v>
      </c>
      <c r="DW52" s="129">
        <v>154</v>
      </c>
      <c r="DX52" s="133">
        <v>158</v>
      </c>
      <c r="DY52" s="136">
        <v>158</v>
      </c>
      <c r="DZ52" s="140">
        <v>158</v>
      </c>
      <c r="EA52" s="145">
        <v>158</v>
      </c>
      <c r="EB52" s="149">
        <v>163</v>
      </c>
      <c r="EC52" s="153">
        <v>174</v>
      </c>
      <c r="ED52" s="158">
        <v>186</v>
      </c>
      <c r="EE52" s="163">
        <v>202</v>
      </c>
      <c r="EF52" s="167">
        <v>217</v>
      </c>
      <c r="EG52" s="174">
        <v>229</v>
      </c>
      <c r="EH52" s="178">
        <v>242</v>
      </c>
      <c r="EI52" s="184">
        <v>248</v>
      </c>
      <c r="EJ52" s="189">
        <v>252</v>
      </c>
      <c r="EK52" s="193">
        <v>252</v>
      </c>
      <c r="EL52" s="1">
        <f>EK52</f>
        <v>252</v>
      </c>
      <c r="EM52" s="205">
        <v>252</v>
      </c>
      <c r="EN52" s="1">
        <f>EM52</f>
        <v>252</v>
      </c>
      <c r="EO52" s="1">
        <v>256</v>
      </c>
      <c r="EP52" s="1">
        <v>260</v>
      </c>
      <c r="EQ52" s="229">
        <v>269</v>
      </c>
      <c r="ER52" s="235">
        <v>277</v>
      </c>
      <c r="ES52" s="245">
        <v>282</v>
      </c>
      <c r="ET52" s="251">
        <v>291</v>
      </c>
      <c r="EU52" s="255">
        <v>300</v>
      </c>
      <c r="EV52" s="264">
        <v>300</v>
      </c>
      <c r="EW52" s="268">
        <v>300</v>
      </c>
      <c r="EX52" s="272">
        <v>300</v>
      </c>
      <c r="EY52" s="1">
        <v>308</v>
      </c>
      <c r="EZ52" s="285">
        <v>301</v>
      </c>
      <c r="FA52" s="290">
        <v>303</v>
      </c>
      <c r="FB52" s="295">
        <v>304</v>
      </c>
      <c r="FC52" s="299">
        <v>309</v>
      </c>
      <c r="FD52" s="305">
        <v>312</v>
      </c>
      <c r="FE52" s="308">
        <v>316</v>
      </c>
      <c r="FF52" s="310">
        <v>320</v>
      </c>
      <c r="FG52" s="313">
        <v>320</v>
      </c>
      <c r="FH52" s="317">
        <v>320</v>
      </c>
      <c r="FI52" s="322">
        <v>320</v>
      </c>
      <c r="FJ52" s="1">
        <f>FI52+1</f>
        <v>321</v>
      </c>
      <c r="FK52" s="331">
        <v>323</v>
      </c>
      <c r="FL52" s="335">
        <v>324</v>
      </c>
      <c r="FM52" s="338">
        <v>329</v>
      </c>
      <c r="FN52" s="343">
        <v>334</v>
      </c>
      <c r="FO52" s="1">
        <v>338</v>
      </c>
      <c r="FP52" s="354">
        <v>340</v>
      </c>
      <c r="FQ52" s="375">
        <v>342</v>
      </c>
      <c r="FR52" s="388">
        <v>346</v>
      </c>
      <c r="FS52" s="396">
        <v>347</v>
      </c>
      <c r="FT52" s="414">
        <v>348</v>
      </c>
      <c r="FU52" s="422">
        <v>349</v>
      </c>
      <c r="FV52" s="429">
        <v>351</v>
      </c>
      <c r="FW52" s="435">
        <v>352</v>
      </c>
      <c r="FX52" s="441">
        <v>354</v>
      </c>
      <c r="FY52" s="448">
        <v>356</v>
      </c>
      <c r="FZ52" s="455">
        <v>358</v>
      </c>
      <c r="GA52" s="460">
        <v>360</v>
      </c>
      <c r="GB52" s="468">
        <v>363</v>
      </c>
      <c r="GC52" s="475">
        <v>366</v>
      </c>
      <c r="GD52" s="483">
        <v>369</v>
      </c>
      <c r="GE52" s="489">
        <v>373</v>
      </c>
      <c r="GF52" s="498">
        <v>375</v>
      </c>
      <c r="GG52" s="505">
        <v>377</v>
      </c>
      <c r="GH52" s="511">
        <v>379</v>
      </c>
      <c r="GI52" s="519">
        <v>381</v>
      </c>
      <c r="GJ52" s="530">
        <v>385</v>
      </c>
      <c r="GK52" s="218">
        <f t="shared" si="1"/>
        <v>4</v>
      </c>
      <c r="GL52" s="23">
        <v>7626</v>
      </c>
      <c r="GM52" s="23"/>
      <c r="GN52" s="23"/>
      <c r="GO52" s="23">
        <v>7973</v>
      </c>
      <c r="GP52" s="17">
        <v>8007</v>
      </c>
      <c r="GQ52" s="22">
        <v>8088</v>
      </c>
      <c r="GR52" s="31">
        <v>8175</v>
      </c>
      <c r="GS52" s="37"/>
      <c r="GT52" s="41">
        <v>8353</v>
      </c>
      <c r="GU52" s="44"/>
      <c r="GV52" s="47">
        <v>8504</v>
      </c>
      <c r="GW52" s="53">
        <v>8581</v>
      </c>
      <c r="GX52" s="65">
        <v>8658</v>
      </c>
      <c r="GY52" s="69">
        <v>8738</v>
      </c>
      <c r="GZ52" s="71">
        <v>8810</v>
      </c>
      <c r="HA52" s="73">
        <v>8871</v>
      </c>
      <c r="HB52" s="77">
        <v>8937</v>
      </c>
      <c r="HC52" s="81">
        <v>9022</v>
      </c>
      <c r="HD52" s="88">
        <v>9109</v>
      </c>
      <c r="HE52" s="90">
        <v>9174</v>
      </c>
      <c r="HF52" s="93">
        <v>9301</v>
      </c>
      <c r="HG52" s="99">
        <v>9391</v>
      </c>
      <c r="HH52" s="103">
        <v>9472</v>
      </c>
      <c r="HI52" s="74">
        <v>9612</v>
      </c>
      <c r="HJ52" s="74">
        <v>9718</v>
      </c>
      <c r="HK52" s="74">
        <v>9781</v>
      </c>
      <c r="HL52" s="124">
        <v>9870</v>
      </c>
      <c r="HM52" s="129">
        <v>9967</v>
      </c>
      <c r="HN52" s="133">
        <v>10081</v>
      </c>
      <c r="HO52" s="136">
        <v>10192</v>
      </c>
      <c r="HP52" s="140">
        <v>10358</v>
      </c>
      <c r="HQ52" s="145">
        <v>10758</v>
      </c>
      <c r="HR52" s="149">
        <v>11399</v>
      </c>
      <c r="HS52" s="153">
        <v>11486</v>
      </c>
      <c r="HT52" s="158">
        <v>11576</v>
      </c>
      <c r="HU52" s="74">
        <v>11684</v>
      </c>
      <c r="HV52" s="74">
        <v>11790</v>
      </c>
      <c r="HW52" s="74">
        <v>11885</v>
      </c>
      <c r="HX52" s="178">
        <v>11982</v>
      </c>
      <c r="HY52" s="184">
        <v>12072</v>
      </c>
      <c r="HZ52" s="189">
        <v>12192</v>
      </c>
      <c r="IA52" s="193">
        <v>12304</v>
      </c>
      <c r="IB52" s="202"/>
      <c r="IC52" s="205">
        <v>12389</v>
      </c>
      <c r="ID52" s="209"/>
      <c r="IE52" s="218"/>
      <c r="IF52" s="225"/>
      <c r="IG52" s="229">
        <v>13003</v>
      </c>
      <c r="IH52" s="235">
        <v>13192</v>
      </c>
      <c r="II52" s="245">
        <v>13330</v>
      </c>
      <c r="IJ52" s="251">
        <v>13501</v>
      </c>
      <c r="IK52" s="255">
        <v>13680</v>
      </c>
      <c r="IL52" s="264">
        <v>14027</v>
      </c>
      <c r="IM52" s="268">
        <v>14330</v>
      </c>
      <c r="IN52" s="272">
        <v>14656</v>
      </c>
      <c r="IO52" s="279"/>
      <c r="IP52" s="285">
        <v>15431</v>
      </c>
      <c r="IQ52" s="290">
        <v>15875</v>
      </c>
      <c r="IR52" s="295">
        <v>16282</v>
      </c>
      <c r="IS52" s="299">
        <v>16527</v>
      </c>
      <c r="IT52" s="305">
        <v>16692</v>
      </c>
      <c r="IU52" s="308">
        <v>16848</v>
      </c>
      <c r="IV52" s="74">
        <v>17050</v>
      </c>
      <c r="IW52" s="313">
        <v>17392</v>
      </c>
      <c r="IX52" s="317">
        <v>17747</v>
      </c>
      <c r="IY52" s="322">
        <v>18074</v>
      </c>
      <c r="IZ52" s="327"/>
      <c r="JA52" s="331">
        <v>18766</v>
      </c>
      <c r="JB52" s="335">
        <v>19049</v>
      </c>
      <c r="JC52" s="338">
        <v>19191</v>
      </c>
      <c r="JD52" s="343">
        <v>19329</v>
      </c>
      <c r="JE52" s="346"/>
      <c r="JF52" s="354">
        <v>19673</v>
      </c>
      <c r="JG52" s="375">
        <v>19837</v>
      </c>
      <c r="JH52" s="388">
        <v>20038</v>
      </c>
      <c r="JI52" s="393"/>
      <c r="JJ52" s="414">
        <v>20585</v>
      </c>
      <c r="JK52" s="422">
        <v>20753</v>
      </c>
      <c r="JL52" s="429">
        <v>21000</v>
      </c>
      <c r="JM52" s="435">
        <v>21232</v>
      </c>
      <c r="JN52" s="441">
        <v>21463</v>
      </c>
      <c r="JO52" s="448">
        <v>21690</v>
      </c>
      <c r="JP52" s="455">
        <v>21894</v>
      </c>
      <c r="JQ52" s="460">
        <v>22121</v>
      </c>
      <c r="JR52" s="468">
        <v>22326</v>
      </c>
      <c r="JS52" s="475">
        <v>22550</v>
      </c>
      <c r="JT52" s="483">
        <v>22767</v>
      </c>
      <c r="JU52" s="489">
        <v>22989</v>
      </c>
      <c r="JV52" s="498">
        <v>23271</v>
      </c>
      <c r="JW52" s="505">
        <v>23488</v>
      </c>
      <c r="JX52" s="511">
        <v>23677</v>
      </c>
      <c r="JY52" s="519">
        <v>23952</v>
      </c>
      <c r="JZ52" s="530">
        <v>24202</v>
      </c>
      <c r="KA52" s="218">
        <f t="shared" si="2"/>
        <v>250</v>
      </c>
      <c r="KB52" s="4"/>
    </row>
    <row r="53" spans="1:288" ht="15" customHeight="1" x14ac:dyDescent="0.2">
      <c r="A53" s="557"/>
      <c r="B53" s="43">
        <v>52</v>
      </c>
      <c r="C53" s="4" t="s">
        <v>80</v>
      </c>
      <c r="D53" s="43">
        <v>2</v>
      </c>
      <c r="E53" s="43">
        <v>2</v>
      </c>
      <c r="F53" s="23">
        <v>535</v>
      </c>
      <c r="G53" s="23">
        <v>550</v>
      </c>
      <c r="H53" s="23">
        <v>567</v>
      </c>
      <c r="I53" s="23">
        <v>580</v>
      </c>
      <c r="J53" s="1">
        <v>594</v>
      </c>
      <c r="K53" s="1">
        <v>608</v>
      </c>
      <c r="L53" s="1">
        <v>622</v>
      </c>
      <c r="M53" s="1">
        <f>ROUND((L53-F53)/6+L53+1,0)</f>
        <v>638</v>
      </c>
      <c r="N53" s="1">
        <f>ROUND((M53-F53)/7+M53+1,0)</f>
        <v>654</v>
      </c>
      <c r="O53" s="1">
        <f t="shared" si="83"/>
        <v>670</v>
      </c>
      <c r="P53" s="47">
        <v>687</v>
      </c>
      <c r="Q53" s="53">
        <v>697</v>
      </c>
      <c r="R53" s="65">
        <v>702</v>
      </c>
      <c r="S53" s="69">
        <v>709</v>
      </c>
      <c r="T53" s="71">
        <v>719</v>
      </c>
      <c r="U53" s="73">
        <v>727</v>
      </c>
      <c r="V53" s="77">
        <v>736</v>
      </c>
      <c r="W53" s="81">
        <v>744</v>
      </c>
      <c r="X53" s="88">
        <v>753</v>
      </c>
      <c r="Y53" s="90">
        <v>764</v>
      </c>
      <c r="Z53" s="93">
        <v>778</v>
      </c>
      <c r="AA53" s="99">
        <v>788</v>
      </c>
      <c r="AB53" s="103">
        <v>800</v>
      </c>
      <c r="AC53" s="114">
        <v>807</v>
      </c>
      <c r="AD53" s="117">
        <v>815</v>
      </c>
      <c r="AE53" s="122">
        <v>821</v>
      </c>
      <c r="AF53" s="124">
        <v>835</v>
      </c>
      <c r="AG53" s="129">
        <v>847</v>
      </c>
      <c r="AH53" s="133">
        <v>858</v>
      </c>
      <c r="AI53" s="136">
        <v>878</v>
      </c>
      <c r="AJ53" s="1">
        <f>ROUND((AI53-AF53)/3+AI53,1)</f>
        <v>892.3</v>
      </c>
      <c r="AK53" s="1">
        <f>ROUND((AJ53-AG53)/3+AJ53,1)</f>
        <v>907.4</v>
      </c>
      <c r="AL53" s="149">
        <v>933</v>
      </c>
      <c r="AM53" s="1">
        <v>947</v>
      </c>
      <c r="AN53" s="1">
        <v>959</v>
      </c>
      <c r="AO53" s="163">
        <v>970</v>
      </c>
      <c r="AP53" s="167">
        <v>983</v>
      </c>
      <c r="AQ53" s="176">
        <v>993</v>
      </c>
      <c r="AR53" s="1">
        <v>1003</v>
      </c>
      <c r="AS53" s="184">
        <v>1014</v>
      </c>
      <c r="AT53" s="189">
        <v>1029</v>
      </c>
      <c r="AU53" s="193">
        <v>1044</v>
      </c>
      <c r="AV53" s="202">
        <v>1060</v>
      </c>
      <c r="AW53" s="205">
        <v>1075</v>
      </c>
      <c r="AX53" s="209">
        <v>1083</v>
      </c>
      <c r="AY53" s="218">
        <v>1092</v>
      </c>
      <c r="AZ53" s="225">
        <v>1104</v>
      </c>
      <c r="BA53" s="229">
        <v>1121</v>
      </c>
      <c r="BB53" s="235">
        <v>1133</v>
      </c>
      <c r="BC53" s="245">
        <v>1145</v>
      </c>
      <c r="BD53" s="251">
        <v>1158</v>
      </c>
      <c r="BE53" s="255">
        <v>1172</v>
      </c>
      <c r="BF53" s="264">
        <v>1185</v>
      </c>
      <c r="BG53" s="268">
        <v>1203</v>
      </c>
      <c r="BH53" s="1">
        <v>1217</v>
      </c>
      <c r="BI53" s="279">
        <v>1232</v>
      </c>
      <c r="BJ53" s="285">
        <v>1245</v>
      </c>
      <c r="BK53" s="290">
        <v>1260</v>
      </c>
      <c r="BL53" s="295">
        <v>1270</v>
      </c>
      <c r="BM53" s="299">
        <v>1281</v>
      </c>
      <c r="BN53" s="305">
        <v>1292</v>
      </c>
      <c r="BO53" s="308">
        <v>1304</v>
      </c>
      <c r="BP53" s="310">
        <v>1316</v>
      </c>
      <c r="BQ53" s="313">
        <v>1329</v>
      </c>
      <c r="BR53" s="1">
        <v>1341</v>
      </c>
      <c r="BS53" s="1">
        <v>1353</v>
      </c>
      <c r="BT53" s="327">
        <v>1360</v>
      </c>
      <c r="BU53" s="331">
        <v>1375</v>
      </c>
      <c r="BV53" s="1">
        <v>1389</v>
      </c>
      <c r="BW53" s="1">
        <v>1403</v>
      </c>
      <c r="BX53" s="343">
        <v>1393</v>
      </c>
      <c r="BY53" s="346">
        <v>1404</v>
      </c>
      <c r="BZ53" s="354">
        <v>1416</v>
      </c>
      <c r="CA53" s="375">
        <v>1431</v>
      </c>
      <c r="CB53" s="388">
        <v>1435</v>
      </c>
      <c r="CC53" s="393">
        <v>1441</v>
      </c>
      <c r="CD53" s="414">
        <v>1453</v>
      </c>
      <c r="CE53" s="422">
        <v>1463</v>
      </c>
      <c r="CF53" s="429">
        <v>1477</v>
      </c>
      <c r="CG53" s="435">
        <v>1489</v>
      </c>
      <c r="CH53" s="441">
        <v>1501</v>
      </c>
      <c r="CI53" s="448">
        <v>1509</v>
      </c>
      <c r="CJ53" s="455">
        <v>1521</v>
      </c>
      <c r="CK53" s="1">
        <v>1533</v>
      </c>
      <c r="CL53" s="468">
        <v>1543</v>
      </c>
      <c r="CM53" s="475">
        <v>1556</v>
      </c>
      <c r="CN53" s="483">
        <v>1570</v>
      </c>
      <c r="CO53" s="489">
        <v>1581</v>
      </c>
      <c r="CP53" s="498">
        <v>1582</v>
      </c>
      <c r="CQ53" s="505">
        <v>1606</v>
      </c>
      <c r="CR53" s="511">
        <v>1618</v>
      </c>
      <c r="CS53" s="519">
        <v>1635</v>
      </c>
      <c r="CT53" s="530">
        <v>1667</v>
      </c>
      <c r="CU53" s="218">
        <f t="shared" si="0"/>
        <v>32</v>
      </c>
      <c r="CV53" s="23">
        <v>96</v>
      </c>
      <c r="CW53" s="23">
        <v>96</v>
      </c>
      <c r="CX53" s="23">
        <v>96</v>
      </c>
      <c r="CY53" s="23">
        <v>96</v>
      </c>
      <c r="CZ53" s="1">
        <v>96</v>
      </c>
      <c r="DA53" s="1">
        <v>96</v>
      </c>
      <c r="DB53" s="1">
        <v>96</v>
      </c>
      <c r="DC53" s="1">
        <f>ROUND((DB53-CV53)/6/31*21+DB53,0)</f>
        <v>96</v>
      </c>
      <c r="DD53" s="1">
        <v>96</v>
      </c>
      <c r="DE53" s="1">
        <v>96</v>
      </c>
      <c r="DF53" s="47">
        <v>108</v>
      </c>
      <c r="DG53" s="53">
        <v>116</v>
      </c>
      <c r="DH53" s="65">
        <v>121</v>
      </c>
      <c r="DI53" s="69">
        <v>125</v>
      </c>
      <c r="DJ53" s="71">
        <v>131</v>
      </c>
      <c r="DK53" s="73">
        <v>137</v>
      </c>
      <c r="DL53" s="77">
        <v>142</v>
      </c>
      <c r="DM53" s="81">
        <v>143</v>
      </c>
      <c r="DN53" s="88">
        <v>144</v>
      </c>
      <c r="DO53" s="90">
        <v>144</v>
      </c>
      <c r="DP53" s="93">
        <v>144</v>
      </c>
      <c r="DQ53" s="99">
        <v>144</v>
      </c>
      <c r="DR53" s="103">
        <v>11</v>
      </c>
      <c r="DS53" s="114">
        <v>20</v>
      </c>
      <c r="DT53" s="117">
        <v>27</v>
      </c>
      <c r="DU53" s="122">
        <v>32</v>
      </c>
      <c r="DV53" s="124">
        <v>42</v>
      </c>
      <c r="DW53" s="129">
        <v>51</v>
      </c>
      <c r="DX53" s="133">
        <v>55</v>
      </c>
      <c r="DY53" s="136">
        <v>55</v>
      </c>
      <c r="DZ53" s="1">
        <f>DY53</f>
        <v>55</v>
      </c>
      <c r="EA53" s="1">
        <f>DZ53</f>
        <v>55</v>
      </c>
      <c r="EB53" s="149">
        <v>60</v>
      </c>
      <c r="EC53" s="1">
        <v>64</v>
      </c>
      <c r="ED53" s="1">
        <v>68</v>
      </c>
      <c r="EE53" s="163">
        <v>93</v>
      </c>
      <c r="EF53" s="167">
        <v>106</v>
      </c>
      <c r="EG53" s="176">
        <v>118</v>
      </c>
      <c r="EH53" s="1">
        <v>130</v>
      </c>
      <c r="EI53" s="184">
        <v>141</v>
      </c>
      <c r="EJ53" s="189">
        <v>148</v>
      </c>
      <c r="EK53" s="193">
        <v>148</v>
      </c>
      <c r="EL53" s="202">
        <v>148</v>
      </c>
      <c r="EM53" s="205">
        <v>148</v>
      </c>
      <c r="EN53" s="209">
        <v>148</v>
      </c>
      <c r="EO53" s="218">
        <v>149</v>
      </c>
      <c r="EP53" s="225">
        <v>149</v>
      </c>
      <c r="EQ53" s="229">
        <v>149</v>
      </c>
      <c r="ER53" s="235">
        <v>149</v>
      </c>
      <c r="ES53" s="245">
        <v>149</v>
      </c>
      <c r="ET53" s="251">
        <v>149</v>
      </c>
      <c r="EU53" s="255">
        <v>149</v>
      </c>
      <c r="EV53" s="264">
        <v>149</v>
      </c>
      <c r="EW53" s="268">
        <v>149</v>
      </c>
      <c r="EX53" s="1">
        <f t="shared" ref="EX53:EX58" si="94">EW53</f>
        <v>149</v>
      </c>
      <c r="EY53" s="279">
        <v>149</v>
      </c>
      <c r="EZ53" s="285">
        <v>149</v>
      </c>
      <c r="FA53" s="290">
        <v>149</v>
      </c>
      <c r="FB53" s="295">
        <v>149</v>
      </c>
      <c r="FC53" s="299">
        <v>149</v>
      </c>
      <c r="FD53" s="305">
        <v>149</v>
      </c>
      <c r="FE53" s="308">
        <v>149</v>
      </c>
      <c r="FF53" s="310">
        <v>149</v>
      </c>
      <c r="FG53" s="313">
        <v>149</v>
      </c>
      <c r="FH53" s="1">
        <f>FG53</f>
        <v>149</v>
      </c>
      <c r="FI53" s="1">
        <f>FH53</f>
        <v>149</v>
      </c>
      <c r="FJ53" s="327">
        <v>149</v>
      </c>
      <c r="FK53" s="331">
        <v>149</v>
      </c>
      <c r="FL53" s="1">
        <v>149</v>
      </c>
      <c r="FM53" s="1">
        <v>149</v>
      </c>
      <c r="FN53" s="343">
        <v>149</v>
      </c>
      <c r="FO53" s="346">
        <v>149</v>
      </c>
      <c r="FP53" s="354">
        <v>149</v>
      </c>
      <c r="FQ53" s="375">
        <v>149</v>
      </c>
      <c r="FR53" s="388">
        <v>149</v>
      </c>
      <c r="FS53" s="393">
        <v>149</v>
      </c>
      <c r="FT53" s="414">
        <v>149</v>
      </c>
      <c r="FU53" s="422">
        <v>149</v>
      </c>
      <c r="FV53" s="429">
        <v>149</v>
      </c>
      <c r="FW53" s="435">
        <v>149</v>
      </c>
      <c r="FX53" s="441">
        <v>149</v>
      </c>
      <c r="FY53" s="448">
        <v>149</v>
      </c>
      <c r="FZ53" s="455">
        <v>149</v>
      </c>
      <c r="GA53" s="1">
        <v>149</v>
      </c>
      <c r="GB53" s="468">
        <v>149</v>
      </c>
      <c r="GC53" s="475">
        <v>149</v>
      </c>
      <c r="GD53" s="483">
        <v>149</v>
      </c>
      <c r="GE53" s="489">
        <v>149</v>
      </c>
      <c r="GF53" s="498">
        <v>149</v>
      </c>
      <c r="GG53" s="505">
        <v>149</v>
      </c>
      <c r="GH53" s="511">
        <v>149</v>
      </c>
      <c r="GI53" s="519">
        <v>149</v>
      </c>
      <c r="GJ53" s="530">
        <v>149</v>
      </c>
      <c r="GK53" s="218">
        <f t="shared" si="1"/>
        <v>0</v>
      </c>
      <c r="GL53" s="23">
        <v>10620</v>
      </c>
      <c r="GM53" s="23">
        <v>10713</v>
      </c>
      <c r="GN53" s="23">
        <v>10925</v>
      </c>
      <c r="GO53" s="23">
        <v>11055</v>
      </c>
      <c r="GP53" s="17"/>
      <c r="GQ53" s="22"/>
      <c r="GR53" s="31"/>
      <c r="GS53" s="37"/>
      <c r="GT53" s="41"/>
      <c r="GU53" s="44"/>
      <c r="GV53" s="47">
        <v>12165</v>
      </c>
      <c r="GW53" s="53">
        <v>12600</v>
      </c>
      <c r="GX53" s="65">
        <v>12600</v>
      </c>
      <c r="GY53" s="69">
        <v>12626</v>
      </c>
      <c r="GZ53" s="71">
        <v>12770</v>
      </c>
      <c r="HA53" s="73">
        <v>12900</v>
      </c>
      <c r="HB53" s="77">
        <v>12985</v>
      </c>
      <c r="HC53" s="81">
        <v>13085</v>
      </c>
      <c r="HD53" s="88">
        <v>13165</v>
      </c>
      <c r="HE53" s="90">
        <v>13210</v>
      </c>
      <c r="HF53" s="74">
        <v>13412</v>
      </c>
      <c r="HG53" s="99">
        <v>13479</v>
      </c>
      <c r="HH53" s="103">
        <v>13573</v>
      </c>
      <c r="HI53" s="114">
        <v>13632</v>
      </c>
      <c r="HJ53" s="74">
        <v>13740</v>
      </c>
      <c r="HK53" s="122">
        <v>13817</v>
      </c>
      <c r="HL53" s="124">
        <v>13935</v>
      </c>
      <c r="HM53" s="129">
        <v>13989</v>
      </c>
      <c r="HN53" s="74">
        <v>14084</v>
      </c>
      <c r="HO53" s="136">
        <v>14224</v>
      </c>
      <c r="HP53" s="140"/>
      <c r="HQ53" s="145"/>
      <c r="HR53" s="149">
        <v>14503</v>
      </c>
      <c r="HS53" s="153"/>
      <c r="HT53" s="158"/>
      <c r="HU53" s="163">
        <v>14830</v>
      </c>
      <c r="HV53" s="74">
        <v>15030</v>
      </c>
      <c r="HW53" s="174"/>
      <c r="HX53" s="178"/>
      <c r="HY53" s="184">
        <v>15290</v>
      </c>
      <c r="HZ53" s="189">
        <v>15454</v>
      </c>
      <c r="IA53" s="193">
        <v>15660</v>
      </c>
      <c r="IB53" s="202">
        <v>15860</v>
      </c>
      <c r="IC53" s="205">
        <v>16055</v>
      </c>
      <c r="ID53" s="209">
        <v>16198</v>
      </c>
      <c r="IE53" s="218">
        <v>16374</v>
      </c>
      <c r="IF53" s="225">
        <v>16526</v>
      </c>
      <c r="IG53" s="229">
        <v>16786</v>
      </c>
      <c r="IH53" s="235">
        <v>17038</v>
      </c>
      <c r="II53" s="245">
        <v>17048</v>
      </c>
      <c r="IJ53" s="251">
        <v>17167</v>
      </c>
      <c r="IK53" s="255">
        <v>17410</v>
      </c>
      <c r="IL53" s="264">
        <v>17618</v>
      </c>
      <c r="IM53" s="268">
        <v>17900</v>
      </c>
      <c r="IN53" s="272"/>
      <c r="IO53" s="279">
        <v>18329</v>
      </c>
      <c r="IP53" s="285">
        <v>18572</v>
      </c>
      <c r="IQ53" s="290">
        <v>18669</v>
      </c>
      <c r="IR53" s="295">
        <v>18800</v>
      </c>
      <c r="IS53" s="299">
        <v>19100</v>
      </c>
      <c r="IT53" s="305">
        <v>19205</v>
      </c>
      <c r="IU53" s="308">
        <v>19415</v>
      </c>
      <c r="IV53" s="74">
        <v>19528</v>
      </c>
      <c r="IW53" s="313">
        <v>19678</v>
      </c>
      <c r="IX53" s="317"/>
      <c r="IY53" s="322"/>
      <c r="IZ53" s="327">
        <v>19988</v>
      </c>
      <c r="JA53" s="331">
        <v>20160</v>
      </c>
      <c r="JB53" s="335"/>
      <c r="JC53" s="338"/>
      <c r="JD53" s="343">
        <v>20568</v>
      </c>
      <c r="JE53" s="74">
        <v>20718</v>
      </c>
      <c r="JF53" s="354">
        <v>20850</v>
      </c>
      <c r="JG53" s="375">
        <v>20980</v>
      </c>
      <c r="JH53" s="388">
        <v>21082</v>
      </c>
      <c r="JI53" s="393">
        <v>21185</v>
      </c>
      <c r="JJ53" s="414">
        <v>21325</v>
      </c>
      <c r="JK53" s="422">
        <v>21435</v>
      </c>
      <c r="JL53" s="429">
        <v>21542</v>
      </c>
      <c r="JM53" s="435">
        <v>21690</v>
      </c>
      <c r="JN53" s="441">
        <v>21795</v>
      </c>
      <c r="JO53" s="74">
        <v>21890</v>
      </c>
      <c r="JP53" s="455">
        <v>22010</v>
      </c>
      <c r="JQ53" s="460"/>
      <c r="JR53" s="468">
        <v>22250</v>
      </c>
      <c r="JS53" s="475">
        <v>22359</v>
      </c>
      <c r="JT53" s="483">
        <v>22520</v>
      </c>
      <c r="JU53" s="489">
        <v>22622</v>
      </c>
      <c r="JV53" s="498">
        <v>22790</v>
      </c>
      <c r="JW53" s="505">
        <v>22930</v>
      </c>
      <c r="JX53" s="511">
        <v>23080</v>
      </c>
      <c r="JY53" s="519">
        <v>23230</v>
      </c>
      <c r="JZ53" s="530">
        <v>23355</v>
      </c>
      <c r="KA53" s="218">
        <f t="shared" si="2"/>
        <v>125</v>
      </c>
      <c r="KB53" s="4"/>
    </row>
    <row r="54" spans="1:288" ht="15" customHeight="1" x14ac:dyDescent="0.2">
      <c r="A54" s="557">
        <v>2</v>
      </c>
      <c r="B54" s="43">
        <v>53</v>
      </c>
      <c r="C54" s="4" t="s">
        <v>81</v>
      </c>
      <c r="D54" s="43">
        <v>0</v>
      </c>
      <c r="E54" s="43">
        <v>2</v>
      </c>
      <c r="F54" s="23" t="s">
        <v>7</v>
      </c>
      <c r="G54" s="23" t="s">
        <v>7</v>
      </c>
      <c r="H54" s="23" t="s">
        <v>7</v>
      </c>
      <c r="I54" s="23" t="s">
        <v>7</v>
      </c>
      <c r="J54" s="18" t="s">
        <v>7</v>
      </c>
      <c r="K54" s="22" t="s">
        <v>7</v>
      </c>
      <c r="L54" s="31" t="s">
        <v>7</v>
      </c>
      <c r="M54" s="37" t="s">
        <v>7</v>
      </c>
      <c r="N54" s="41" t="s">
        <v>7</v>
      </c>
      <c r="O54" s="44" t="s">
        <v>7</v>
      </c>
      <c r="P54" s="47" t="s">
        <v>7</v>
      </c>
      <c r="Q54" s="53" t="s">
        <v>7</v>
      </c>
      <c r="R54" s="65" t="s">
        <v>7</v>
      </c>
      <c r="S54" s="69" t="s">
        <v>7</v>
      </c>
      <c r="T54" s="71">
        <v>545</v>
      </c>
      <c r="U54" s="5">
        <v>545</v>
      </c>
      <c r="V54" s="77">
        <v>834.17</v>
      </c>
      <c r="W54" s="81">
        <v>620</v>
      </c>
      <c r="X54" s="88">
        <v>620</v>
      </c>
      <c r="Y54" s="90">
        <v>620</v>
      </c>
      <c r="Z54" s="93">
        <v>635</v>
      </c>
      <c r="AA54" s="99">
        <v>640</v>
      </c>
      <c r="AB54" s="103">
        <v>643</v>
      </c>
      <c r="AC54" s="114">
        <v>646</v>
      </c>
      <c r="AD54" s="117">
        <v>652</v>
      </c>
      <c r="AE54" s="122">
        <v>655</v>
      </c>
      <c r="AF54" s="124">
        <v>660</v>
      </c>
      <c r="AG54" s="129">
        <v>662</v>
      </c>
      <c r="AH54" s="133">
        <v>667</v>
      </c>
      <c r="AI54" s="136">
        <v>668</v>
      </c>
      <c r="AJ54" s="140">
        <v>672</v>
      </c>
      <c r="AK54" s="145">
        <v>675</v>
      </c>
      <c r="AL54" s="149">
        <v>677</v>
      </c>
      <c r="AM54" s="153">
        <v>679</v>
      </c>
      <c r="AN54" s="158">
        <v>682</v>
      </c>
      <c r="AO54" s="163">
        <v>684</v>
      </c>
      <c r="AP54" s="167">
        <v>686</v>
      </c>
      <c r="AQ54" s="174">
        <v>688</v>
      </c>
      <c r="AR54" s="178">
        <v>689</v>
      </c>
      <c r="AS54" s="184">
        <v>705</v>
      </c>
      <c r="AT54" s="189">
        <v>720</v>
      </c>
      <c r="AU54" s="193">
        <v>730</v>
      </c>
      <c r="AV54" s="202">
        <v>736</v>
      </c>
      <c r="AW54" s="205">
        <v>736</v>
      </c>
      <c r="AX54" s="209">
        <v>736</v>
      </c>
      <c r="AY54" s="218">
        <v>736</v>
      </c>
      <c r="AZ54" s="225">
        <v>736</v>
      </c>
      <c r="BA54" s="229">
        <v>737</v>
      </c>
      <c r="BB54" s="235">
        <v>739</v>
      </c>
      <c r="BC54" s="245">
        <v>739</v>
      </c>
      <c r="BD54" s="251">
        <v>739</v>
      </c>
      <c r="BE54" s="255">
        <v>739</v>
      </c>
      <c r="BF54" s="264">
        <v>739</v>
      </c>
      <c r="BG54" s="268">
        <v>739</v>
      </c>
      <c r="BH54" s="272">
        <v>739</v>
      </c>
      <c r="BI54" s="279">
        <v>739</v>
      </c>
      <c r="BJ54" s="285">
        <v>739</v>
      </c>
      <c r="BK54" s="290">
        <v>742</v>
      </c>
      <c r="BL54" s="295">
        <v>742</v>
      </c>
      <c r="BM54" s="299">
        <v>742</v>
      </c>
      <c r="BN54" s="305">
        <v>742</v>
      </c>
      <c r="BO54" s="308">
        <v>742</v>
      </c>
      <c r="BP54" s="310">
        <v>742</v>
      </c>
      <c r="BQ54" s="313">
        <v>742</v>
      </c>
      <c r="BR54" s="317">
        <v>742</v>
      </c>
      <c r="BS54" s="322">
        <v>743</v>
      </c>
      <c r="BT54" s="327">
        <v>743</v>
      </c>
      <c r="BU54" s="331">
        <v>743</v>
      </c>
      <c r="BV54" s="335">
        <v>743</v>
      </c>
      <c r="BW54" s="338">
        <v>743</v>
      </c>
      <c r="BX54" s="343">
        <v>743</v>
      </c>
      <c r="BY54" s="346">
        <v>743</v>
      </c>
      <c r="BZ54" s="354">
        <v>743</v>
      </c>
      <c r="CA54" s="375">
        <v>743</v>
      </c>
      <c r="CB54" s="388">
        <v>743</v>
      </c>
      <c r="CC54" s="393">
        <v>744</v>
      </c>
      <c r="CD54" s="414">
        <v>744</v>
      </c>
      <c r="CE54" s="422">
        <v>744</v>
      </c>
      <c r="CF54" s="429">
        <v>744</v>
      </c>
      <c r="CG54" s="435">
        <v>744</v>
      </c>
      <c r="CH54" s="441">
        <v>745</v>
      </c>
      <c r="CI54" s="448">
        <v>745</v>
      </c>
      <c r="CJ54" s="455">
        <v>746</v>
      </c>
      <c r="CK54" s="460">
        <v>746</v>
      </c>
      <c r="CL54" s="468">
        <v>746</v>
      </c>
      <c r="CM54" s="475">
        <v>746</v>
      </c>
      <c r="CN54" s="483">
        <v>746</v>
      </c>
      <c r="CO54" s="489">
        <v>746</v>
      </c>
      <c r="CP54" s="498">
        <v>747</v>
      </c>
      <c r="CQ54" s="505">
        <v>747</v>
      </c>
      <c r="CR54" s="511">
        <v>747</v>
      </c>
      <c r="CS54" s="519">
        <v>747</v>
      </c>
      <c r="CT54" s="530">
        <v>747</v>
      </c>
      <c r="CU54" s="218">
        <f t="shared" si="0"/>
        <v>0</v>
      </c>
      <c r="CV54" s="23" t="s">
        <v>7</v>
      </c>
      <c r="CW54" s="23" t="s">
        <v>7</v>
      </c>
      <c r="CX54" s="23" t="s">
        <v>7</v>
      </c>
      <c r="CY54" s="23" t="s">
        <v>7</v>
      </c>
      <c r="CZ54" s="18" t="s">
        <v>7</v>
      </c>
      <c r="DA54" s="22" t="s">
        <v>7</v>
      </c>
      <c r="DB54" s="31" t="s">
        <v>7</v>
      </c>
      <c r="DC54" s="37" t="s">
        <v>7</v>
      </c>
      <c r="DD54" s="41" t="s">
        <v>7</v>
      </c>
      <c r="DE54" s="44" t="s">
        <v>7</v>
      </c>
      <c r="DF54" s="47" t="s">
        <v>7</v>
      </c>
      <c r="DG54" s="53" t="s">
        <v>7</v>
      </c>
      <c r="DH54" s="65" t="s">
        <v>7</v>
      </c>
      <c r="DI54" s="69" t="s">
        <v>7</v>
      </c>
      <c r="DJ54" s="71">
        <v>107</v>
      </c>
      <c r="DK54" s="5">
        <v>107</v>
      </c>
      <c r="DL54" s="77">
        <v>261.45</v>
      </c>
      <c r="DM54" s="81">
        <v>192</v>
      </c>
      <c r="DN54" s="88">
        <v>192</v>
      </c>
      <c r="DO54" s="90">
        <v>192</v>
      </c>
      <c r="DP54" s="93">
        <v>196</v>
      </c>
      <c r="DQ54" s="99">
        <v>201</v>
      </c>
      <c r="DR54" s="103">
        <v>205</v>
      </c>
      <c r="DS54" s="114">
        <v>208</v>
      </c>
      <c r="DT54" s="117">
        <v>212</v>
      </c>
      <c r="DU54" s="122">
        <v>216</v>
      </c>
      <c r="DV54" s="124">
        <v>220</v>
      </c>
      <c r="DW54" s="129">
        <v>223</v>
      </c>
      <c r="DX54" s="133">
        <v>225</v>
      </c>
      <c r="DY54" s="136">
        <v>225</v>
      </c>
      <c r="DZ54" s="140">
        <v>225</v>
      </c>
      <c r="EA54" s="145">
        <v>225</v>
      </c>
      <c r="EB54" s="149">
        <v>226</v>
      </c>
      <c r="EC54" s="153">
        <v>229</v>
      </c>
      <c r="ED54" s="158">
        <v>232</v>
      </c>
      <c r="EE54" s="163">
        <v>235</v>
      </c>
      <c r="EF54" s="167">
        <v>236</v>
      </c>
      <c r="EG54" s="174">
        <v>237</v>
      </c>
      <c r="EH54" s="178">
        <v>238</v>
      </c>
      <c r="EI54" s="184">
        <v>238</v>
      </c>
      <c r="EJ54" s="189">
        <v>238</v>
      </c>
      <c r="EK54" s="193">
        <v>238</v>
      </c>
      <c r="EL54" s="202">
        <v>238</v>
      </c>
      <c r="EM54" s="205">
        <v>238</v>
      </c>
      <c r="EN54" s="209">
        <v>238</v>
      </c>
      <c r="EO54" s="218">
        <v>238</v>
      </c>
      <c r="EP54" s="225">
        <v>238</v>
      </c>
      <c r="EQ54" s="229">
        <v>239</v>
      </c>
      <c r="ER54" s="235">
        <v>240</v>
      </c>
      <c r="ES54" s="245">
        <v>240</v>
      </c>
      <c r="ET54" s="254">
        <v>240</v>
      </c>
      <c r="EU54" s="255">
        <v>240</v>
      </c>
      <c r="EV54" s="1">
        <v>240</v>
      </c>
      <c r="EW54" s="1">
        <f t="shared" ref="EW54:EW58" si="95">EV54</f>
        <v>240</v>
      </c>
      <c r="EX54" s="1">
        <f t="shared" si="94"/>
        <v>240</v>
      </c>
      <c r="EY54" s="1">
        <v>241</v>
      </c>
      <c r="EZ54" s="285">
        <v>240</v>
      </c>
      <c r="FA54" s="290">
        <v>240</v>
      </c>
      <c r="FB54" s="296">
        <v>240</v>
      </c>
      <c r="FC54" s="299">
        <v>240</v>
      </c>
      <c r="FD54" s="305">
        <v>240</v>
      </c>
      <c r="FE54" s="308">
        <v>240</v>
      </c>
      <c r="FF54" s="310">
        <v>240</v>
      </c>
      <c r="FG54" s="313">
        <v>240</v>
      </c>
      <c r="FH54" s="317">
        <v>240</v>
      </c>
      <c r="FI54" s="322">
        <v>240</v>
      </c>
      <c r="FJ54" s="327">
        <v>240</v>
      </c>
      <c r="FK54" s="331">
        <v>240</v>
      </c>
      <c r="FL54" s="335">
        <v>240</v>
      </c>
      <c r="FM54" s="338">
        <v>240</v>
      </c>
      <c r="FN54" s="343">
        <v>240</v>
      </c>
      <c r="FO54" s="346">
        <v>240</v>
      </c>
      <c r="FP54" s="354">
        <v>240</v>
      </c>
      <c r="FQ54" s="375">
        <v>240</v>
      </c>
      <c r="FR54" s="388">
        <v>240</v>
      </c>
      <c r="FS54" s="396">
        <v>245</v>
      </c>
      <c r="FT54" s="396">
        <v>245</v>
      </c>
      <c r="FU54" s="396">
        <v>245</v>
      </c>
      <c r="FV54" s="396">
        <v>245</v>
      </c>
      <c r="FW54" s="396">
        <v>245</v>
      </c>
      <c r="FX54" s="396">
        <v>245</v>
      </c>
      <c r="FY54" s="396">
        <v>245</v>
      </c>
      <c r="FZ54" s="396">
        <v>245</v>
      </c>
      <c r="GA54" s="396">
        <v>245</v>
      </c>
      <c r="GB54" s="468">
        <v>244</v>
      </c>
      <c r="GC54" s="475">
        <v>244</v>
      </c>
      <c r="GD54" s="483">
        <v>244</v>
      </c>
      <c r="GE54" s="489">
        <v>244</v>
      </c>
      <c r="GF54" s="498">
        <v>244</v>
      </c>
      <c r="GG54" s="505">
        <v>244</v>
      </c>
      <c r="GH54" s="511">
        <v>244</v>
      </c>
      <c r="GI54" s="519">
        <v>244</v>
      </c>
      <c r="GJ54" s="530">
        <v>244</v>
      </c>
      <c r="GK54" s="218">
        <f t="shared" si="1"/>
        <v>0</v>
      </c>
      <c r="GL54" s="23"/>
      <c r="GM54" s="23"/>
      <c r="GN54" s="23"/>
      <c r="GO54" s="23"/>
      <c r="GP54" s="17"/>
      <c r="GQ54" s="22"/>
      <c r="GR54" s="31"/>
      <c r="GS54" s="37"/>
      <c r="GT54" s="41"/>
      <c r="GU54" s="44"/>
      <c r="GV54" s="47"/>
      <c r="GW54" s="53"/>
      <c r="GX54" s="65"/>
      <c r="GY54" s="69"/>
      <c r="GZ54" s="71">
        <v>12304</v>
      </c>
      <c r="HA54" s="74">
        <v>12863</v>
      </c>
      <c r="HB54" s="74">
        <v>14536</v>
      </c>
      <c r="HC54" s="81">
        <v>14600</v>
      </c>
      <c r="HD54" s="88">
        <v>14700</v>
      </c>
      <c r="HE54" s="90">
        <v>14802</v>
      </c>
      <c r="HF54" s="93">
        <v>14958</v>
      </c>
      <c r="HG54" s="99">
        <v>15111</v>
      </c>
      <c r="HH54" s="103">
        <v>15207</v>
      </c>
      <c r="HI54" s="114">
        <v>15317</v>
      </c>
      <c r="HJ54" s="117">
        <v>15467</v>
      </c>
      <c r="HK54" s="122">
        <v>15583</v>
      </c>
      <c r="HL54" s="124">
        <v>15717</v>
      </c>
      <c r="HM54" s="74">
        <v>15817</v>
      </c>
      <c r="HN54" s="133">
        <v>15925</v>
      </c>
      <c r="HO54" s="136">
        <v>16017</v>
      </c>
      <c r="HP54" s="140">
        <v>16160</v>
      </c>
      <c r="HQ54" s="145">
        <v>16271</v>
      </c>
      <c r="HR54" s="149">
        <v>16365</v>
      </c>
      <c r="HS54" s="153">
        <v>16469</v>
      </c>
      <c r="HT54" s="158">
        <v>16574</v>
      </c>
      <c r="HU54" s="163">
        <v>16705</v>
      </c>
      <c r="HV54" s="167">
        <v>16775</v>
      </c>
      <c r="HW54" s="174">
        <v>16828</v>
      </c>
      <c r="HX54" s="178">
        <v>16867</v>
      </c>
      <c r="HY54" s="184">
        <v>16907</v>
      </c>
      <c r="HZ54" s="189">
        <v>16963</v>
      </c>
      <c r="IA54" s="193">
        <v>16996</v>
      </c>
      <c r="IB54" s="202">
        <v>17045</v>
      </c>
      <c r="IC54" s="205">
        <v>17090</v>
      </c>
      <c r="ID54" s="209">
        <v>17115</v>
      </c>
      <c r="IE54" s="218">
        <v>17140</v>
      </c>
      <c r="IF54" s="225">
        <v>17180</v>
      </c>
      <c r="IG54" s="229">
        <v>17230</v>
      </c>
      <c r="IH54" s="235">
        <v>17288</v>
      </c>
      <c r="II54" s="245">
        <v>17333</v>
      </c>
      <c r="IJ54" s="251">
        <v>17370</v>
      </c>
      <c r="IK54" s="255">
        <v>17410</v>
      </c>
      <c r="IL54" s="264">
        <v>17461</v>
      </c>
      <c r="IM54" s="268">
        <v>17510</v>
      </c>
      <c r="IN54" s="272">
        <v>17560</v>
      </c>
      <c r="IO54" s="279">
        <v>17605</v>
      </c>
      <c r="IP54" s="285">
        <v>17660</v>
      </c>
      <c r="IQ54" s="290">
        <v>17715</v>
      </c>
      <c r="IR54" s="295">
        <v>17774</v>
      </c>
      <c r="IS54" s="299">
        <v>17807</v>
      </c>
      <c r="IT54" s="305">
        <v>17847</v>
      </c>
      <c r="IU54" s="308">
        <v>17890</v>
      </c>
      <c r="IV54" s="310">
        <v>17930</v>
      </c>
      <c r="IW54" s="313">
        <v>17965</v>
      </c>
      <c r="IX54" s="317">
        <v>18005</v>
      </c>
      <c r="IY54" s="322">
        <v>18041</v>
      </c>
      <c r="IZ54" s="327">
        <v>18075</v>
      </c>
      <c r="JA54" s="331">
        <v>18112</v>
      </c>
      <c r="JB54" s="335">
        <v>18148</v>
      </c>
      <c r="JC54" s="338">
        <v>18188</v>
      </c>
      <c r="JD54" s="343">
        <v>18228</v>
      </c>
      <c r="JE54" s="346">
        <v>18250</v>
      </c>
      <c r="JF54" s="354">
        <v>18275</v>
      </c>
      <c r="JG54" s="375">
        <v>18300</v>
      </c>
      <c r="JH54" s="388">
        <v>18345</v>
      </c>
      <c r="JI54" s="393">
        <v>18380</v>
      </c>
      <c r="JJ54" s="414">
        <v>18420</v>
      </c>
      <c r="JK54" s="422">
        <v>18460</v>
      </c>
      <c r="JL54" s="429">
        <v>18505</v>
      </c>
      <c r="JM54" s="435">
        <v>18545</v>
      </c>
      <c r="JN54" s="441">
        <v>18591</v>
      </c>
      <c r="JO54" s="448">
        <v>18630</v>
      </c>
      <c r="JP54" s="455">
        <v>18678</v>
      </c>
      <c r="JQ54" s="460">
        <v>18718</v>
      </c>
      <c r="JR54" s="468">
        <v>18758</v>
      </c>
      <c r="JS54" s="475">
        <v>18800</v>
      </c>
      <c r="JT54" s="483">
        <v>18843</v>
      </c>
      <c r="JU54" s="489">
        <v>18885</v>
      </c>
      <c r="JV54" s="498">
        <v>18920</v>
      </c>
      <c r="JW54" s="505">
        <v>18955</v>
      </c>
      <c r="JX54" s="511">
        <v>18990</v>
      </c>
      <c r="JY54" s="519">
        <v>19030</v>
      </c>
      <c r="JZ54" s="530">
        <v>19075</v>
      </c>
      <c r="KA54" s="218">
        <f t="shared" si="2"/>
        <v>45</v>
      </c>
      <c r="KB54" s="4"/>
    </row>
    <row r="55" spans="1:288" ht="15" customHeight="1" x14ac:dyDescent="0.2">
      <c r="A55" s="557"/>
      <c r="B55" s="43">
        <v>54</v>
      </c>
      <c r="C55" s="4" t="s">
        <v>82</v>
      </c>
      <c r="D55" s="43">
        <v>4</v>
      </c>
      <c r="E55" s="43">
        <v>3</v>
      </c>
      <c r="F55" s="23">
        <v>151</v>
      </c>
      <c r="G55" s="23">
        <v>152</v>
      </c>
      <c r="H55" s="23">
        <v>155</v>
      </c>
      <c r="I55" s="23">
        <v>156</v>
      </c>
      <c r="J55" s="18">
        <v>157</v>
      </c>
      <c r="K55" s="1">
        <v>159</v>
      </c>
      <c r="L55" s="1">
        <v>161</v>
      </c>
      <c r="M55" s="1">
        <f>ROUND((L55-F55)/6+L55+1,0)</f>
        <v>164</v>
      </c>
      <c r="N55" s="1">
        <f>ROUND((M55-F55)/7+M55+1,0)</f>
        <v>167</v>
      </c>
      <c r="O55" s="1">
        <f>ROUND((N55-F55)/8+N55+1,0)</f>
        <v>170</v>
      </c>
      <c r="P55" s="5">
        <v>170</v>
      </c>
      <c r="Q55" s="5">
        <v>170</v>
      </c>
      <c r="R55" s="65">
        <v>168</v>
      </c>
      <c r="S55" s="69">
        <v>169</v>
      </c>
      <c r="T55" s="71">
        <v>170</v>
      </c>
      <c r="U55" s="73">
        <v>171</v>
      </c>
      <c r="V55" s="77">
        <v>172</v>
      </c>
      <c r="W55" s="81">
        <v>173</v>
      </c>
      <c r="X55" s="88">
        <v>174</v>
      </c>
      <c r="Y55" s="90">
        <v>175</v>
      </c>
      <c r="Z55" s="93">
        <v>176</v>
      </c>
      <c r="AA55" s="99">
        <v>176</v>
      </c>
      <c r="AB55" s="103">
        <v>177</v>
      </c>
      <c r="AC55" s="114">
        <v>178</v>
      </c>
      <c r="AD55" s="117">
        <v>179</v>
      </c>
      <c r="AE55" s="122">
        <v>180</v>
      </c>
      <c r="AF55" s="124">
        <v>181</v>
      </c>
      <c r="AG55" s="1">
        <f>ROUND((AF55-AC55)/3+AF55,1)</f>
        <v>182</v>
      </c>
      <c r="AH55" s="1">
        <f>ROUND((AG55-AD55)/3+AG55,1)</f>
        <v>183</v>
      </c>
      <c r="AI55" s="136">
        <v>184</v>
      </c>
      <c r="AJ55" s="1">
        <f>ROUND((AI55-AF55)/3+AI55,1)</f>
        <v>185</v>
      </c>
      <c r="AK55" s="1">
        <f>ROUND((AJ55-AG55)/3+AJ55,1)</f>
        <v>186</v>
      </c>
      <c r="AL55" s="149">
        <v>186</v>
      </c>
      <c r="AM55" s="1">
        <v>188</v>
      </c>
      <c r="AN55" s="1">
        <v>190</v>
      </c>
      <c r="AO55" s="163">
        <v>188</v>
      </c>
      <c r="AP55" s="167">
        <v>189</v>
      </c>
      <c r="AQ55" s="1">
        <v>190</v>
      </c>
      <c r="AR55" s="1">
        <v>191</v>
      </c>
      <c r="AS55" s="1">
        <v>192</v>
      </c>
      <c r="AT55" s="1">
        <v>193</v>
      </c>
      <c r="AU55" s="193">
        <v>195</v>
      </c>
      <c r="AV55" s="202">
        <v>196</v>
      </c>
      <c r="AW55" s="1">
        <v>197</v>
      </c>
      <c r="AX55" s="1">
        <v>199</v>
      </c>
      <c r="AY55" s="1">
        <v>201</v>
      </c>
      <c r="AZ55" s="225">
        <v>201</v>
      </c>
      <c r="BA55" s="1">
        <v>203</v>
      </c>
      <c r="BB55" s="235">
        <v>205</v>
      </c>
      <c r="BC55" s="245">
        <v>207</v>
      </c>
      <c r="BD55" s="251">
        <v>209</v>
      </c>
      <c r="BE55" s="263">
        <v>210</v>
      </c>
      <c r="BF55" s="264">
        <v>212</v>
      </c>
      <c r="BG55" s="1">
        <v>214</v>
      </c>
      <c r="BH55" s="1">
        <v>216</v>
      </c>
      <c r="BI55" s="1">
        <v>218</v>
      </c>
      <c r="BJ55" s="1">
        <v>220</v>
      </c>
      <c r="BK55" s="1">
        <v>222</v>
      </c>
      <c r="BL55" s="1">
        <v>224</v>
      </c>
      <c r="BM55" s="299">
        <v>226</v>
      </c>
      <c r="BN55" s="1">
        <v>228</v>
      </c>
      <c r="BO55" s="1">
        <v>230</v>
      </c>
      <c r="BP55" s="1">
        <v>232</v>
      </c>
      <c r="BQ55" s="313">
        <v>241</v>
      </c>
      <c r="BR55" s="317">
        <v>241</v>
      </c>
      <c r="BS55" s="322">
        <v>243</v>
      </c>
      <c r="BT55" s="327">
        <v>260</v>
      </c>
      <c r="BU55" s="331">
        <v>261</v>
      </c>
      <c r="BV55" s="335">
        <v>287</v>
      </c>
      <c r="BW55" s="338">
        <v>292</v>
      </c>
      <c r="BX55" s="343">
        <v>2</v>
      </c>
      <c r="BY55" s="346">
        <v>5</v>
      </c>
      <c r="BZ55" s="354">
        <v>7</v>
      </c>
      <c r="CA55" s="375">
        <v>9</v>
      </c>
      <c r="CB55" s="388">
        <v>9</v>
      </c>
      <c r="CC55" s="393">
        <v>9</v>
      </c>
      <c r="CD55" s="414">
        <v>9</v>
      </c>
      <c r="CE55" s="422">
        <v>9</v>
      </c>
      <c r="CF55" s="429">
        <v>9</v>
      </c>
      <c r="CG55" s="435">
        <v>9</v>
      </c>
      <c r="CH55" s="441">
        <v>10</v>
      </c>
      <c r="CI55" s="448">
        <v>13</v>
      </c>
      <c r="CJ55" s="455">
        <v>16</v>
      </c>
      <c r="CK55" s="460">
        <v>17</v>
      </c>
      <c r="CL55" s="468">
        <v>17</v>
      </c>
      <c r="CM55" s="475">
        <v>17</v>
      </c>
      <c r="CN55" s="483">
        <v>17</v>
      </c>
      <c r="CO55" s="489">
        <v>17</v>
      </c>
      <c r="CP55" s="498">
        <v>17</v>
      </c>
      <c r="CQ55" s="505">
        <v>17</v>
      </c>
      <c r="CR55" s="511">
        <v>17</v>
      </c>
      <c r="CS55" s="519">
        <v>17</v>
      </c>
      <c r="CT55" s="530">
        <v>17</v>
      </c>
      <c r="CU55" s="218">
        <f t="shared" si="0"/>
        <v>0</v>
      </c>
      <c r="CV55" s="23">
        <v>30</v>
      </c>
      <c r="CW55" s="23">
        <v>31</v>
      </c>
      <c r="CX55" s="23">
        <v>32</v>
      </c>
      <c r="CY55" s="23">
        <v>32</v>
      </c>
      <c r="CZ55" s="18">
        <v>33</v>
      </c>
      <c r="DA55" s="1">
        <v>34</v>
      </c>
      <c r="DB55" s="1">
        <v>35</v>
      </c>
      <c r="DC55" s="1">
        <f t="shared" ref="DC55:DC57" si="96">ROUND((DB55-CV55)/6/31*21+DB55,0)</f>
        <v>36</v>
      </c>
      <c r="DD55" s="1">
        <f>ROUND((DC55-CV55)/7+DC55-1,0)</f>
        <v>36</v>
      </c>
      <c r="DE55" s="1">
        <f>ROUND((DD55-CV55)/8+DD55+1,0)</f>
        <v>38</v>
      </c>
      <c r="DF55" s="5">
        <v>38</v>
      </c>
      <c r="DG55" s="5">
        <v>38</v>
      </c>
      <c r="DH55" s="65">
        <v>38</v>
      </c>
      <c r="DI55" s="69">
        <v>38</v>
      </c>
      <c r="DJ55" s="71">
        <v>39</v>
      </c>
      <c r="DK55" s="73">
        <v>40</v>
      </c>
      <c r="DL55" s="77">
        <v>41</v>
      </c>
      <c r="DM55" s="81">
        <v>41</v>
      </c>
      <c r="DN55" s="88">
        <v>42</v>
      </c>
      <c r="DO55" s="90">
        <v>42</v>
      </c>
      <c r="DP55" s="93">
        <v>43</v>
      </c>
      <c r="DQ55" s="99">
        <v>43</v>
      </c>
      <c r="DR55" s="103">
        <v>45</v>
      </c>
      <c r="DS55" s="114">
        <v>46</v>
      </c>
      <c r="DT55" s="117">
        <v>46</v>
      </c>
      <c r="DU55" s="122">
        <v>47</v>
      </c>
      <c r="DV55" s="124">
        <v>47</v>
      </c>
      <c r="DW55" s="1">
        <v>48</v>
      </c>
      <c r="DX55" s="1">
        <v>48</v>
      </c>
      <c r="DY55" s="136">
        <v>48</v>
      </c>
      <c r="DZ55" s="1">
        <f>DY55</f>
        <v>48</v>
      </c>
      <c r="EA55" s="1">
        <f>DZ55</f>
        <v>48</v>
      </c>
      <c r="EB55" s="149">
        <v>49</v>
      </c>
      <c r="EC55" s="1">
        <v>50</v>
      </c>
      <c r="ED55" s="1">
        <v>52</v>
      </c>
      <c r="EE55" s="163">
        <v>53</v>
      </c>
      <c r="EF55" s="167">
        <v>54</v>
      </c>
      <c r="EG55" s="1">
        <v>55</v>
      </c>
      <c r="EH55" s="1">
        <v>56</v>
      </c>
      <c r="EI55" s="1">
        <v>57</v>
      </c>
      <c r="EJ55" s="1">
        <v>58</v>
      </c>
      <c r="EK55" s="193">
        <v>58</v>
      </c>
      <c r="EL55" s="202">
        <v>58</v>
      </c>
      <c r="EM55" s="1">
        <f>EL55</f>
        <v>58</v>
      </c>
      <c r="EN55" s="1">
        <f>EM55</f>
        <v>58</v>
      </c>
      <c r="EO55" s="1">
        <v>59</v>
      </c>
      <c r="EP55" s="225">
        <v>58</v>
      </c>
      <c r="EQ55" s="1">
        <v>59</v>
      </c>
      <c r="ER55" s="235">
        <v>63</v>
      </c>
      <c r="ES55" s="245">
        <v>65</v>
      </c>
      <c r="ET55" s="251">
        <v>67</v>
      </c>
      <c r="EU55" s="1">
        <v>69</v>
      </c>
      <c r="EV55" s="264">
        <v>69</v>
      </c>
      <c r="EW55" s="1">
        <f t="shared" si="95"/>
        <v>69</v>
      </c>
      <c r="EX55" s="1">
        <f t="shared" si="94"/>
        <v>69</v>
      </c>
      <c r="EY55" s="1">
        <v>72</v>
      </c>
      <c r="EZ55" s="1">
        <v>75</v>
      </c>
      <c r="FA55" s="1">
        <v>78</v>
      </c>
      <c r="FB55" s="1">
        <v>81</v>
      </c>
      <c r="FC55" s="299">
        <v>74</v>
      </c>
      <c r="FD55" s="1">
        <v>75</v>
      </c>
      <c r="FE55" s="1">
        <v>76</v>
      </c>
      <c r="FF55" s="1">
        <v>77</v>
      </c>
      <c r="FG55" s="313">
        <v>79</v>
      </c>
      <c r="FH55" s="317">
        <v>79</v>
      </c>
      <c r="FI55" s="322">
        <v>79</v>
      </c>
      <c r="FJ55" s="327">
        <v>80</v>
      </c>
      <c r="FK55" s="331">
        <v>80</v>
      </c>
      <c r="FL55" s="335">
        <v>80</v>
      </c>
      <c r="FM55" s="338">
        <v>80</v>
      </c>
      <c r="FN55" s="343">
        <v>4</v>
      </c>
      <c r="FO55" s="346">
        <v>10</v>
      </c>
      <c r="FP55" s="354">
        <v>14</v>
      </c>
      <c r="FQ55" s="375">
        <v>16</v>
      </c>
      <c r="FR55" s="388">
        <v>17</v>
      </c>
      <c r="FS55" s="393">
        <v>17</v>
      </c>
      <c r="FT55" s="414">
        <v>17</v>
      </c>
      <c r="FU55" s="422">
        <v>17</v>
      </c>
      <c r="FV55" s="429">
        <v>17</v>
      </c>
      <c r="FW55" s="435">
        <v>17</v>
      </c>
      <c r="FX55" s="441">
        <v>17</v>
      </c>
      <c r="FY55" s="448">
        <v>18</v>
      </c>
      <c r="FZ55" s="455">
        <v>20</v>
      </c>
      <c r="GA55" s="460">
        <v>20</v>
      </c>
      <c r="GB55" s="468">
        <v>20</v>
      </c>
      <c r="GC55" s="475">
        <v>20</v>
      </c>
      <c r="GD55" s="483">
        <v>20</v>
      </c>
      <c r="GE55" s="489">
        <v>20</v>
      </c>
      <c r="GF55" s="498">
        <v>20</v>
      </c>
      <c r="GG55" s="505">
        <v>20</v>
      </c>
      <c r="GH55" s="511">
        <v>20</v>
      </c>
      <c r="GI55" s="519">
        <v>20</v>
      </c>
      <c r="GJ55" s="530">
        <v>20</v>
      </c>
      <c r="GK55" s="218">
        <f t="shared" si="1"/>
        <v>0</v>
      </c>
      <c r="GL55" s="23">
        <v>6982</v>
      </c>
      <c r="GM55" s="23">
        <v>7133</v>
      </c>
      <c r="GN55" s="23">
        <v>7300</v>
      </c>
      <c r="GO55" s="23">
        <v>7439</v>
      </c>
      <c r="GP55" s="17">
        <v>7570</v>
      </c>
      <c r="GQ55" s="22"/>
      <c r="GR55" s="31"/>
      <c r="GS55" s="37"/>
      <c r="GT55" s="41"/>
      <c r="GU55" s="44"/>
      <c r="GV55" s="47">
        <v>8577</v>
      </c>
      <c r="GW55" s="53">
        <v>8741</v>
      </c>
      <c r="GX55" s="65">
        <v>8881</v>
      </c>
      <c r="GY55" s="69">
        <v>9034</v>
      </c>
      <c r="GZ55" s="71">
        <v>9196</v>
      </c>
      <c r="HA55" s="73">
        <v>9342</v>
      </c>
      <c r="HB55" s="74">
        <v>9511</v>
      </c>
      <c r="HC55" s="81">
        <v>9839</v>
      </c>
      <c r="HD55" s="88">
        <v>10162</v>
      </c>
      <c r="HE55" s="90">
        <v>10325</v>
      </c>
      <c r="HF55" s="74">
        <v>10505</v>
      </c>
      <c r="HG55" s="99">
        <v>10668</v>
      </c>
      <c r="HH55" s="103">
        <v>10822</v>
      </c>
      <c r="HI55" s="114">
        <v>11002</v>
      </c>
      <c r="HJ55" s="74">
        <v>11161</v>
      </c>
      <c r="HK55" s="74">
        <v>11311</v>
      </c>
      <c r="HL55" s="124">
        <v>11453</v>
      </c>
      <c r="HM55" s="129"/>
      <c r="HN55" s="133"/>
      <c r="HO55" s="136">
        <v>12035</v>
      </c>
      <c r="HP55" s="140"/>
      <c r="HQ55" s="145"/>
      <c r="HR55" s="149">
        <v>12598</v>
      </c>
      <c r="HS55" s="153"/>
      <c r="HT55" s="158"/>
      <c r="HU55" s="163">
        <v>13056</v>
      </c>
      <c r="HV55" s="167">
        <v>13210</v>
      </c>
      <c r="HW55" s="174"/>
      <c r="HX55" s="178"/>
      <c r="HY55" s="184"/>
      <c r="HZ55" s="189"/>
      <c r="IA55" s="193">
        <v>14305</v>
      </c>
      <c r="IB55" s="202">
        <v>14576</v>
      </c>
      <c r="IC55" s="205"/>
      <c r="ID55" s="209"/>
      <c r="IE55" s="218"/>
      <c r="IF55" s="225">
        <v>15612</v>
      </c>
      <c r="IG55" s="229"/>
      <c r="IH55" s="235">
        <v>16001</v>
      </c>
      <c r="II55" s="245">
        <v>16217</v>
      </c>
      <c r="IJ55" s="251">
        <v>16381</v>
      </c>
      <c r="IK55" s="255"/>
      <c r="IL55" s="264">
        <v>17098</v>
      </c>
      <c r="IM55" s="268"/>
      <c r="IN55" s="272"/>
      <c r="IO55" s="279"/>
      <c r="IP55" s="285"/>
      <c r="IQ55" s="290"/>
      <c r="IR55" s="295"/>
      <c r="IS55" s="299">
        <v>19261</v>
      </c>
      <c r="IT55" s="305"/>
      <c r="IU55" s="308"/>
      <c r="IV55" s="310"/>
      <c r="IW55" s="313">
        <v>19740</v>
      </c>
      <c r="IX55" s="318">
        <v>19740</v>
      </c>
      <c r="IY55" s="322">
        <v>19762</v>
      </c>
      <c r="IZ55" s="327">
        <v>19820</v>
      </c>
      <c r="JA55" s="74">
        <v>19950</v>
      </c>
      <c r="JB55" s="335">
        <v>20300</v>
      </c>
      <c r="JC55" s="338">
        <v>20461</v>
      </c>
      <c r="JD55" s="74">
        <v>20614</v>
      </c>
      <c r="JE55" s="74">
        <v>20744</v>
      </c>
      <c r="JF55" s="354">
        <v>20832</v>
      </c>
      <c r="JG55" s="375">
        <v>20911</v>
      </c>
      <c r="JH55" s="388">
        <v>20968</v>
      </c>
      <c r="JI55" s="393">
        <v>20968</v>
      </c>
      <c r="JJ55" s="414">
        <v>20968</v>
      </c>
      <c r="JK55" s="422">
        <v>20968</v>
      </c>
      <c r="JL55" s="429">
        <v>20970</v>
      </c>
      <c r="JM55" s="74">
        <v>20970</v>
      </c>
      <c r="JN55" s="441">
        <v>20987</v>
      </c>
      <c r="JO55" s="448">
        <v>21098</v>
      </c>
      <c r="JP55" s="455">
        <v>21202</v>
      </c>
      <c r="JQ55" s="460">
        <v>21204</v>
      </c>
      <c r="JR55" s="468">
        <v>21249</v>
      </c>
      <c r="JS55" s="475">
        <v>21249</v>
      </c>
      <c r="JT55" s="483">
        <v>21249</v>
      </c>
      <c r="JU55" s="489">
        <v>21249</v>
      </c>
      <c r="JV55" s="498">
        <v>21249</v>
      </c>
      <c r="JW55" s="505">
        <v>21249</v>
      </c>
      <c r="JX55" s="511">
        <v>21249</v>
      </c>
      <c r="JY55" s="519">
        <v>21257</v>
      </c>
      <c r="JZ55" s="530">
        <v>21257</v>
      </c>
      <c r="KA55" s="218">
        <f t="shared" si="2"/>
        <v>0</v>
      </c>
      <c r="KB55" s="4"/>
    </row>
    <row r="56" spans="1:288" ht="15" customHeight="1" x14ac:dyDescent="0.2">
      <c r="A56" s="557"/>
      <c r="B56" s="43">
        <v>55</v>
      </c>
      <c r="C56" s="4" t="s">
        <v>83</v>
      </c>
      <c r="D56" s="43">
        <v>0</v>
      </c>
      <c r="E56" s="43">
        <v>2</v>
      </c>
      <c r="F56" s="23" t="s">
        <v>7</v>
      </c>
      <c r="G56" s="23" t="s">
        <v>7</v>
      </c>
      <c r="H56" s="23" t="s">
        <v>7</v>
      </c>
      <c r="I56" s="23" t="s">
        <v>7</v>
      </c>
      <c r="J56" s="18" t="s">
        <v>7</v>
      </c>
      <c r="K56" s="22" t="s">
        <v>7</v>
      </c>
      <c r="L56" s="31" t="s">
        <v>7</v>
      </c>
      <c r="M56" s="37" t="s">
        <v>7</v>
      </c>
      <c r="N56" s="41" t="s">
        <v>7</v>
      </c>
      <c r="O56" s="44" t="s">
        <v>7</v>
      </c>
      <c r="P56" s="47" t="s">
        <v>7</v>
      </c>
      <c r="Q56" s="53" t="s">
        <v>7</v>
      </c>
      <c r="R56" s="65" t="s">
        <v>7</v>
      </c>
      <c r="S56" s="69" t="s">
        <v>7</v>
      </c>
      <c r="T56" s="71">
        <v>257.43799999999999</v>
      </c>
      <c r="U56" s="73">
        <v>260</v>
      </c>
      <c r="V56" s="77">
        <v>264</v>
      </c>
      <c r="W56" s="1">
        <f>ROUND((V56-T56)/2+V56,1)</f>
        <v>267.3</v>
      </c>
      <c r="X56" s="88">
        <v>270</v>
      </c>
      <c r="Y56" s="90">
        <v>273</v>
      </c>
      <c r="Z56" s="93">
        <v>275</v>
      </c>
      <c r="AA56" s="99">
        <v>277</v>
      </c>
      <c r="AB56" s="103">
        <v>282</v>
      </c>
      <c r="AC56" s="114">
        <v>290</v>
      </c>
      <c r="AD56" s="117">
        <v>297</v>
      </c>
      <c r="AE56" s="122">
        <v>307</v>
      </c>
      <c r="AF56" s="124">
        <v>314</v>
      </c>
      <c r="AG56" s="129">
        <v>321</v>
      </c>
      <c r="AH56" s="133">
        <v>328</v>
      </c>
      <c r="AI56" s="136">
        <v>335</v>
      </c>
      <c r="AJ56" s="140">
        <v>342</v>
      </c>
      <c r="AK56" s="145">
        <v>350</v>
      </c>
      <c r="AL56" s="149">
        <v>356</v>
      </c>
      <c r="AM56" s="153">
        <v>365</v>
      </c>
      <c r="AN56" s="158">
        <v>370</v>
      </c>
      <c r="AO56" s="163">
        <v>377</v>
      </c>
      <c r="AP56" s="167">
        <v>383</v>
      </c>
      <c r="AQ56" s="174">
        <v>388</v>
      </c>
      <c r="AR56" s="178">
        <v>395</v>
      </c>
      <c r="AS56" s="184">
        <v>399</v>
      </c>
      <c r="AT56" s="189">
        <v>404</v>
      </c>
      <c r="AU56" s="193">
        <v>409</v>
      </c>
      <c r="AV56" s="202">
        <v>414</v>
      </c>
      <c r="AW56" s="205">
        <v>419</v>
      </c>
      <c r="AX56" s="209">
        <v>423</v>
      </c>
      <c r="AY56" s="218">
        <v>428</v>
      </c>
      <c r="AZ56" s="225">
        <v>432</v>
      </c>
      <c r="BA56" s="229">
        <v>437</v>
      </c>
      <c r="BB56" s="235">
        <v>442</v>
      </c>
      <c r="BC56" s="245">
        <v>3</v>
      </c>
      <c r="BD56" s="251">
        <v>8</v>
      </c>
      <c r="BE56" s="255">
        <v>12</v>
      </c>
      <c r="BF56" s="264">
        <v>17</v>
      </c>
      <c r="BG56" s="268">
        <v>21</v>
      </c>
      <c r="BH56" s="272">
        <v>27</v>
      </c>
      <c r="BI56" s="279">
        <v>33</v>
      </c>
      <c r="BJ56" s="285">
        <v>39</v>
      </c>
      <c r="BK56" s="290">
        <v>44</v>
      </c>
      <c r="BL56" s="295">
        <v>49</v>
      </c>
      <c r="BM56" s="299">
        <v>54</v>
      </c>
      <c r="BN56" s="305">
        <v>60</v>
      </c>
      <c r="BO56" s="308">
        <v>65</v>
      </c>
      <c r="BP56" s="310">
        <v>71</v>
      </c>
      <c r="BQ56" s="313">
        <v>75</v>
      </c>
      <c r="BR56" s="317">
        <v>83</v>
      </c>
      <c r="BS56" s="322">
        <v>90</v>
      </c>
      <c r="BT56" s="327">
        <v>97</v>
      </c>
      <c r="BU56" s="331">
        <v>106</v>
      </c>
      <c r="BV56" s="335">
        <v>113</v>
      </c>
      <c r="BW56" s="338">
        <v>121</v>
      </c>
      <c r="BX56" s="343">
        <v>127</v>
      </c>
      <c r="BY56" s="346">
        <v>134</v>
      </c>
      <c r="BZ56" s="1">
        <v>140</v>
      </c>
      <c r="CA56" s="375">
        <v>149</v>
      </c>
      <c r="CB56" s="388">
        <v>157</v>
      </c>
      <c r="CC56" s="393">
        <v>164</v>
      </c>
      <c r="CD56" s="414">
        <v>170</v>
      </c>
      <c r="CE56" s="422">
        <v>177</v>
      </c>
      <c r="CF56" s="429">
        <v>184</v>
      </c>
      <c r="CG56" s="435">
        <v>190</v>
      </c>
      <c r="CH56" s="441">
        <v>197</v>
      </c>
      <c r="CI56" s="448">
        <v>204</v>
      </c>
      <c r="CJ56" s="455">
        <v>210</v>
      </c>
      <c r="CK56" s="460">
        <v>217</v>
      </c>
      <c r="CL56" s="468">
        <v>223</v>
      </c>
      <c r="CM56" s="475">
        <v>229</v>
      </c>
      <c r="CN56" s="1">
        <v>235</v>
      </c>
      <c r="CO56" s="489">
        <v>241</v>
      </c>
      <c r="CP56" s="498">
        <v>248</v>
      </c>
      <c r="CQ56" s="505">
        <v>256</v>
      </c>
      <c r="CR56" s="511">
        <v>264</v>
      </c>
      <c r="CS56" s="519">
        <v>271</v>
      </c>
      <c r="CT56" s="530">
        <v>279</v>
      </c>
      <c r="CU56" s="218">
        <f t="shared" si="0"/>
        <v>8</v>
      </c>
      <c r="CV56" s="23">
        <v>31</v>
      </c>
      <c r="CW56" s="23">
        <v>32</v>
      </c>
      <c r="CX56" s="23">
        <v>33</v>
      </c>
      <c r="CY56" s="1">
        <v>34</v>
      </c>
      <c r="CZ56" s="1">
        <v>35</v>
      </c>
      <c r="DA56" s="1">
        <v>36</v>
      </c>
      <c r="DB56" s="1">
        <v>37</v>
      </c>
      <c r="DC56" s="1">
        <f t="shared" si="96"/>
        <v>38</v>
      </c>
      <c r="DD56" s="41" t="s">
        <v>7</v>
      </c>
      <c r="DE56" s="5">
        <v>38</v>
      </c>
      <c r="DF56" s="5">
        <v>38</v>
      </c>
      <c r="DG56" s="5">
        <v>38</v>
      </c>
      <c r="DH56" s="65" t="s">
        <v>7</v>
      </c>
      <c r="DI56" s="69" t="s">
        <v>7</v>
      </c>
      <c r="DJ56" s="71">
        <v>39.860999999999997</v>
      </c>
      <c r="DK56" s="73">
        <v>40</v>
      </c>
      <c r="DL56" s="77">
        <v>41</v>
      </c>
      <c r="DM56" s="1">
        <f>ROUND((DL56-DJ56)/2+DL56,1)</f>
        <v>41.6</v>
      </c>
      <c r="DN56" s="88">
        <v>42</v>
      </c>
      <c r="DO56" s="90">
        <v>42</v>
      </c>
      <c r="DP56" s="93">
        <v>42</v>
      </c>
      <c r="DQ56" s="99">
        <v>42</v>
      </c>
      <c r="DR56" s="103">
        <v>42</v>
      </c>
      <c r="DS56" s="114">
        <v>42</v>
      </c>
      <c r="DT56" s="117">
        <v>42</v>
      </c>
      <c r="DU56" s="122">
        <v>42</v>
      </c>
      <c r="DV56" s="124">
        <v>42</v>
      </c>
      <c r="DW56" s="129">
        <v>42</v>
      </c>
      <c r="DX56" s="133">
        <v>42</v>
      </c>
      <c r="DY56" s="136">
        <v>42</v>
      </c>
      <c r="DZ56" s="140">
        <v>42</v>
      </c>
      <c r="EA56" s="145">
        <v>42</v>
      </c>
      <c r="EB56" s="149">
        <v>42</v>
      </c>
      <c r="EC56" s="153">
        <v>43</v>
      </c>
      <c r="ED56" s="158">
        <v>43</v>
      </c>
      <c r="EE56" s="163">
        <v>43</v>
      </c>
      <c r="EF56" s="167">
        <v>43</v>
      </c>
      <c r="EG56" s="174">
        <v>43</v>
      </c>
      <c r="EH56" s="178">
        <v>43</v>
      </c>
      <c r="EI56" s="184">
        <v>43</v>
      </c>
      <c r="EJ56" s="189">
        <v>43</v>
      </c>
      <c r="EK56" s="193">
        <v>43</v>
      </c>
      <c r="EL56" s="202">
        <v>43</v>
      </c>
      <c r="EM56" s="205">
        <v>43</v>
      </c>
      <c r="EN56" s="209">
        <v>43</v>
      </c>
      <c r="EO56" s="218">
        <v>43</v>
      </c>
      <c r="EP56" s="225">
        <v>43</v>
      </c>
      <c r="EQ56" s="229">
        <v>43</v>
      </c>
      <c r="ER56" s="235">
        <v>2</v>
      </c>
      <c r="ES56" s="245">
        <v>4</v>
      </c>
      <c r="ET56" s="251">
        <v>8</v>
      </c>
      <c r="EU56" s="255">
        <v>11</v>
      </c>
      <c r="EV56" s="264">
        <v>14</v>
      </c>
      <c r="EW56" s="1">
        <f t="shared" si="95"/>
        <v>14</v>
      </c>
      <c r="EX56" s="1">
        <f t="shared" si="94"/>
        <v>14</v>
      </c>
      <c r="EY56" s="279">
        <v>21</v>
      </c>
      <c r="EZ56" s="285">
        <v>25</v>
      </c>
      <c r="FA56" s="290">
        <v>29</v>
      </c>
      <c r="FB56" s="295">
        <v>33</v>
      </c>
      <c r="FC56" s="299">
        <v>37</v>
      </c>
      <c r="FD56" s="305">
        <v>41</v>
      </c>
      <c r="FE56" s="308">
        <v>45</v>
      </c>
      <c r="FF56" s="310">
        <v>49</v>
      </c>
      <c r="FG56" s="313">
        <v>50</v>
      </c>
      <c r="FH56" s="317">
        <v>50</v>
      </c>
      <c r="FI56" s="322">
        <v>50</v>
      </c>
      <c r="FJ56" s="327">
        <v>50</v>
      </c>
      <c r="FK56" s="331">
        <v>50</v>
      </c>
      <c r="FL56" s="335">
        <v>50</v>
      </c>
      <c r="FM56" s="338">
        <v>50</v>
      </c>
      <c r="FN56" s="343">
        <v>50</v>
      </c>
      <c r="FO56" s="346">
        <v>55</v>
      </c>
      <c r="FP56" s="1">
        <v>58</v>
      </c>
      <c r="FQ56" s="1">
        <v>58</v>
      </c>
      <c r="FR56" s="388">
        <v>50</v>
      </c>
      <c r="FS56" s="393">
        <v>50</v>
      </c>
      <c r="FT56" s="414">
        <v>50</v>
      </c>
      <c r="FU56" s="422">
        <v>50</v>
      </c>
      <c r="FV56" s="429">
        <v>50</v>
      </c>
      <c r="FW56" s="435">
        <v>50</v>
      </c>
      <c r="FX56" s="441">
        <v>50</v>
      </c>
      <c r="FY56" s="448">
        <v>50</v>
      </c>
      <c r="FZ56" s="455">
        <v>50</v>
      </c>
      <c r="GA56" s="460">
        <v>50</v>
      </c>
      <c r="GB56" s="468">
        <v>50</v>
      </c>
      <c r="GC56" s="475">
        <v>50</v>
      </c>
      <c r="GD56" s="1">
        <v>50</v>
      </c>
      <c r="GE56" s="489">
        <v>50</v>
      </c>
      <c r="GF56" s="498">
        <v>50</v>
      </c>
      <c r="GG56" s="505">
        <v>50</v>
      </c>
      <c r="GH56" s="511">
        <v>50</v>
      </c>
      <c r="GI56" s="519">
        <v>50</v>
      </c>
      <c r="GJ56" s="530">
        <v>50</v>
      </c>
      <c r="GK56" s="218">
        <f t="shared" si="1"/>
        <v>0</v>
      </c>
      <c r="GL56" s="23"/>
      <c r="GM56" s="23">
        <v>8100</v>
      </c>
      <c r="GN56" s="23">
        <v>8190</v>
      </c>
      <c r="GO56" s="23"/>
      <c r="GP56" s="17"/>
      <c r="GQ56" s="22"/>
      <c r="GR56" s="31"/>
      <c r="GS56" s="37"/>
      <c r="GT56" s="41"/>
      <c r="GU56" s="44"/>
      <c r="GV56" s="47"/>
      <c r="GW56" s="53"/>
      <c r="GX56" s="65"/>
      <c r="GY56" s="69"/>
      <c r="GZ56" s="71">
        <v>9306</v>
      </c>
      <c r="HA56" s="74">
        <v>9390</v>
      </c>
      <c r="HB56" s="77">
        <v>9500</v>
      </c>
      <c r="HC56" s="81"/>
      <c r="HD56" s="88">
        <v>9850</v>
      </c>
      <c r="HE56" s="90">
        <v>9960</v>
      </c>
      <c r="HF56" s="93">
        <v>10025</v>
      </c>
      <c r="HG56" s="99">
        <v>10050</v>
      </c>
      <c r="HH56" s="103">
        <v>10130</v>
      </c>
      <c r="HI56" s="114">
        <v>10214</v>
      </c>
      <c r="HJ56" s="117">
        <v>10299</v>
      </c>
      <c r="HK56" s="122">
        <v>10371</v>
      </c>
      <c r="HL56" s="124">
        <v>10486</v>
      </c>
      <c r="HM56" s="129">
        <v>10587</v>
      </c>
      <c r="HN56" s="133">
        <v>10755</v>
      </c>
      <c r="HO56" s="136">
        <v>10900</v>
      </c>
      <c r="HP56" s="140">
        <v>11028</v>
      </c>
      <c r="HQ56" s="145">
        <v>11166</v>
      </c>
      <c r="HR56" s="149">
        <v>11280</v>
      </c>
      <c r="HS56" s="153">
        <v>11400</v>
      </c>
      <c r="HT56" s="158">
        <v>11506</v>
      </c>
      <c r="HU56" s="163">
        <v>11606</v>
      </c>
      <c r="HV56" s="167">
        <v>11701</v>
      </c>
      <c r="HW56" s="174">
        <v>11794</v>
      </c>
      <c r="HX56" s="178">
        <v>11897</v>
      </c>
      <c r="HY56" s="184">
        <v>12016</v>
      </c>
      <c r="HZ56" s="189">
        <v>12113</v>
      </c>
      <c r="IA56" s="193">
        <v>12268</v>
      </c>
      <c r="IB56" s="202">
        <v>12395</v>
      </c>
      <c r="IC56" s="205">
        <v>12502</v>
      </c>
      <c r="ID56" s="209">
        <v>12601</v>
      </c>
      <c r="IE56" s="218">
        <v>12707</v>
      </c>
      <c r="IF56" s="225">
        <v>12818</v>
      </c>
      <c r="IG56" s="229">
        <v>12936</v>
      </c>
      <c r="IH56" s="235">
        <v>13040</v>
      </c>
      <c r="II56" s="245">
        <v>13128</v>
      </c>
      <c r="IJ56" s="251">
        <v>13235</v>
      </c>
      <c r="IK56" s="255">
        <v>13336</v>
      </c>
      <c r="IL56" s="264">
        <v>13449</v>
      </c>
      <c r="IM56" s="268">
        <v>13657</v>
      </c>
      <c r="IN56" s="272">
        <v>13870</v>
      </c>
      <c r="IO56" s="279">
        <v>13965</v>
      </c>
      <c r="IP56" s="285">
        <v>14075</v>
      </c>
      <c r="IQ56" s="290">
        <v>14188</v>
      </c>
      <c r="IR56" s="295">
        <v>14294</v>
      </c>
      <c r="IS56" s="299">
        <v>14409</v>
      </c>
      <c r="IT56" s="305">
        <v>14520</v>
      </c>
      <c r="IU56" s="308">
        <v>14621</v>
      </c>
      <c r="IV56" s="310">
        <v>14733</v>
      </c>
      <c r="IW56" s="313">
        <v>14868</v>
      </c>
      <c r="IX56" s="317">
        <v>15112</v>
      </c>
      <c r="IY56" s="322">
        <v>15330</v>
      </c>
      <c r="IZ56" s="327">
        <v>15563</v>
      </c>
      <c r="JA56" s="331">
        <v>15812</v>
      </c>
      <c r="JB56" s="335">
        <v>16050</v>
      </c>
      <c r="JC56" s="338">
        <v>16360</v>
      </c>
      <c r="JD56" s="343">
        <v>16595</v>
      </c>
      <c r="JE56" s="346">
        <v>16887</v>
      </c>
      <c r="JF56" s="354"/>
      <c r="JG56" s="375">
        <v>17470</v>
      </c>
      <c r="JH56" s="388">
        <v>17782</v>
      </c>
      <c r="JI56" s="393">
        <v>18051</v>
      </c>
      <c r="JJ56" s="414">
        <v>18227</v>
      </c>
      <c r="JK56" s="422">
        <v>18485</v>
      </c>
      <c r="JL56" s="429">
        <v>18708</v>
      </c>
      <c r="JM56" s="435">
        <v>18910</v>
      </c>
      <c r="JN56" s="441">
        <v>19123</v>
      </c>
      <c r="JO56" s="448">
        <v>19357</v>
      </c>
      <c r="JP56" s="455">
        <v>19585</v>
      </c>
      <c r="JQ56" s="460">
        <v>19870</v>
      </c>
      <c r="JR56" s="468">
        <v>20131</v>
      </c>
      <c r="JS56" s="475">
        <v>20367</v>
      </c>
      <c r="JT56" s="483"/>
      <c r="JU56" s="489">
        <v>20843</v>
      </c>
      <c r="JV56" s="498">
        <v>21076</v>
      </c>
      <c r="JW56" s="505">
        <v>21340</v>
      </c>
      <c r="JX56" s="511">
        <v>21590</v>
      </c>
      <c r="JY56" s="519">
        <v>21856</v>
      </c>
      <c r="JZ56" s="530">
        <v>22166</v>
      </c>
      <c r="KA56" s="218">
        <f t="shared" si="2"/>
        <v>310</v>
      </c>
      <c r="KB56" s="4"/>
    </row>
    <row r="57" spans="1:288" ht="15" customHeight="1" x14ac:dyDescent="0.2">
      <c r="A57" s="557"/>
      <c r="B57" s="43">
        <v>56</v>
      </c>
      <c r="C57" s="4" t="s">
        <v>535</v>
      </c>
      <c r="D57" s="43">
        <v>3</v>
      </c>
      <c r="E57" s="43">
        <v>3</v>
      </c>
      <c r="F57" s="23" t="s">
        <v>7</v>
      </c>
      <c r="G57" s="23" t="s">
        <v>7</v>
      </c>
      <c r="H57" s="23" t="s">
        <v>7</v>
      </c>
      <c r="I57" s="23" t="s">
        <v>7</v>
      </c>
      <c r="J57" s="18" t="s">
        <v>7</v>
      </c>
      <c r="K57" s="22" t="s">
        <v>7</v>
      </c>
      <c r="L57" s="31" t="s">
        <v>7</v>
      </c>
      <c r="M57" s="37" t="s">
        <v>7</v>
      </c>
      <c r="N57" s="41">
        <v>6</v>
      </c>
      <c r="O57" s="44">
        <v>25</v>
      </c>
      <c r="P57" s="1">
        <v>44</v>
      </c>
      <c r="Q57" s="53">
        <v>52</v>
      </c>
      <c r="R57" s="65">
        <v>67</v>
      </c>
      <c r="S57" s="69">
        <v>82</v>
      </c>
      <c r="T57" s="71">
        <v>97</v>
      </c>
      <c r="U57" s="73">
        <v>104</v>
      </c>
      <c r="V57" s="77">
        <v>124</v>
      </c>
      <c r="W57" s="81">
        <v>129</v>
      </c>
      <c r="X57" s="88">
        <v>134</v>
      </c>
      <c r="Y57" s="5">
        <v>134</v>
      </c>
      <c r="Z57" s="93">
        <v>142</v>
      </c>
      <c r="AA57" s="99">
        <v>147</v>
      </c>
      <c r="AB57" s="103">
        <v>152</v>
      </c>
      <c r="AC57" s="114">
        <v>159</v>
      </c>
      <c r="AD57" s="117">
        <v>167</v>
      </c>
      <c r="AE57" s="122">
        <v>173</v>
      </c>
      <c r="AF57" s="124">
        <v>182</v>
      </c>
      <c r="AG57" s="129">
        <v>191</v>
      </c>
      <c r="AH57" s="133">
        <v>202</v>
      </c>
      <c r="AI57" s="136">
        <v>213</v>
      </c>
      <c r="AJ57" s="140">
        <v>224</v>
      </c>
      <c r="AK57" s="1">
        <f t="shared" ref="AK57:AK58" si="97">ROUND((AJ57-AG57)/3+AJ57,1)</f>
        <v>235</v>
      </c>
      <c r="AL57" s="1">
        <v>246</v>
      </c>
      <c r="AM57" s="1">
        <v>256</v>
      </c>
      <c r="AN57" s="158">
        <v>278</v>
      </c>
      <c r="AO57" s="163">
        <v>286</v>
      </c>
      <c r="AP57" s="167">
        <v>300</v>
      </c>
      <c r="AQ57" s="174">
        <v>311</v>
      </c>
      <c r="AR57" s="1">
        <v>319</v>
      </c>
      <c r="AS57" s="1">
        <v>327</v>
      </c>
      <c r="AT57" s="1">
        <v>335</v>
      </c>
      <c r="AU57" s="1">
        <v>343</v>
      </c>
      <c r="AV57" s="202">
        <v>368</v>
      </c>
      <c r="AW57" s="1">
        <v>378</v>
      </c>
      <c r="AX57" s="1">
        <v>388</v>
      </c>
      <c r="AY57" s="1">
        <v>398</v>
      </c>
      <c r="AZ57" s="1">
        <v>408</v>
      </c>
      <c r="BA57" s="1">
        <v>418</v>
      </c>
      <c r="BB57" s="1">
        <v>428</v>
      </c>
      <c r="BC57" s="1">
        <v>438</v>
      </c>
      <c r="BD57" s="1">
        <v>448</v>
      </c>
      <c r="BE57" s="1">
        <v>458</v>
      </c>
      <c r="BF57" s="1">
        <v>468</v>
      </c>
      <c r="BG57" s="1">
        <v>478</v>
      </c>
      <c r="BH57" s="1">
        <v>488</v>
      </c>
      <c r="BI57" s="1">
        <v>498</v>
      </c>
      <c r="BJ57" s="1">
        <v>508</v>
      </c>
      <c r="BK57" s="1">
        <v>518</v>
      </c>
      <c r="BL57" s="1">
        <v>528</v>
      </c>
      <c r="BM57" s="1">
        <v>538</v>
      </c>
      <c r="BN57" s="1">
        <v>548</v>
      </c>
      <c r="BO57" s="1">
        <v>558</v>
      </c>
      <c r="BP57" s="1">
        <v>568</v>
      </c>
      <c r="BQ57" s="1">
        <v>578</v>
      </c>
      <c r="BR57" s="1">
        <v>588</v>
      </c>
      <c r="BS57" s="1">
        <v>598</v>
      </c>
      <c r="BT57" s="1">
        <v>608</v>
      </c>
      <c r="BU57" s="1">
        <v>618</v>
      </c>
      <c r="BV57" s="1">
        <v>628</v>
      </c>
      <c r="BW57" s="1">
        <v>638</v>
      </c>
      <c r="BX57" s="343">
        <v>622</v>
      </c>
      <c r="BY57" s="346">
        <v>626</v>
      </c>
      <c r="BZ57" s="1">
        <v>630</v>
      </c>
      <c r="CA57" s="1">
        <v>634</v>
      </c>
      <c r="CB57" s="1">
        <v>638</v>
      </c>
      <c r="CC57" s="1">
        <v>642</v>
      </c>
      <c r="CD57" s="1">
        <v>646</v>
      </c>
      <c r="CE57" s="1">
        <v>650</v>
      </c>
      <c r="CF57" s="1">
        <v>654</v>
      </c>
      <c r="CG57" s="1">
        <v>658</v>
      </c>
      <c r="CH57" s="1">
        <v>662</v>
      </c>
      <c r="CI57" s="1">
        <v>668</v>
      </c>
      <c r="CJ57" s="1">
        <v>674</v>
      </c>
      <c r="CK57" s="1">
        <v>680</v>
      </c>
      <c r="CL57" s="1">
        <v>686</v>
      </c>
      <c r="CM57" s="1">
        <v>692</v>
      </c>
      <c r="CN57" s="1">
        <v>698</v>
      </c>
      <c r="CO57" s="1">
        <v>704</v>
      </c>
      <c r="CP57" s="1">
        <v>710</v>
      </c>
      <c r="CQ57" s="1">
        <v>716</v>
      </c>
      <c r="CR57" s="1">
        <v>722</v>
      </c>
      <c r="CS57" s="522">
        <v>728</v>
      </c>
      <c r="CT57" s="1">
        <v>734</v>
      </c>
      <c r="CU57" s="218">
        <f t="shared" si="0"/>
        <v>6</v>
      </c>
      <c r="CV57" s="23">
        <v>100</v>
      </c>
      <c r="CW57" s="1">
        <v>102</v>
      </c>
      <c r="CX57" s="1">
        <v>104</v>
      </c>
      <c r="CY57" s="1">
        <v>106</v>
      </c>
      <c r="CZ57" s="1">
        <v>108</v>
      </c>
      <c r="DA57" s="1">
        <v>110</v>
      </c>
      <c r="DB57" s="1">
        <v>112</v>
      </c>
      <c r="DC57" s="1">
        <f t="shared" si="96"/>
        <v>113</v>
      </c>
      <c r="DD57" s="41">
        <v>149</v>
      </c>
      <c r="DE57" s="44">
        <v>149</v>
      </c>
      <c r="DF57" s="5">
        <v>149</v>
      </c>
      <c r="DG57" s="53">
        <v>149</v>
      </c>
      <c r="DH57" s="65">
        <v>149</v>
      </c>
      <c r="DI57" s="69">
        <v>149</v>
      </c>
      <c r="DJ57" s="71">
        <v>155</v>
      </c>
      <c r="DK57" s="73">
        <v>156</v>
      </c>
      <c r="DL57" s="77">
        <v>156</v>
      </c>
      <c r="DM57" s="81">
        <v>156</v>
      </c>
      <c r="DN57" s="88">
        <v>158</v>
      </c>
      <c r="DO57" s="5">
        <v>158</v>
      </c>
      <c r="DP57" s="93">
        <v>161</v>
      </c>
      <c r="DQ57" s="99">
        <v>167</v>
      </c>
      <c r="DR57" s="103">
        <v>177</v>
      </c>
      <c r="DS57" s="114">
        <v>187</v>
      </c>
      <c r="DT57" s="117">
        <v>197</v>
      </c>
      <c r="DU57" s="122">
        <v>204</v>
      </c>
      <c r="DV57" s="124">
        <v>212</v>
      </c>
      <c r="DW57" s="129">
        <v>220</v>
      </c>
      <c r="DX57" s="133">
        <v>223</v>
      </c>
      <c r="DY57" s="136">
        <v>223</v>
      </c>
      <c r="DZ57" s="140">
        <v>223</v>
      </c>
      <c r="EA57" s="1">
        <f t="shared" ref="EA57:EA58" si="98">DZ57</f>
        <v>223</v>
      </c>
      <c r="EB57" s="1">
        <v>224</v>
      </c>
      <c r="EC57" s="1">
        <v>225</v>
      </c>
      <c r="ED57" s="158">
        <v>227</v>
      </c>
      <c r="EE57" s="163">
        <v>230</v>
      </c>
      <c r="EF57" s="167">
        <v>237</v>
      </c>
      <c r="EG57" s="174">
        <v>241</v>
      </c>
      <c r="EH57" s="1">
        <v>245</v>
      </c>
      <c r="EI57" s="1">
        <v>250</v>
      </c>
      <c r="EJ57" s="1">
        <v>251</v>
      </c>
      <c r="EK57" s="1">
        <f t="shared" ref="EK57:EK58" si="99">EJ57</f>
        <v>251</v>
      </c>
      <c r="EL57" s="202">
        <v>251</v>
      </c>
      <c r="EM57" s="1">
        <f t="shared" ref="EM57:EM58" si="100">EL57</f>
        <v>251</v>
      </c>
      <c r="EN57" s="1">
        <f t="shared" ref="EN57" si="101">EM57</f>
        <v>251</v>
      </c>
      <c r="EO57" s="1">
        <v>249</v>
      </c>
      <c r="EP57" s="1">
        <v>253</v>
      </c>
      <c r="EQ57" s="1">
        <v>257</v>
      </c>
      <c r="ER57" s="1">
        <v>261</v>
      </c>
      <c r="ES57" s="1">
        <v>265</v>
      </c>
      <c r="ET57" s="1">
        <v>269</v>
      </c>
      <c r="EU57" s="1">
        <v>273</v>
      </c>
      <c r="EV57" s="1">
        <f>EU57</f>
        <v>273</v>
      </c>
      <c r="EW57" s="1">
        <f t="shared" si="95"/>
        <v>273</v>
      </c>
      <c r="EX57" s="1">
        <f t="shared" si="94"/>
        <v>273</v>
      </c>
      <c r="EY57" s="1">
        <v>277</v>
      </c>
      <c r="EZ57" s="1">
        <v>281</v>
      </c>
      <c r="FA57" s="1">
        <v>285</v>
      </c>
      <c r="FB57" s="1">
        <v>289</v>
      </c>
      <c r="FC57" s="1">
        <v>293</v>
      </c>
      <c r="FD57" s="1">
        <v>297</v>
      </c>
      <c r="FE57" s="1">
        <v>301</v>
      </c>
      <c r="FF57" s="1">
        <v>305</v>
      </c>
      <c r="FG57" s="1">
        <f>FF57</f>
        <v>305</v>
      </c>
      <c r="FH57" s="1">
        <f>FG57</f>
        <v>305</v>
      </c>
      <c r="FI57" s="1">
        <f>FH57</f>
        <v>305</v>
      </c>
      <c r="FJ57" s="1">
        <f>FI57+1</f>
        <v>306</v>
      </c>
      <c r="FK57" s="1">
        <v>307</v>
      </c>
      <c r="FL57" s="1">
        <v>308</v>
      </c>
      <c r="FM57" s="1">
        <v>309</v>
      </c>
      <c r="FN57" s="343">
        <v>290</v>
      </c>
      <c r="FO57" s="1">
        <v>292</v>
      </c>
      <c r="FP57" s="1">
        <v>294</v>
      </c>
      <c r="FQ57" s="1">
        <v>296</v>
      </c>
      <c r="FR57" s="1">
        <v>298</v>
      </c>
      <c r="FS57" s="1">
        <v>300</v>
      </c>
      <c r="FT57" s="1">
        <v>301</v>
      </c>
      <c r="FU57" s="1">
        <v>303</v>
      </c>
      <c r="FV57" s="1">
        <v>305</v>
      </c>
      <c r="FW57" s="1">
        <v>307</v>
      </c>
      <c r="FX57" s="1">
        <v>309</v>
      </c>
      <c r="FY57" s="1">
        <v>311</v>
      </c>
      <c r="FZ57" s="1">
        <v>313</v>
      </c>
      <c r="GA57" s="1">
        <v>315</v>
      </c>
      <c r="GB57" s="1">
        <v>317</v>
      </c>
      <c r="GC57" s="1">
        <v>319</v>
      </c>
      <c r="GD57" s="1">
        <v>321</v>
      </c>
      <c r="GE57" s="1">
        <v>323</v>
      </c>
      <c r="GF57" s="1">
        <v>325</v>
      </c>
      <c r="GG57" s="1">
        <v>327</v>
      </c>
      <c r="GH57" s="1">
        <v>329</v>
      </c>
      <c r="GI57" s="522">
        <v>331</v>
      </c>
      <c r="GJ57" s="1">
        <v>333</v>
      </c>
      <c r="GK57" s="218">
        <f t="shared" si="1"/>
        <v>2</v>
      </c>
      <c r="GL57" s="23"/>
      <c r="GM57" s="23"/>
      <c r="GN57" s="23"/>
      <c r="GO57" s="23"/>
      <c r="GP57" s="17"/>
      <c r="GQ57" s="22"/>
      <c r="GR57" s="31"/>
      <c r="GS57" s="37"/>
      <c r="GT57" s="41">
        <v>9642</v>
      </c>
      <c r="GU57" s="44"/>
      <c r="GV57" s="47"/>
      <c r="GW57" s="53"/>
      <c r="GX57" s="65">
        <v>12449</v>
      </c>
      <c r="GY57" s="69">
        <v>12988</v>
      </c>
      <c r="GZ57" s="71">
        <v>13777</v>
      </c>
      <c r="HA57" s="73">
        <v>14083</v>
      </c>
      <c r="HB57" s="77">
        <v>14751</v>
      </c>
      <c r="HC57" s="81">
        <v>14922</v>
      </c>
      <c r="HD57" s="74">
        <v>14952</v>
      </c>
      <c r="HE57" s="74">
        <v>14952</v>
      </c>
      <c r="HF57" s="93">
        <v>15084</v>
      </c>
      <c r="HG57" s="99">
        <v>15233</v>
      </c>
      <c r="HH57" s="103">
        <v>15400</v>
      </c>
      <c r="HI57" s="114">
        <v>15573</v>
      </c>
      <c r="HJ57" s="74">
        <v>15757</v>
      </c>
      <c r="HK57" s="122">
        <v>15893</v>
      </c>
      <c r="HL57" s="124">
        <v>16068</v>
      </c>
      <c r="HM57" s="129">
        <v>16216</v>
      </c>
      <c r="HN57" s="74">
        <v>16483</v>
      </c>
      <c r="HO57" s="136">
        <v>16883</v>
      </c>
      <c r="HP57" s="140">
        <v>17250</v>
      </c>
      <c r="HQ57" s="145"/>
      <c r="HR57" s="149"/>
      <c r="HS57" s="153"/>
      <c r="HT57" s="158">
        <v>19334</v>
      </c>
      <c r="HU57" s="163">
        <v>19501</v>
      </c>
      <c r="HV57" s="167">
        <v>20217</v>
      </c>
      <c r="HW57" s="174">
        <v>20701</v>
      </c>
      <c r="HX57" s="178"/>
      <c r="HY57" s="184"/>
      <c r="HZ57" s="189"/>
      <c r="IA57" s="193"/>
      <c r="IB57" s="202">
        <v>23092</v>
      </c>
      <c r="IC57" s="205"/>
      <c r="ID57" s="209"/>
      <c r="IE57" s="218"/>
      <c r="IF57" s="225"/>
      <c r="IG57" s="229"/>
      <c r="IH57" s="235"/>
      <c r="II57" s="245"/>
      <c r="IJ57" s="251"/>
      <c r="IK57" s="255"/>
      <c r="IL57" s="264"/>
      <c r="IM57" s="268"/>
      <c r="IN57" s="272"/>
      <c r="IO57" s="279"/>
      <c r="IP57" s="285"/>
      <c r="IQ57" s="290"/>
      <c r="IR57" s="295"/>
      <c r="IS57" s="299"/>
      <c r="IT57" s="305"/>
      <c r="IU57" s="308"/>
      <c r="IV57" s="310"/>
      <c r="IW57" s="313"/>
      <c r="IX57" s="317"/>
      <c r="IY57" s="322"/>
      <c r="IZ57" s="327"/>
      <c r="JA57" s="331"/>
      <c r="JB57" s="335"/>
      <c r="JC57" s="338"/>
      <c r="JD57" s="343"/>
      <c r="JE57" s="346"/>
      <c r="JF57" s="354"/>
      <c r="JG57" s="375"/>
      <c r="JH57" s="388"/>
      <c r="JI57" s="393"/>
      <c r="JJ57" s="414"/>
      <c r="JK57" s="422"/>
      <c r="JL57" s="429"/>
      <c r="JM57" s="435"/>
      <c r="JN57" s="441"/>
      <c r="JO57" s="448"/>
      <c r="JP57" s="455"/>
      <c r="JQ57" s="460"/>
      <c r="JR57" s="468"/>
      <c r="JS57" s="475"/>
      <c r="JT57" s="483"/>
      <c r="JU57" s="489"/>
      <c r="JV57" s="498"/>
      <c r="JW57" s="505"/>
      <c r="JX57" s="511"/>
      <c r="JY57" s="519"/>
      <c r="JZ57" s="530"/>
      <c r="KA57" s="218" t="str">
        <f t="shared" si="2"/>
        <v>Н/Д</v>
      </c>
      <c r="KB57" s="4"/>
    </row>
    <row r="58" spans="1:288" ht="15" customHeight="1" x14ac:dyDescent="0.2">
      <c r="A58" s="557">
        <v>3</v>
      </c>
      <c r="B58" s="43">
        <v>57</v>
      </c>
      <c r="C58" s="4" t="s">
        <v>358</v>
      </c>
      <c r="D58" s="43">
        <v>0</v>
      </c>
      <c r="E58" s="43">
        <v>1</v>
      </c>
      <c r="F58" s="23">
        <v>16</v>
      </c>
      <c r="G58" s="23">
        <v>18</v>
      </c>
      <c r="H58" s="5">
        <v>18</v>
      </c>
      <c r="I58" s="5">
        <v>18</v>
      </c>
      <c r="J58" s="1">
        <v>22</v>
      </c>
      <c r="K58" s="22">
        <v>24</v>
      </c>
      <c r="L58" s="1">
        <v>26</v>
      </c>
      <c r="M58" s="1">
        <f>ROUND((L58-F58)/6+L58+1,0)</f>
        <v>29</v>
      </c>
      <c r="N58" s="1">
        <f>ROUND((M58-F58)/7+M58+1,0)</f>
        <v>32</v>
      </c>
      <c r="O58" s="1">
        <f>ROUND((N58-F58)/8+N58+1,0)</f>
        <v>35</v>
      </c>
      <c r="P58" s="1">
        <f>ROUND((O58-F58)/9+O58,0)</f>
        <v>37</v>
      </c>
      <c r="Q58" s="53">
        <v>27</v>
      </c>
      <c r="R58" s="65">
        <v>28</v>
      </c>
      <c r="S58" s="69">
        <v>28</v>
      </c>
      <c r="T58" s="71">
        <v>29</v>
      </c>
      <c r="U58" s="73">
        <v>29</v>
      </c>
      <c r="V58" s="77">
        <v>30</v>
      </c>
      <c r="W58" s="81">
        <v>33</v>
      </c>
      <c r="X58" s="88">
        <v>35</v>
      </c>
      <c r="Y58" s="90">
        <v>36</v>
      </c>
      <c r="Z58" s="93">
        <v>36</v>
      </c>
      <c r="AA58" s="1">
        <f>ROUND((Z58-W58)/3+Z58,1)</f>
        <v>37</v>
      </c>
      <c r="AB58" s="103">
        <v>38</v>
      </c>
      <c r="AC58" s="114">
        <v>39</v>
      </c>
      <c r="AD58" s="117">
        <v>40</v>
      </c>
      <c r="AE58" s="122">
        <v>40</v>
      </c>
      <c r="AF58" s="124">
        <v>41</v>
      </c>
      <c r="AG58" s="129">
        <v>42</v>
      </c>
      <c r="AH58" s="133">
        <v>44</v>
      </c>
      <c r="AI58" s="1">
        <f t="shared" ref="AI58" si="102">ROUND((AH58-AE58)/3+AH58,1)</f>
        <v>45.3</v>
      </c>
      <c r="AJ58" s="140">
        <v>46</v>
      </c>
      <c r="AK58" s="1">
        <f t="shared" si="97"/>
        <v>47.3</v>
      </c>
      <c r="AL58" s="149">
        <v>49</v>
      </c>
      <c r="AM58" s="1">
        <v>51</v>
      </c>
      <c r="AN58" s="1">
        <v>53</v>
      </c>
      <c r="AO58" s="163">
        <v>57</v>
      </c>
      <c r="AP58" s="167">
        <v>59</v>
      </c>
      <c r="AQ58" s="1">
        <v>61</v>
      </c>
      <c r="AR58" s="1">
        <v>63</v>
      </c>
      <c r="AS58" s="184">
        <v>65</v>
      </c>
      <c r="AT58" s="1">
        <f>ROUND((AS58-AP58)/3*1.2+AS58,1)</f>
        <v>67.400000000000006</v>
      </c>
      <c r="AU58" s="1">
        <v>70</v>
      </c>
      <c r="AV58" s="1">
        <v>73</v>
      </c>
      <c r="AW58" s="1">
        <v>76</v>
      </c>
      <c r="AX58" s="217">
        <v>75</v>
      </c>
      <c r="AY58" s="221">
        <v>76</v>
      </c>
      <c r="AZ58" s="225">
        <v>77</v>
      </c>
      <c r="BA58" s="229">
        <v>80</v>
      </c>
      <c r="BB58" s="235">
        <v>81</v>
      </c>
      <c r="BC58" s="245">
        <v>83</v>
      </c>
      <c r="BD58" s="251">
        <v>84</v>
      </c>
      <c r="BE58" s="1">
        <v>85</v>
      </c>
      <c r="BF58" s="1">
        <v>86</v>
      </c>
      <c r="BG58" s="1">
        <v>87</v>
      </c>
      <c r="BH58" s="1">
        <v>88</v>
      </c>
      <c r="BI58" s="279">
        <v>88</v>
      </c>
      <c r="BJ58" s="285">
        <v>1.1890000000000001</v>
      </c>
      <c r="BK58" s="290">
        <v>3</v>
      </c>
      <c r="BL58" s="295">
        <v>5</v>
      </c>
      <c r="BM58" s="299">
        <v>7</v>
      </c>
      <c r="BN58" s="305">
        <v>8</v>
      </c>
      <c r="BO58" s="308">
        <v>10</v>
      </c>
      <c r="BP58" s="310">
        <v>11</v>
      </c>
      <c r="BQ58" s="313">
        <v>12</v>
      </c>
      <c r="BR58" s="317">
        <v>14</v>
      </c>
      <c r="BS58" s="322">
        <v>17</v>
      </c>
      <c r="BT58" s="327">
        <v>19</v>
      </c>
      <c r="BU58" s="331">
        <v>23</v>
      </c>
      <c r="BV58" s="335">
        <v>26</v>
      </c>
      <c r="BW58" s="338">
        <v>28</v>
      </c>
      <c r="BX58" s="343">
        <v>30</v>
      </c>
      <c r="BY58" s="346">
        <v>33</v>
      </c>
      <c r="BZ58" s="354">
        <v>35</v>
      </c>
      <c r="CA58" s="375">
        <v>37</v>
      </c>
      <c r="CB58" s="388">
        <v>38</v>
      </c>
      <c r="CC58" s="393">
        <v>41</v>
      </c>
      <c r="CD58" s="414">
        <v>44</v>
      </c>
      <c r="CE58" s="422">
        <v>46</v>
      </c>
      <c r="CF58" s="429">
        <v>49</v>
      </c>
      <c r="CG58" s="435">
        <v>51</v>
      </c>
      <c r="CH58" s="441">
        <v>53</v>
      </c>
      <c r="CI58" s="448">
        <v>55</v>
      </c>
      <c r="CJ58" s="455">
        <v>57</v>
      </c>
      <c r="CK58" s="460">
        <v>59</v>
      </c>
      <c r="CL58" s="468">
        <v>61</v>
      </c>
      <c r="CM58" s="475">
        <v>62</v>
      </c>
      <c r="CN58" s="483">
        <v>62</v>
      </c>
      <c r="CO58" s="489">
        <v>63</v>
      </c>
      <c r="CP58" s="498">
        <v>64</v>
      </c>
      <c r="CQ58" s="505">
        <v>65</v>
      </c>
      <c r="CR58" s="511">
        <v>66</v>
      </c>
      <c r="CS58" s="519">
        <v>66</v>
      </c>
      <c r="CT58" s="530">
        <v>67</v>
      </c>
      <c r="CU58" s="218">
        <f t="shared" si="0"/>
        <v>1</v>
      </c>
      <c r="CV58" s="23">
        <v>7</v>
      </c>
      <c r="CW58" s="23">
        <v>9</v>
      </c>
      <c r="CX58" s="23">
        <v>10</v>
      </c>
      <c r="CY58" s="5">
        <v>10</v>
      </c>
      <c r="CZ58" s="1">
        <v>13</v>
      </c>
      <c r="DA58" s="5">
        <v>13</v>
      </c>
      <c r="DB58" s="5">
        <v>13</v>
      </c>
      <c r="DC58" s="5">
        <v>13</v>
      </c>
      <c r="DD58" s="5">
        <v>13</v>
      </c>
      <c r="DE58" s="5">
        <v>13</v>
      </c>
      <c r="DF58" s="5">
        <v>13</v>
      </c>
      <c r="DG58" s="53">
        <v>16</v>
      </c>
      <c r="DH58" s="65">
        <v>17</v>
      </c>
      <c r="DI58" s="69">
        <v>18</v>
      </c>
      <c r="DJ58" s="71">
        <v>20</v>
      </c>
      <c r="DK58" s="73">
        <v>21</v>
      </c>
      <c r="DL58" s="77">
        <v>21</v>
      </c>
      <c r="DM58" s="81">
        <v>22</v>
      </c>
      <c r="DN58" s="88">
        <v>22</v>
      </c>
      <c r="DO58" s="90">
        <v>22</v>
      </c>
      <c r="DP58" s="93">
        <v>22</v>
      </c>
      <c r="DQ58" s="1">
        <f>ROUND((DP58-DM58)/3+DP58,1)</f>
        <v>22</v>
      </c>
      <c r="DR58" s="103">
        <v>24</v>
      </c>
      <c r="DS58" s="114">
        <v>25</v>
      </c>
      <c r="DT58" s="117">
        <v>26</v>
      </c>
      <c r="DU58" s="122">
        <v>27</v>
      </c>
      <c r="DV58" s="124">
        <v>28</v>
      </c>
      <c r="DW58" s="129">
        <v>29</v>
      </c>
      <c r="DX58" s="133">
        <v>30</v>
      </c>
      <c r="DY58" s="1">
        <v>30</v>
      </c>
      <c r="DZ58" s="140">
        <v>30</v>
      </c>
      <c r="EA58" s="1">
        <f t="shared" si="98"/>
        <v>30</v>
      </c>
      <c r="EB58" s="149">
        <v>31</v>
      </c>
      <c r="EC58" s="1">
        <v>32</v>
      </c>
      <c r="ED58" s="1">
        <v>34</v>
      </c>
      <c r="EE58" s="163">
        <v>32</v>
      </c>
      <c r="EF58" s="167">
        <v>33</v>
      </c>
      <c r="EG58" s="1">
        <v>34</v>
      </c>
      <c r="EH58" s="1">
        <v>35</v>
      </c>
      <c r="EI58" s="184">
        <v>37</v>
      </c>
      <c r="EJ58" s="1">
        <v>37</v>
      </c>
      <c r="EK58" s="1">
        <f t="shared" si="99"/>
        <v>37</v>
      </c>
      <c r="EL58" s="1">
        <f>EK58</f>
        <v>37</v>
      </c>
      <c r="EM58" s="1">
        <f t="shared" si="100"/>
        <v>37</v>
      </c>
      <c r="EN58" s="217">
        <v>37</v>
      </c>
      <c r="EO58" s="221">
        <v>38</v>
      </c>
      <c r="EP58" s="225">
        <v>38</v>
      </c>
      <c r="EQ58" s="229">
        <v>38</v>
      </c>
      <c r="ER58" s="235">
        <v>39</v>
      </c>
      <c r="ES58" s="245">
        <v>39</v>
      </c>
      <c r="ET58" s="251">
        <v>39</v>
      </c>
      <c r="EU58" s="1">
        <v>40</v>
      </c>
      <c r="EV58" s="1">
        <f>EU58</f>
        <v>40</v>
      </c>
      <c r="EW58" s="1">
        <f t="shared" si="95"/>
        <v>40</v>
      </c>
      <c r="EX58" s="1">
        <f t="shared" si="94"/>
        <v>40</v>
      </c>
      <c r="EY58" s="279">
        <v>39</v>
      </c>
      <c r="EZ58" s="285">
        <v>1.2230000000000001</v>
      </c>
      <c r="FA58" s="290">
        <v>2</v>
      </c>
      <c r="FB58" s="295">
        <v>3</v>
      </c>
      <c r="FC58" s="299">
        <v>5</v>
      </c>
      <c r="FD58" s="305">
        <v>5</v>
      </c>
      <c r="FE58" s="308">
        <v>7</v>
      </c>
      <c r="FF58" s="310">
        <v>8</v>
      </c>
      <c r="FG58" s="313">
        <v>9</v>
      </c>
      <c r="FH58" s="317">
        <v>9</v>
      </c>
      <c r="FI58" s="322">
        <v>9</v>
      </c>
      <c r="FJ58" s="327">
        <v>10</v>
      </c>
      <c r="FK58" s="331">
        <v>11</v>
      </c>
      <c r="FL58" s="335">
        <v>12</v>
      </c>
      <c r="FM58" s="338">
        <v>14</v>
      </c>
      <c r="FN58" s="343">
        <v>16</v>
      </c>
      <c r="FO58" s="234">
        <v>18</v>
      </c>
      <c r="FP58" s="354">
        <v>20</v>
      </c>
      <c r="FQ58" s="375">
        <v>22</v>
      </c>
      <c r="FR58" s="388">
        <v>24</v>
      </c>
      <c r="FS58" s="393">
        <v>26</v>
      </c>
      <c r="FT58" s="414">
        <v>27</v>
      </c>
      <c r="FU58" s="422">
        <v>29</v>
      </c>
      <c r="FV58" s="429">
        <v>31</v>
      </c>
      <c r="FW58" s="435">
        <v>33</v>
      </c>
      <c r="FX58" s="441">
        <v>35</v>
      </c>
      <c r="FY58" s="448">
        <v>36</v>
      </c>
      <c r="FZ58" s="455">
        <v>38</v>
      </c>
      <c r="GA58" s="460">
        <v>39</v>
      </c>
      <c r="GB58" s="468">
        <v>40</v>
      </c>
      <c r="GC58" s="475">
        <v>41</v>
      </c>
      <c r="GD58" s="483">
        <v>42</v>
      </c>
      <c r="GE58" s="489">
        <v>43</v>
      </c>
      <c r="GF58" s="498">
        <v>44</v>
      </c>
      <c r="GG58" s="505">
        <v>45</v>
      </c>
      <c r="GH58" s="511">
        <v>46</v>
      </c>
      <c r="GI58" s="519">
        <v>47</v>
      </c>
      <c r="GJ58" s="530">
        <v>48</v>
      </c>
      <c r="GK58" s="218">
        <f t="shared" si="1"/>
        <v>1</v>
      </c>
      <c r="GL58" s="23">
        <v>10867</v>
      </c>
      <c r="GM58" s="23">
        <v>10954</v>
      </c>
      <c r="GN58" s="23">
        <v>11050</v>
      </c>
      <c r="GO58" s="23"/>
      <c r="GP58" s="17"/>
      <c r="GQ58" s="22">
        <v>11314</v>
      </c>
      <c r="GR58" s="31"/>
      <c r="GS58" s="37"/>
      <c r="GT58" s="41"/>
      <c r="GU58" s="44"/>
      <c r="GV58" s="47"/>
      <c r="GW58" s="53">
        <v>11848</v>
      </c>
      <c r="GX58" s="65">
        <v>11923</v>
      </c>
      <c r="GY58" s="69">
        <v>12002</v>
      </c>
      <c r="GZ58" s="71">
        <v>12099</v>
      </c>
      <c r="HA58" s="73">
        <v>12176</v>
      </c>
      <c r="HB58" s="77">
        <v>12259</v>
      </c>
      <c r="HC58" s="81">
        <v>12359</v>
      </c>
      <c r="HD58" s="88">
        <v>12453</v>
      </c>
      <c r="HE58" s="74">
        <v>12544</v>
      </c>
      <c r="HF58" s="74">
        <v>12623</v>
      </c>
      <c r="HG58" s="99"/>
      <c r="HH58" s="103">
        <v>12716</v>
      </c>
      <c r="HI58" s="114">
        <v>12892</v>
      </c>
      <c r="HJ58" s="117">
        <v>12974</v>
      </c>
      <c r="HK58" s="122">
        <v>13043</v>
      </c>
      <c r="HL58" s="124">
        <v>13124</v>
      </c>
      <c r="HM58" s="129">
        <v>13195</v>
      </c>
      <c r="HN58" s="133">
        <v>13270</v>
      </c>
      <c r="HO58" s="136"/>
      <c r="HP58" s="140">
        <v>13375</v>
      </c>
      <c r="HQ58" s="145"/>
      <c r="HR58" s="149">
        <v>13491</v>
      </c>
      <c r="HS58" s="153"/>
      <c r="HT58" s="158"/>
      <c r="HU58" s="163">
        <v>13729</v>
      </c>
      <c r="HV58" s="167">
        <v>13810</v>
      </c>
      <c r="HW58" s="174"/>
      <c r="HX58" s="178"/>
      <c r="HY58" s="184">
        <v>14040</v>
      </c>
      <c r="HZ58" s="189"/>
      <c r="IA58" s="193"/>
      <c r="IB58" s="202"/>
      <c r="IC58" s="205"/>
      <c r="ID58" s="74">
        <v>14391</v>
      </c>
      <c r="IE58" s="221">
        <v>14431</v>
      </c>
      <c r="IF58" s="225">
        <v>14483</v>
      </c>
      <c r="IG58" s="229">
        <v>14562</v>
      </c>
      <c r="IH58" s="235">
        <v>14627</v>
      </c>
      <c r="II58" s="245">
        <v>14681</v>
      </c>
      <c r="IJ58" s="251">
        <v>14722</v>
      </c>
      <c r="IK58" s="255"/>
      <c r="IL58" s="264"/>
      <c r="IM58" s="268"/>
      <c r="IN58" s="272"/>
      <c r="IO58" s="279">
        <v>14853</v>
      </c>
      <c r="IP58" s="285">
        <v>14854</v>
      </c>
      <c r="IQ58" s="290">
        <v>14895</v>
      </c>
      <c r="IR58" s="295">
        <v>14957</v>
      </c>
      <c r="IS58" s="299">
        <v>15014</v>
      </c>
      <c r="IT58" s="305">
        <v>15063</v>
      </c>
      <c r="IU58" s="308">
        <v>15108</v>
      </c>
      <c r="IV58" s="310">
        <v>15154</v>
      </c>
      <c r="IW58" s="313">
        <v>15196</v>
      </c>
      <c r="IX58" s="317">
        <v>15239</v>
      </c>
      <c r="IY58" s="322">
        <v>15291</v>
      </c>
      <c r="IZ58" s="327">
        <v>15339</v>
      </c>
      <c r="JA58" s="331">
        <v>15401</v>
      </c>
      <c r="JB58" s="335">
        <v>15463</v>
      </c>
      <c r="JC58" s="338">
        <v>15516</v>
      </c>
      <c r="JD58" s="343">
        <v>15563</v>
      </c>
      <c r="JE58" s="346">
        <v>15621</v>
      </c>
      <c r="JF58" s="354">
        <v>15676</v>
      </c>
      <c r="JG58" s="375">
        <v>15729</v>
      </c>
      <c r="JH58" s="388">
        <v>15780</v>
      </c>
      <c r="JI58" s="393">
        <v>15841</v>
      </c>
      <c r="JJ58" s="414">
        <v>15903</v>
      </c>
      <c r="JK58" s="422">
        <v>15959</v>
      </c>
      <c r="JL58" s="429">
        <v>16025</v>
      </c>
      <c r="JM58" s="435">
        <v>16084</v>
      </c>
      <c r="JN58" s="441">
        <v>16136</v>
      </c>
      <c r="JO58" s="448">
        <v>16192</v>
      </c>
      <c r="JP58" s="455">
        <v>16239</v>
      </c>
      <c r="JQ58" s="460">
        <v>16296</v>
      </c>
      <c r="JR58" s="468">
        <v>16346</v>
      </c>
      <c r="JS58" s="475">
        <v>16385</v>
      </c>
      <c r="JT58" s="483">
        <v>16432</v>
      </c>
      <c r="JU58" s="489">
        <v>16478</v>
      </c>
      <c r="JV58" s="498">
        <v>16531</v>
      </c>
      <c r="JW58" s="505">
        <v>16586</v>
      </c>
      <c r="JX58" s="511">
        <v>16642</v>
      </c>
      <c r="JY58" s="519">
        <v>16696</v>
      </c>
      <c r="JZ58" s="530">
        <v>16744</v>
      </c>
      <c r="KA58" s="218">
        <f t="shared" si="2"/>
        <v>48</v>
      </c>
      <c r="KB58" s="4"/>
    </row>
    <row r="59" spans="1:288" ht="15" customHeight="1" x14ac:dyDescent="0.2">
      <c r="A59" s="557"/>
      <c r="B59" s="43">
        <v>58</v>
      </c>
      <c r="C59" s="4" t="s">
        <v>478</v>
      </c>
      <c r="D59" s="43">
        <v>1</v>
      </c>
      <c r="E59" s="43">
        <v>1</v>
      </c>
      <c r="F59" s="23">
        <v>173</v>
      </c>
      <c r="G59" s="23">
        <v>175</v>
      </c>
      <c r="H59" s="23">
        <v>177</v>
      </c>
      <c r="I59" s="23">
        <v>179</v>
      </c>
      <c r="J59" s="18">
        <v>182</v>
      </c>
      <c r="K59" s="22">
        <v>185</v>
      </c>
      <c r="L59" s="31">
        <v>189</v>
      </c>
      <c r="M59" s="37">
        <v>192</v>
      </c>
      <c r="N59" s="41">
        <v>194</v>
      </c>
      <c r="O59" s="44">
        <v>196</v>
      </c>
      <c r="P59" s="47">
        <v>198</v>
      </c>
      <c r="Q59" s="53">
        <v>199</v>
      </c>
      <c r="R59" s="65">
        <v>201</v>
      </c>
      <c r="S59" s="69">
        <v>204</v>
      </c>
      <c r="T59" s="71">
        <v>206</v>
      </c>
      <c r="U59" s="73">
        <v>207</v>
      </c>
      <c r="V59" s="77">
        <v>209</v>
      </c>
      <c r="W59" s="81">
        <v>211</v>
      </c>
      <c r="X59" s="88">
        <v>214</v>
      </c>
      <c r="Y59" s="5">
        <v>214</v>
      </c>
      <c r="Z59" s="93">
        <v>215</v>
      </c>
      <c r="AA59" s="5">
        <v>215</v>
      </c>
      <c r="AB59" s="5">
        <v>215</v>
      </c>
      <c r="AC59" s="114">
        <v>217</v>
      </c>
      <c r="AD59" s="5">
        <v>217</v>
      </c>
      <c r="AE59" s="122">
        <v>220</v>
      </c>
      <c r="AF59" s="126">
        <v>222</v>
      </c>
      <c r="AG59" s="5">
        <v>222</v>
      </c>
      <c r="AH59" s="133">
        <v>226</v>
      </c>
      <c r="AI59" s="5">
        <v>226</v>
      </c>
      <c r="AJ59" s="5">
        <v>226</v>
      </c>
      <c r="AK59" s="5">
        <v>226</v>
      </c>
      <c r="AL59" s="5">
        <v>226</v>
      </c>
      <c r="AM59" s="5">
        <v>226</v>
      </c>
      <c r="AN59" s="5">
        <v>226</v>
      </c>
      <c r="AO59" s="5">
        <v>226</v>
      </c>
      <c r="AP59" s="5">
        <v>226</v>
      </c>
      <c r="AQ59" s="5">
        <v>226</v>
      </c>
      <c r="AR59" s="5">
        <v>226</v>
      </c>
      <c r="AS59" s="5">
        <v>226</v>
      </c>
      <c r="AT59" s="5">
        <v>226</v>
      </c>
      <c r="AU59" s="193">
        <v>229</v>
      </c>
      <c r="AV59" s="5">
        <v>229</v>
      </c>
      <c r="AW59" s="5">
        <v>229</v>
      </c>
      <c r="AX59" s="5">
        <v>229</v>
      </c>
      <c r="AY59" s="5">
        <v>229</v>
      </c>
      <c r="AZ59" s="225">
        <v>230</v>
      </c>
      <c r="BA59" s="229">
        <v>230</v>
      </c>
      <c r="BB59" s="235">
        <v>231</v>
      </c>
      <c r="BC59" s="245">
        <v>231</v>
      </c>
      <c r="BD59" s="251">
        <v>232</v>
      </c>
      <c r="BE59" s="255">
        <v>233</v>
      </c>
      <c r="BF59" s="264">
        <v>233</v>
      </c>
      <c r="BG59" s="268">
        <v>234</v>
      </c>
      <c r="BH59" s="272">
        <v>236</v>
      </c>
      <c r="BI59" s="279">
        <v>237</v>
      </c>
      <c r="BJ59" s="285">
        <v>237</v>
      </c>
      <c r="BK59" s="290">
        <v>238</v>
      </c>
      <c r="BL59" s="295">
        <v>239</v>
      </c>
      <c r="BM59" s="299">
        <v>240</v>
      </c>
      <c r="BN59" s="305">
        <v>240</v>
      </c>
      <c r="BO59" s="308">
        <v>241</v>
      </c>
      <c r="BP59" s="310">
        <v>242</v>
      </c>
      <c r="BQ59" s="313">
        <v>243</v>
      </c>
      <c r="BR59" s="317">
        <v>244</v>
      </c>
      <c r="BS59" s="322">
        <v>245</v>
      </c>
      <c r="BT59" s="327">
        <v>246</v>
      </c>
      <c r="BU59" s="331">
        <v>247</v>
      </c>
      <c r="BV59" s="335">
        <v>248</v>
      </c>
      <c r="BW59" s="338">
        <v>249</v>
      </c>
      <c r="BX59" s="343">
        <v>250</v>
      </c>
      <c r="BY59" s="346">
        <v>251</v>
      </c>
      <c r="BZ59" s="354">
        <v>252</v>
      </c>
      <c r="CA59" s="375">
        <v>253</v>
      </c>
      <c r="CB59" s="388">
        <v>254</v>
      </c>
      <c r="CC59" s="1">
        <v>255</v>
      </c>
      <c r="CD59" s="414">
        <v>256</v>
      </c>
      <c r="CE59" s="422">
        <v>257</v>
      </c>
      <c r="CF59" s="429">
        <v>258</v>
      </c>
      <c r="CG59" s="435">
        <v>259</v>
      </c>
      <c r="CH59" s="441">
        <v>260</v>
      </c>
      <c r="CI59" s="448">
        <v>261</v>
      </c>
      <c r="CJ59" s="455">
        <v>262</v>
      </c>
      <c r="CK59" s="460">
        <v>263</v>
      </c>
      <c r="CL59" s="468">
        <v>265</v>
      </c>
      <c r="CM59" s="475">
        <v>266</v>
      </c>
      <c r="CN59" s="483">
        <v>267</v>
      </c>
      <c r="CO59" s="489">
        <v>268</v>
      </c>
      <c r="CP59" s="498">
        <v>269</v>
      </c>
      <c r="CQ59" s="505">
        <v>271</v>
      </c>
      <c r="CR59" s="511">
        <v>271</v>
      </c>
      <c r="CS59" s="519">
        <v>273</v>
      </c>
      <c r="CT59" s="530">
        <v>274</v>
      </c>
      <c r="CU59" s="218">
        <f t="shared" si="0"/>
        <v>1</v>
      </c>
      <c r="CV59" s="23">
        <v>29</v>
      </c>
      <c r="CW59" s="23">
        <v>31</v>
      </c>
      <c r="CX59" s="23">
        <v>32</v>
      </c>
      <c r="CY59" s="23">
        <v>33</v>
      </c>
      <c r="CZ59" s="18">
        <v>34</v>
      </c>
      <c r="DA59" s="22">
        <v>36</v>
      </c>
      <c r="DB59" s="31">
        <v>37</v>
      </c>
      <c r="DC59" s="37">
        <v>37</v>
      </c>
      <c r="DD59" s="41">
        <v>38</v>
      </c>
      <c r="DE59" s="44">
        <v>39</v>
      </c>
      <c r="DF59" s="47">
        <v>39</v>
      </c>
      <c r="DG59" s="53">
        <v>40</v>
      </c>
      <c r="DH59" s="65">
        <v>41</v>
      </c>
      <c r="DI59" s="69">
        <v>41</v>
      </c>
      <c r="DJ59" s="71">
        <v>42</v>
      </c>
      <c r="DK59" s="73">
        <v>42</v>
      </c>
      <c r="DL59" s="77">
        <v>42</v>
      </c>
      <c r="DM59" s="81">
        <v>42</v>
      </c>
      <c r="DN59" s="88">
        <v>42</v>
      </c>
      <c r="DO59" s="5">
        <v>42</v>
      </c>
      <c r="DP59" s="93">
        <v>42</v>
      </c>
      <c r="DQ59" s="5">
        <v>42</v>
      </c>
      <c r="DR59" s="5">
        <v>42</v>
      </c>
      <c r="DS59" s="114">
        <v>43</v>
      </c>
      <c r="DT59" s="5">
        <v>43</v>
      </c>
      <c r="DU59" s="122">
        <v>43</v>
      </c>
      <c r="DV59" s="126">
        <v>43</v>
      </c>
      <c r="DW59" s="5">
        <v>43</v>
      </c>
      <c r="DX59" s="133">
        <v>43</v>
      </c>
      <c r="DY59" s="5">
        <v>43</v>
      </c>
      <c r="DZ59" s="5">
        <v>43</v>
      </c>
      <c r="EA59" s="5">
        <v>43</v>
      </c>
      <c r="EB59" s="5">
        <v>43</v>
      </c>
      <c r="EC59" s="5">
        <v>43</v>
      </c>
      <c r="ED59" s="5">
        <v>43</v>
      </c>
      <c r="EE59" s="5">
        <v>43</v>
      </c>
      <c r="EF59" s="5">
        <v>43</v>
      </c>
      <c r="EG59" s="5">
        <v>43</v>
      </c>
      <c r="EH59" s="5">
        <v>43</v>
      </c>
      <c r="EI59" s="5">
        <v>43</v>
      </c>
      <c r="EJ59" s="5">
        <v>43</v>
      </c>
      <c r="EK59" s="193">
        <v>43</v>
      </c>
      <c r="EL59" s="5">
        <v>43</v>
      </c>
      <c r="EM59" s="5">
        <v>43</v>
      </c>
      <c r="EN59" s="5">
        <v>43</v>
      </c>
      <c r="EO59" s="5">
        <v>43</v>
      </c>
      <c r="EP59" s="225">
        <v>42</v>
      </c>
      <c r="EQ59" s="229">
        <v>43</v>
      </c>
      <c r="ER59" s="235">
        <v>0.17299999999999999</v>
      </c>
      <c r="ES59" s="245">
        <v>0.17299999999999999</v>
      </c>
      <c r="ET59" s="251">
        <v>0.17299999999999999</v>
      </c>
      <c r="EU59" s="255">
        <v>1</v>
      </c>
      <c r="EV59" s="264">
        <v>1</v>
      </c>
      <c r="EW59" s="268">
        <v>1</v>
      </c>
      <c r="EX59" s="272">
        <v>1</v>
      </c>
      <c r="EY59" s="279">
        <v>1</v>
      </c>
      <c r="EZ59" s="285">
        <v>1</v>
      </c>
      <c r="FA59" s="290">
        <v>1</v>
      </c>
      <c r="FB59" s="295">
        <v>1</v>
      </c>
      <c r="FC59" s="299">
        <v>1</v>
      </c>
      <c r="FD59" s="305">
        <v>1</v>
      </c>
      <c r="FE59" s="308">
        <v>1</v>
      </c>
      <c r="FF59" s="310">
        <v>1</v>
      </c>
      <c r="FG59" s="313">
        <v>1</v>
      </c>
      <c r="FH59" s="317">
        <v>1</v>
      </c>
      <c r="FI59" s="322">
        <v>1</v>
      </c>
      <c r="FJ59" s="327">
        <v>1</v>
      </c>
      <c r="FK59" s="331">
        <v>1</v>
      </c>
      <c r="FL59" s="335">
        <v>1</v>
      </c>
      <c r="FM59" s="338">
        <v>1</v>
      </c>
      <c r="FN59" s="343">
        <v>1</v>
      </c>
      <c r="FO59" s="346">
        <v>1</v>
      </c>
      <c r="FP59" s="354">
        <v>1</v>
      </c>
      <c r="FQ59" s="375">
        <v>1</v>
      </c>
      <c r="FR59" s="388">
        <v>1</v>
      </c>
      <c r="FS59" s="1">
        <v>1</v>
      </c>
      <c r="FT59" s="414">
        <v>1</v>
      </c>
      <c r="FU59" s="422">
        <v>1</v>
      </c>
      <c r="FV59" s="429">
        <v>1</v>
      </c>
      <c r="FW59" s="435">
        <v>1</v>
      </c>
      <c r="FX59" s="441">
        <v>1</v>
      </c>
      <c r="FY59" s="448">
        <v>1</v>
      </c>
      <c r="FZ59" s="455">
        <v>1</v>
      </c>
      <c r="GA59" s="460">
        <v>1</v>
      </c>
      <c r="GB59" s="468">
        <v>1</v>
      </c>
      <c r="GC59" s="475">
        <v>1</v>
      </c>
      <c r="GD59" s="483">
        <v>1</v>
      </c>
      <c r="GE59" s="489">
        <v>1</v>
      </c>
      <c r="GF59" s="498">
        <v>1</v>
      </c>
      <c r="GG59" s="505">
        <v>1</v>
      </c>
      <c r="GH59" s="511">
        <v>1</v>
      </c>
      <c r="GI59" s="519">
        <v>1</v>
      </c>
      <c r="GJ59" s="530">
        <v>1</v>
      </c>
      <c r="GK59" s="218">
        <f t="shared" si="1"/>
        <v>0</v>
      </c>
      <c r="GL59" s="23">
        <v>10866</v>
      </c>
      <c r="GM59" s="23">
        <v>10979</v>
      </c>
      <c r="GN59" s="23">
        <v>11094</v>
      </c>
      <c r="GO59" s="23">
        <v>11224</v>
      </c>
      <c r="GP59" s="17">
        <v>11316</v>
      </c>
      <c r="GQ59" s="22">
        <v>11453</v>
      </c>
      <c r="GR59" s="31">
        <v>11651</v>
      </c>
      <c r="GS59" s="37"/>
      <c r="GT59" s="41">
        <v>11882</v>
      </c>
      <c r="GU59" s="44"/>
      <c r="GV59" s="47">
        <v>12133</v>
      </c>
      <c r="GW59" s="53">
        <v>12216</v>
      </c>
      <c r="GX59" s="65">
        <v>12323</v>
      </c>
      <c r="GY59" s="69">
        <v>12438</v>
      </c>
      <c r="GZ59" s="71">
        <v>12561</v>
      </c>
      <c r="HA59" s="73">
        <v>12644</v>
      </c>
      <c r="HB59" s="77">
        <v>12750</v>
      </c>
      <c r="HC59" s="81">
        <v>12913</v>
      </c>
      <c r="HD59" s="88">
        <v>13086</v>
      </c>
      <c r="HE59" s="74">
        <v>13086</v>
      </c>
      <c r="HF59" s="93">
        <v>13161</v>
      </c>
      <c r="HG59" s="5">
        <v>13161</v>
      </c>
      <c r="HH59" s="5">
        <v>13161</v>
      </c>
      <c r="HI59" s="114">
        <v>13227</v>
      </c>
      <c r="HJ59" s="5">
        <v>13227</v>
      </c>
      <c r="HK59" s="122">
        <v>13292</v>
      </c>
      <c r="HL59" s="74">
        <v>13367</v>
      </c>
      <c r="HM59" s="5">
        <v>13367</v>
      </c>
      <c r="HN59" s="133">
        <v>13493</v>
      </c>
      <c r="HO59" s="5">
        <v>13493</v>
      </c>
      <c r="HP59" s="5">
        <v>13493</v>
      </c>
      <c r="HQ59" s="5">
        <v>13493</v>
      </c>
      <c r="HR59" s="5">
        <v>13493</v>
      </c>
      <c r="HS59" s="5">
        <v>13493</v>
      </c>
      <c r="HT59" s="5">
        <v>13493</v>
      </c>
      <c r="HU59" s="5">
        <v>13493</v>
      </c>
      <c r="HV59" s="5">
        <v>13493</v>
      </c>
      <c r="HW59" s="5">
        <v>13493</v>
      </c>
      <c r="HX59" s="5">
        <v>13493</v>
      </c>
      <c r="HY59" s="5">
        <v>13493</v>
      </c>
      <c r="HZ59" s="5">
        <v>13493</v>
      </c>
      <c r="IA59" s="193">
        <v>13562</v>
      </c>
      <c r="IB59" s="5">
        <v>13562</v>
      </c>
      <c r="IC59" s="5">
        <v>13562</v>
      </c>
      <c r="ID59" s="5">
        <v>13562</v>
      </c>
      <c r="IE59" s="5">
        <v>13562</v>
      </c>
      <c r="IF59" s="5">
        <v>13562</v>
      </c>
      <c r="IG59" s="229">
        <v>13600</v>
      </c>
      <c r="IH59" s="235">
        <v>13633</v>
      </c>
      <c r="II59" s="245">
        <v>13650</v>
      </c>
      <c r="IJ59" s="251">
        <v>13707</v>
      </c>
      <c r="IK59" s="255">
        <v>13760</v>
      </c>
      <c r="IL59" s="264">
        <v>13834</v>
      </c>
      <c r="IM59" s="268">
        <v>13899</v>
      </c>
      <c r="IN59" s="272">
        <v>13985</v>
      </c>
      <c r="IO59" s="279">
        <v>14073</v>
      </c>
      <c r="IP59" s="285">
        <v>14158</v>
      </c>
      <c r="IQ59" s="290">
        <v>14245</v>
      </c>
      <c r="IR59" s="295">
        <v>14330</v>
      </c>
      <c r="IS59" s="299">
        <v>14415</v>
      </c>
      <c r="IT59" s="305">
        <v>14497</v>
      </c>
      <c r="IU59" s="308">
        <v>14573</v>
      </c>
      <c r="IV59" s="310">
        <v>14650</v>
      </c>
      <c r="IW59" s="313">
        <v>14734</v>
      </c>
      <c r="IX59" s="317">
        <v>14820</v>
      </c>
      <c r="IY59" s="322">
        <v>14900</v>
      </c>
      <c r="IZ59" s="327">
        <v>14985</v>
      </c>
      <c r="JA59" s="331">
        <v>15070</v>
      </c>
      <c r="JB59" s="335">
        <v>15152</v>
      </c>
      <c r="JC59" s="338">
        <v>15238</v>
      </c>
      <c r="JD59" s="343">
        <v>15323</v>
      </c>
      <c r="JE59" s="346">
        <v>15410</v>
      </c>
      <c r="JF59" s="354">
        <v>15500</v>
      </c>
      <c r="JG59" s="375">
        <v>15585</v>
      </c>
      <c r="JH59" s="388">
        <v>15670</v>
      </c>
      <c r="JI59" s="393"/>
      <c r="JJ59" s="414">
        <v>15840</v>
      </c>
      <c r="JK59" s="422">
        <v>15925</v>
      </c>
      <c r="JL59" s="429">
        <v>16010</v>
      </c>
      <c r="JM59" s="435">
        <v>16093</v>
      </c>
      <c r="JN59" s="441">
        <v>16173</v>
      </c>
      <c r="JO59" s="448">
        <v>16258</v>
      </c>
      <c r="JP59" s="455"/>
      <c r="JQ59" s="460">
        <v>16333</v>
      </c>
      <c r="JR59" s="468">
        <v>16433</v>
      </c>
      <c r="JS59" s="475">
        <v>16535</v>
      </c>
      <c r="JT59" s="483">
        <v>16635</v>
      </c>
      <c r="JU59" s="489">
        <v>16735</v>
      </c>
      <c r="JV59" s="498">
        <v>16835</v>
      </c>
      <c r="JW59" s="505"/>
      <c r="JX59" s="511">
        <v>17030</v>
      </c>
      <c r="JY59" s="519">
        <v>17110</v>
      </c>
      <c r="JZ59" s="530">
        <v>17190</v>
      </c>
      <c r="KA59" s="218">
        <f t="shared" si="2"/>
        <v>80</v>
      </c>
      <c r="KB59" s="4"/>
    </row>
    <row r="60" spans="1:288" ht="15" customHeight="1" x14ac:dyDescent="0.2">
      <c r="A60" s="557"/>
      <c r="B60" s="43">
        <v>59</v>
      </c>
      <c r="C60" s="4" t="s">
        <v>84</v>
      </c>
      <c r="D60" s="43">
        <v>2</v>
      </c>
      <c r="E60" s="43">
        <v>2</v>
      </c>
      <c r="F60" s="23">
        <v>1.3029999999999999</v>
      </c>
      <c r="G60" s="5">
        <v>1.3029999999999999</v>
      </c>
      <c r="H60" s="5">
        <v>1.3029999999999999</v>
      </c>
      <c r="I60" s="5">
        <v>1.3029999999999999</v>
      </c>
      <c r="J60" s="5">
        <v>1.3029999999999999</v>
      </c>
      <c r="K60" s="5">
        <v>1.3029999999999999</v>
      </c>
      <c r="L60" s="5">
        <v>1.3029999999999999</v>
      </c>
      <c r="M60" s="5">
        <v>1.3029999999999999</v>
      </c>
      <c r="N60" s="5">
        <v>1.3029999999999999</v>
      </c>
      <c r="O60" s="5">
        <v>1.3029999999999999</v>
      </c>
      <c r="P60" s="5">
        <v>1.3029999999999999</v>
      </c>
      <c r="Q60" s="5">
        <v>1.3029999999999999</v>
      </c>
      <c r="R60" s="5">
        <v>1.3029999999999999</v>
      </c>
      <c r="S60" s="5">
        <v>1.3029999999999999</v>
      </c>
      <c r="T60" s="5">
        <v>1.3029999999999999</v>
      </c>
      <c r="U60" s="5">
        <v>1.3029999999999999</v>
      </c>
      <c r="V60" s="5">
        <v>1.3029999999999999</v>
      </c>
      <c r="W60" s="5">
        <v>1.3029999999999999</v>
      </c>
      <c r="X60" s="5">
        <v>1.3029999999999999</v>
      </c>
      <c r="Y60" s="5">
        <v>1.3029999999999999</v>
      </c>
      <c r="Z60" s="5">
        <v>1.3029999999999999</v>
      </c>
      <c r="AA60" s="5">
        <v>1.3029999999999999</v>
      </c>
      <c r="AB60" s="5">
        <v>1.3029999999999999</v>
      </c>
      <c r="AC60" s="114">
        <v>5</v>
      </c>
      <c r="AD60" s="117">
        <v>12</v>
      </c>
      <c r="AE60" s="122">
        <v>17</v>
      </c>
      <c r="AF60" s="124">
        <v>24</v>
      </c>
      <c r="AG60" s="129">
        <v>32</v>
      </c>
      <c r="AH60" s="133">
        <v>41</v>
      </c>
      <c r="AI60" s="136">
        <v>50</v>
      </c>
      <c r="AJ60" s="140">
        <v>59</v>
      </c>
      <c r="AK60" s="145">
        <v>67</v>
      </c>
      <c r="AL60" s="149">
        <v>74</v>
      </c>
      <c r="AM60" s="153">
        <v>79</v>
      </c>
      <c r="AN60" s="158">
        <v>85</v>
      </c>
      <c r="AO60" s="163">
        <v>90</v>
      </c>
      <c r="AP60" s="167">
        <v>95</v>
      </c>
      <c r="AQ60" s="174">
        <v>101</v>
      </c>
      <c r="AR60" s="178">
        <v>107</v>
      </c>
      <c r="AS60" s="184">
        <v>112</v>
      </c>
      <c r="AT60" s="189">
        <v>119</v>
      </c>
      <c r="AU60" s="193">
        <v>130</v>
      </c>
      <c r="AV60" s="202">
        <v>141</v>
      </c>
      <c r="AW60" s="1">
        <v>152</v>
      </c>
      <c r="AX60" s="209">
        <v>151</v>
      </c>
      <c r="AY60" s="218">
        <v>154</v>
      </c>
      <c r="AZ60" s="225">
        <v>159</v>
      </c>
      <c r="BA60" s="229">
        <v>164</v>
      </c>
      <c r="BB60" s="1">
        <v>169</v>
      </c>
      <c r="BC60" s="1">
        <v>174</v>
      </c>
      <c r="BD60" s="251">
        <v>177</v>
      </c>
      <c r="BE60" s="255">
        <v>181</v>
      </c>
      <c r="BF60" s="264">
        <v>190</v>
      </c>
      <c r="BG60" s="268">
        <v>198</v>
      </c>
      <c r="BH60" s="272">
        <v>208</v>
      </c>
      <c r="BI60" s="279">
        <v>216</v>
      </c>
      <c r="BJ60" s="285">
        <v>223</v>
      </c>
      <c r="BK60" s="290">
        <v>229</v>
      </c>
      <c r="BL60" s="295">
        <v>233</v>
      </c>
      <c r="BM60" s="299">
        <v>237</v>
      </c>
      <c r="BN60" s="305">
        <v>242</v>
      </c>
      <c r="BO60" s="308">
        <v>247</v>
      </c>
      <c r="BP60" s="310">
        <v>252</v>
      </c>
      <c r="BQ60" s="313">
        <v>259</v>
      </c>
      <c r="BR60" s="317">
        <v>269</v>
      </c>
      <c r="BS60" s="322">
        <v>278</v>
      </c>
      <c r="BT60" s="327">
        <v>288</v>
      </c>
      <c r="BU60" s="331">
        <v>295</v>
      </c>
      <c r="BV60" s="335">
        <v>303</v>
      </c>
      <c r="BW60" s="338">
        <v>310</v>
      </c>
      <c r="BX60" s="343">
        <v>315</v>
      </c>
      <c r="BY60" s="346">
        <v>319</v>
      </c>
      <c r="BZ60" s="354">
        <v>323</v>
      </c>
      <c r="CA60" s="375">
        <v>327</v>
      </c>
      <c r="CB60" s="388">
        <v>332</v>
      </c>
      <c r="CC60" s="393">
        <v>335</v>
      </c>
      <c r="CD60" s="414">
        <v>344</v>
      </c>
      <c r="CE60" s="422">
        <v>352</v>
      </c>
      <c r="CF60" s="429">
        <v>358</v>
      </c>
      <c r="CG60" s="435">
        <v>364</v>
      </c>
      <c r="CH60" s="441">
        <v>370</v>
      </c>
      <c r="CI60" s="448">
        <v>376</v>
      </c>
      <c r="CJ60" s="455">
        <v>382</v>
      </c>
      <c r="CK60" s="460">
        <v>387</v>
      </c>
      <c r="CL60" s="468">
        <v>391</v>
      </c>
      <c r="CM60" s="475">
        <v>396</v>
      </c>
      <c r="CN60" s="483">
        <v>401</v>
      </c>
      <c r="CO60" s="489">
        <v>404</v>
      </c>
      <c r="CP60" s="498">
        <v>410</v>
      </c>
      <c r="CQ60" s="505">
        <v>415</v>
      </c>
      <c r="CR60" s="511">
        <v>420</v>
      </c>
      <c r="CS60" s="519">
        <v>426</v>
      </c>
      <c r="CT60" s="530">
        <v>431</v>
      </c>
      <c r="CU60" s="218">
        <f t="shared" si="0"/>
        <v>5</v>
      </c>
      <c r="CV60" s="23">
        <v>1.3089999999999999</v>
      </c>
      <c r="CW60" s="5">
        <v>1.3089999999999999</v>
      </c>
      <c r="CX60" s="5">
        <v>1.3089999999999999</v>
      </c>
      <c r="CY60" s="5">
        <v>1.3089999999999999</v>
      </c>
      <c r="CZ60" s="5">
        <v>1.3089999999999999</v>
      </c>
      <c r="DA60" s="5">
        <v>1.3089999999999999</v>
      </c>
      <c r="DB60" s="5">
        <v>1.3089999999999999</v>
      </c>
      <c r="DC60" s="5">
        <v>1.3089999999999999</v>
      </c>
      <c r="DD60" s="5">
        <v>1.3089999999999999</v>
      </c>
      <c r="DE60" s="5">
        <v>1.3089999999999999</v>
      </c>
      <c r="DF60" s="5">
        <v>1.3089999999999999</v>
      </c>
      <c r="DG60" s="5">
        <v>1.3089999999999999</v>
      </c>
      <c r="DH60" s="5">
        <v>1.3089999999999999</v>
      </c>
      <c r="DI60" s="5">
        <v>1.3089999999999999</v>
      </c>
      <c r="DJ60" s="5">
        <v>1.3089999999999999</v>
      </c>
      <c r="DK60" s="5">
        <v>1.3089999999999999</v>
      </c>
      <c r="DL60" s="5">
        <v>1.3089999999999999</v>
      </c>
      <c r="DM60" s="5">
        <v>1.3089999999999999</v>
      </c>
      <c r="DN60" s="5">
        <v>1.3089999999999999</v>
      </c>
      <c r="DO60" s="5">
        <v>1.3089999999999999</v>
      </c>
      <c r="DP60" s="5">
        <v>1.3089999999999999</v>
      </c>
      <c r="DQ60" s="5">
        <v>1.3089999999999999</v>
      </c>
      <c r="DR60" s="5">
        <v>1.3089999999999999</v>
      </c>
      <c r="DS60" s="114">
        <v>4</v>
      </c>
      <c r="DT60" s="117">
        <v>9</v>
      </c>
      <c r="DU60" s="122">
        <v>13</v>
      </c>
      <c r="DV60" s="124">
        <v>18</v>
      </c>
      <c r="DW60" s="129">
        <v>23</v>
      </c>
      <c r="DX60" s="133">
        <v>25</v>
      </c>
      <c r="DY60" s="136">
        <v>25</v>
      </c>
      <c r="DZ60" s="140">
        <v>25</v>
      </c>
      <c r="EA60" s="145">
        <v>25</v>
      </c>
      <c r="EB60" s="149">
        <v>26</v>
      </c>
      <c r="EC60" s="153">
        <v>30</v>
      </c>
      <c r="ED60" s="158">
        <v>34</v>
      </c>
      <c r="EE60" s="163">
        <v>40</v>
      </c>
      <c r="EF60" s="167">
        <v>44</v>
      </c>
      <c r="EG60" s="174">
        <v>50</v>
      </c>
      <c r="EH60" s="178">
        <v>55</v>
      </c>
      <c r="EI60" s="184">
        <v>61</v>
      </c>
      <c r="EJ60" s="189">
        <v>64</v>
      </c>
      <c r="EK60" s="193">
        <v>64</v>
      </c>
      <c r="EL60" s="202">
        <v>64</v>
      </c>
      <c r="EM60" s="1">
        <f>EL60</f>
        <v>64</v>
      </c>
      <c r="EN60" s="209">
        <v>64</v>
      </c>
      <c r="EO60" s="218">
        <v>66</v>
      </c>
      <c r="EP60" s="225">
        <v>71</v>
      </c>
      <c r="EQ60" s="229">
        <v>76</v>
      </c>
      <c r="ER60" s="1">
        <v>81</v>
      </c>
      <c r="ES60" s="1">
        <v>86</v>
      </c>
      <c r="ET60" s="251">
        <v>90</v>
      </c>
      <c r="EU60" s="255">
        <v>94</v>
      </c>
      <c r="EV60" s="264">
        <v>95</v>
      </c>
      <c r="EW60" s="268">
        <v>95</v>
      </c>
      <c r="EX60" s="272">
        <v>95</v>
      </c>
      <c r="EY60" s="279">
        <v>96</v>
      </c>
      <c r="EZ60" s="285">
        <v>99</v>
      </c>
      <c r="FA60" s="290">
        <v>104</v>
      </c>
      <c r="FB60" s="295">
        <v>108</v>
      </c>
      <c r="FC60" s="299">
        <v>111</v>
      </c>
      <c r="FD60" s="305">
        <v>115</v>
      </c>
      <c r="FE60" s="308">
        <v>119</v>
      </c>
      <c r="FF60" s="310">
        <v>122</v>
      </c>
      <c r="FG60" s="313">
        <v>123</v>
      </c>
      <c r="FH60" s="317">
        <v>123</v>
      </c>
      <c r="FI60" s="322">
        <v>123</v>
      </c>
      <c r="FJ60" s="327">
        <v>123</v>
      </c>
      <c r="FK60" s="331">
        <v>126</v>
      </c>
      <c r="FL60" s="335">
        <v>126</v>
      </c>
      <c r="FM60" s="338">
        <v>128</v>
      </c>
      <c r="FN60" s="343">
        <v>132</v>
      </c>
      <c r="FO60" s="346">
        <v>138</v>
      </c>
      <c r="FP60" s="354">
        <v>143</v>
      </c>
      <c r="FQ60" s="375">
        <v>147</v>
      </c>
      <c r="FR60" s="388">
        <v>151</v>
      </c>
      <c r="FS60" s="393">
        <v>156</v>
      </c>
      <c r="FT60" s="414">
        <v>156</v>
      </c>
      <c r="FU60" s="422">
        <v>158</v>
      </c>
      <c r="FV60" s="429">
        <v>163</v>
      </c>
      <c r="FW60" s="435">
        <v>167</v>
      </c>
      <c r="FX60" s="441">
        <v>170</v>
      </c>
      <c r="FY60" s="448">
        <v>174</v>
      </c>
      <c r="FZ60" s="455">
        <v>178</v>
      </c>
      <c r="GA60" s="460">
        <v>182</v>
      </c>
      <c r="GB60" s="468">
        <v>186</v>
      </c>
      <c r="GC60" s="475">
        <v>190</v>
      </c>
      <c r="GD60" s="483">
        <v>195</v>
      </c>
      <c r="GE60" s="489">
        <v>200</v>
      </c>
      <c r="GF60" s="498">
        <v>204</v>
      </c>
      <c r="GG60" s="505">
        <v>209</v>
      </c>
      <c r="GH60" s="511">
        <v>214</v>
      </c>
      <c r="GI60" s="519">
        <v>218</v>
      </c>
      <c r="GJ60" s="530">
        <v>223</v>
      </c>
      <c r="GK60" s="218">
        <f t="shared" si="1"/>
        <v>5</v>
      </c>
      <c r="GL60" s="23">
        <v>5387</v>
      </c>
      <c r="GM60" s="5">
        <v>5387</v>
      </c>
      <c r="GN60" s="5">
        <v>5387</v>
      </c>
      <c r="GO60" s="5">
        <v>5387</v>
      </c>
      <c r="GP60" s="5">
        <v>5387</v>
      </c>
      <c r="GQ60" s="5">
        <v>5387</v>
      </c>
      <c r="GR60" s="5">
        <v>5387</v>
      </c>
      <c r="GS60" s="5">
        <v>5387</v>
      </c>
      <c r="GT60" s="5">
        <v>5387</v>
      </c>
      <c r="GU60" s="5">
        <v>5387</v>
      </c>
      <c r="GV60" s="5">
        <v>5387</v>
      </c>
      <c r="GW60" s="5">
        <v>5387</v>
      </c>
      <c r="GX60" s="5">
        <v>5387</v>
      </c>
      <c r="GY60" s="5">
        <v>5387</v>
      </c>
      <c r="GZ60" s="5">
        <v>5387</v>
      </c>
      <c r="HA60" s="5">
        <v>5387</v>
      </c>
      <c r="HB60" s="5">
        <v>5387</v>
      </c>
      <c r="HC60" s="5">
        <v>5387</v>
      </c>
      <c r="HD60" s="5">
        <v>5387</v>
      </c>
      <c r="HE60" s="5">
        <v>5387</v>
      </c>
      <c r="HF60" s="5">
        <v>5387</v>
      </c>
      <c r="HG60" s="5">
        <v>5387</v>
      </c>
      <c r="HH60" s="5">
        <v>5387</v>
      </c>
      <c r="HI60" s="114">
        <v>5534</v>
      </c>
      <c r="HJ60" s="117">
        <v>5668</v>
      </c>
      <c r="HK60" s="122">
        <v>5786</v>
      </c>
      <c r="HL60" s="124">
        <v>5925</v>
      </c>
      <c r="HM60" s="129">
        <v>6074</v>
      </c>
      <c r="HN60" s="133">
        <v>6287</v>
      </c>
      <c r="HO60" s="136">
        <v>6438</v>
      </c>
      <c r="HP60" s="140">
        <v>6548</v>
      </c>
      <c r="HQ60" s="145">
        <v>6729</v>
      </c>
      <c r="HR60" s="149">
        <v>6843</v>
      </c>
      <c r="HS60" s="153">
        <v>6962</v>
      </c>
      <c r="HT60" s="158">
        <v>7048</v>
      </c>
      <c r="HU60" s="163">
        <v>7168</v>
      </c>
      <c r="HV60" s="167">
        <v>7319</v>
      </c>
      <c r="HW60" s="174">
        <v>7409</v>
      </c>
      <c r="HX60" s="178">
        <v>7536</v>
      </c>
      <c r="HY60" s="184">
        <v>7670</v>
      </c>
      <c r="HZ60" s="189">
        <v>7878</v>
      </c>
      <c r="IA60" s="193">
        <v>8110</v>
      </c>
      <c r="IB60" s="202">
        <v>8457</v>
      </c>
      <c r="IC60" s="205"/>
      <c r="ID60" s="209">
        <v>8893</v>
      </c>
      <c r="IE60" s="218">
        <v>9019</v>
      </c>
      <c r="IF60" s="225">
        <v>9126</v>
      </c>
      <c r="IG60" s="229">
        <v>9234</v>
      </c>
      <c r="IH60" s="235"/>
      <c r="II60" s="245"/>
      <c r="IJ60" s="251">
        <v>9560</v>
      </c>
      <c r="IK60" s="255">
        <v>9675</v>
      </c>
      <c r="IL60" s="264">
        <v>9890</v>
      </c>
      <c r="IM60" s="268">
        <v>10164</v>
      </c>
      <c r="IN60" s="272">
        <v>10695</v>
      </c>
      <c r="IO60" s="279">
        <v>10912</v>
      </c>
      <c r="IP60" s="285">
        <v>11139</v>
      </c>
      <c r="IQ60" s="290">
        <v>11268</v>
      </c>
      <c r="IR60" s="295">
        <v>11379</v>
      </c>
      <c r="IS60" s="299">
        <v>11486</v>
      </c>
      <c r="IT60" s="305">
        <v>11613</v>
      </c>
      <c r="IU60" s="308">
        <v>11731</v>
      </c>
      <c r="IV60" s="310">
        <v>11847</v>
      </c>
      <c r="IW60" s="313">
        <v>12113</v>
      </c>
      <c r="IX60" s="317">
        <v>12435</v>
      </c>
      <c r="IY60" s="322">
        <v>12738</v>
      </c>
      <c r="IZ60" s="327">
        <v>13118</v>
      </c>
      <c r="JA60" s="331">
        <v>13304</v>
      </c>
      <c r="JB60" s="335">
        <v>13598</v>
      </c>
      <c r="JC60" s="338">
        <v>13817</v>
      </c>
      <c r="JD60" s="343">
        <v>13931</v>
      </c>
      <c r="JE60" s="346">
        <v>14053</v>
      </c>
      <c r="JF60" s="354">
        <v>14168</v>
      </c>
      <c r="JG60" s="375">
        <v>14275</v>
      </c>
      <c r="JH60" s="388">
        <v>14401</v>
      </c>
      <c r="JI60" s="393">
        <v>14510</v>
      </c>
      <c r="JJ60" s="414">
        <v>14828</v>
      </c>
      <c r="JK60" s="422">
        <v>15091</v>
      </c>
      <c r="JL60" s="429">
        <v>15330</v>
      </c>
      <c r="JM60" s="435">
        <v>15479</v>
      </c>
      <c r="JN60" s="441">
        <v>15628</v>
      </c>
      <c r="JO60" s="448">
        <v>15755</v>
      </c>
      <c r="JP60" s="455">
        <v>15880</v>
      </c>
      <c r="JQ60" s="460">
        <v>16005</v>
      </c>
      <c r="JR60" s="468">
        <v>16121</v>
      </c>
      <c r="JS60" s="475">
        <v>16250</v>
      </c>
      <c r="JT60" s="483">
        <v>16377</v>
      </c>
      <c r="JU60" s="489">
        <v>16493</v>
      </c>
      <c r="JV60" s="498">
        <v>16688</v>
      </c>
      <c r="JW60" s="505">
        <v>16918</v>
      </c>
      <c r="JX60" s="511">
        <v>17079</v>
      </c>
      <c r="JY60" s="519">
        <v>17270</v>
      </c>
      <c r="JZ60" s="530">
        <v>17403</v>
      </c>
      <c r="KA60" s="218">
        <f t="shared" si="2"/>
        <v>133</v>
      </c>
      <c r="KB60" s="4"/>
    </row>
    <row r="61" spans="1:288" ht="15" customHeight="1" x14ac:dyDescent="0.2">
      <c r="A61" s="557"/>
      <c r="B61" s="43">
        <v>60</v>
      </c>
      <c r="C61" s="4" t="s">
        <v>85</v>
      </c>
      <c r="D61" s="43">
        <v>4</v>
      </c>
      <c r="E61" s="43">
        <v>3</v>
      </c>
      <c r="F61" s="23">
        <v>452</v>
      </c>
      <c r="G61" s="1">
        <v>460</v>
      </c>
      <c r="H61" s="1">
        <v>468</v>
      </c>
      <c r="I61" s="1">
        <v>476</v>
      </c>
      <c r="J61" s="1">
        <v>484</v>
      </c>
      <c r="K61" s="1">
        <v>492</v>
      </c>
      <c r="L61" s="1">
        <v>500</v>
      </c>
      <c r="M61" s="1">
        <f>ROUND((L61-F61)/6+L61+1,0)</f>
        <v>509</v>
      </c>
      <c r="N61" s="1">
        <f>ROUND((M61-F61)/7+M61+1,0)</f>
        <v>518</v>
      </c>
      <c r="O61" s="1">
        <f>ROUND((N61-F61)/8+N61+1,0)</f>
        <v>527</v>
      </c>
      <c r="P61" s="1">
        <f>ROUND((O61-F61)/9+O61,0)</f>
        <v>535</v>
      </c>
      <c r="Q61" s="53">
        <v>512</v>
      </c>
      <c r="R61" s="65">
        <v>515</v>
      </c>
      <c r="S61" s="69">
        <v>522</v>
      </c>
      <c r="T61" s="71">
        <v>527</v>
      </c>
      <c r="U61" s="73">
        <v>533</v>
      </c>
      <c r="V61" s="77">
        <v>546</v>
      </c>
      <c r="W61" s="81">
        <v>565</v>
      </c>
      <c r="X61" s="88">
        <v>582</v>
      </c>
      <c r="Y61" s="90">
        <v>599</v>
      </c>
      <c r="Z61" s="93">
        <v>617</v>
      </c>
      <c r="AA61" s="99">
        <v>631</v>
      </c>
      <c r="AB61" s="103">
        <v>645</v>
      </c>
      <c r="AC61" s="114">
        <v>657</v>
      </c>
      <c r="AD61" s="117">
        <v>671</v>
      </c>
      <c r="AE61" s="122">
        <v>686</v>
      </c>
      <c r="AF61" s="124">
        <v>705</v>
      </c>
      <c r="AG61" s="129">
        <v>722</v>
      </c>
      <c r="AH61" s="133">
        <v>740</v>
      </c>
      <c r="AI61" s="136">
        <v>762</v>
      </c>
      <c r="AJ61" s="140">
        <v>784</v>
      </c>
      <c r="AK61" s="145">
        <v>802</v>
      </c>
      <c r="AL61" s="149">
        <v>825</v>
      </c>
      <c r="AM61" s="153">
        <v>841</v>
      </c>
      <c r="AN61" s="158">
        <v>852</v>
      </c>
      <c r="AO61" s="163">
        <v>866</v>
      </c>
      <c r="AP61" s="167">
        <v>881</v>
      </c>
      <c r="AQ61" s="174">
        <v>890</v>
      </c>
      <c r="AR61" s="178">
        <v>899</v>
      </c>
      <c r="AS61" s="184">
        <v>912</v>
      </c>
      <c r="AT61" s="189">
        <v>935</v>
      </c>
      <c r="AU61" s="193">
        <v>965</v>
      </c>
      <c r="AV61" s="1">
        <v>995</v>
      </c>
      <c r="AW61" s="205">
        <v>1000</v>
      </c>
      <c r="AX61" s="209">
        <v>1015</v>
      </c>
      <c r="AY61" s="218">
        <v>1033</v>
      </c>
      <c r="AZ61" s="225">
        <v>1047</v>
      </c>
      <c r="BA61" s="229">
        <v>1062</v>
      </c>
      <c r="BB61" s="235">
        <v>1076</v>
      </c>
      <c r="BC61" s="245">
        <v>1090</v>
      </c>
      <c r="BD61" s="251">
        <v>1105</v>
      </c>
      <c r="BE61" s="255">
        <v>1122</v>
      </c>
      <c r="BF61" s="264">
        <v>1140</v>
      </c>
      <c r="BG61" s="268">
        <v>1165</v>
      </c>
      <c r="BH61" s="272">
        <v>1190</v>
      </c>
      <c r="BI61" s="279">
        <v>1213</v>
      </c>
      <c r="BJ61" s="285">
        <v>1233</v>
      </c>
      <c r="BK61" s="290">
        <v>1239</v>
      </c>
      <c r="BL61" s="295">
        <v>26</v>
      </c>
      <c r="BM61" s="299">
        <v>43</v>
      </c>
      <c r="BN61" s="305">
        <v>58</v>
      </c>
      <c r="BO61" s="308">
        <v>71</v>
      </c>
      <c r="BP61" s="310">
        <v>90</v>
      </c>
      <c r="BQ61" s="313">
        <v>113</v>
      </c>
      <c r="BR61" s="317">
        <v>137</v>
      </c>
      <c r="BS61" s="322">
        <v>161</v>
      </c>
      <c r="BT61" s="327">
        <v>183</v>
      </c>
      <c r="BU61" s="331">
        <v>204</v>
      </c>
      <c r="BV61" s="335">
        <v>229</v>
      </c>
      <c r="BW61" s="338">
        <v>244</v>
      </c>
      <c r="BX61" s="343">
        <v>255</v>
      </c>
      <c r="BY61" s="346">
        <v>270</v>
      </c>
      <c r="BZ61" s="354">
        <v>281</v>
      </c>
      <c r="CA61" s="375">
        <v>294</v>
      </c>
      <c r="CB61" s="388">
        <v>309</v>
      </c>
      <c r="CC61" s="393">
        <v>324</v>
      </c>
      <c r="CD61" s="414">
        <v>348</v>
      </c>
      <c r="CE61" s="422">
        <v>368</v>
      </c>
      <c r="CF61" s="429">
        <v>392</v>
      </c>
      <c r="CG61" s="435">
        <v>412</v>
      </c>
      <c r="CH61" s="441">
        <v>429</v>
      </c>
      <c r="CI61" s="448">
        <v>442</v>
      </c>
      <c r="CJ61" s="455">
        <v>455</v>
      </c>
      <c r="CK61" s="460">
        <v>468</v>
      </c>
      <c r="CL61" s="468">
        <v>480</v>
      </c>
      <c r="CM61" s="475">
        <v>494</v>
      </c>
      <c r="CN61" s="483">
        <v>510</v>
      </c>
      <c r="CO61" s="489">
        <v>526</v>
      </c>
      <c r="CP61" s="498">
        <v>546</v>
      </c>
      <c r="CQ61" s="505">
        <v>568</v>
      </c>
      <c r="CR61" s="511">
        <v>588</v>
      </c>
      <c r="CS61" s="519">
        <v>610</v>
      </c>
      <c r="CT61" s="530">
        <v>630</v>
      </c>
      <c r="CU61" s="218">
        <f t="shared" si="0"/>
        <v>20</v>
      </c>
      <c r="CV61" s="23">
        <v>109</v>
      </c>
      <c r="CW61" s="1">
        <v>114</v>
      </c>
      <c r="CX61" s="1">
        <v>119</v>
      </c>
      <c r="CY61" s="1">
        <v>124</v>
      </c>
      <c r="CZ61" s="1">
        <v>129</v>
      </c>
      <c r="DA61" s="1">
        <v>134</v>
      </c>
      <c r="DB61" s="1">
        <v>139</v>
      </c>
      <c r="DC61" s="1">
        <f>ROUND((DB61-CV61)/6/31*21+DB61,0)</f>
        <v>142</v>
      </c>
      <c r="DD61" s="1">
        <f>ROUND((DC61-CV61)/7+DC61-1,0)</f>
        <v>146</v>
      </c>
      <c r="DE61" s="1">
        <f>ROUND((DD61-CV61)/8+DD61+1,0)</f>
        <v>152</v>
      </c>
      <c r="DF61" s="1">
        <f>ROUND((DE61-CV61)/9+DE61+1,0)</f>
        <v>158</v>
      </c>
      <c r="DG61" s="53">
        <v>154</v>
      </c>
      <c r="DH61" s="65">
        <v>159</v>
      </c>
      <c r="DI61" s="69">
        <v>166</v>
      </c>
      <c r="DJ61" s="71">
        <v>172</v>
      </c>
      <c r="DK61" s="73">
        <v>180</v>
      </c>
      <c r="DL61" s="77">
        <v>187</v>
      </c>
      <c r="DM61" s="81">
        <v>190</v>
      </c>
      <c r="DN61" s="88">
        <v>196</v>
      </c>
      <c r="DO61" s="90">
        <v>197</v>
      </c>
      <c r="DP61" s="93">
        <v>200</v>
      </c>
      <c r="DQ61" s="99">
        <v>203</v>
      </c>
      <c r="DR61" s="103">
        <v>205</v>
      </c>
      <c r="DS61" s="114">
        <v>207</v>
      </c>
      <c r="DT61" s="117">
        <v>210</v>
      </c>
      <c r="DU61" s="122">
        <v>211</v>
      </c>
      <c r="DV61" s="124">
        <v>213</v>
      </c>
      <c r="DW61" s="129">
        <v>214</v>
      </c>
      <c r="DX61" s="133">
        <v>214</v>
      </c>
      <c r="DY61" s="136">
        <v>214</v>
      </c>
      <c r="DZ61" s="140">
        <v>214</v>
      </c>
      <c r="EA61" s="145">
        <v>214</v>
      </c>
      <c r="EB61" s="149">
        <v>214</v>
      </c>
      <c r="EC61" s="153">
        <v>215</v>
      </c>
      <c r="ED61" s="158">
        <v>215</v>
      </c>
      <c r="EE61" s="163">
        <v>217</v>
      </c>
      <c r="EF61" s="167">
        <v>218</v>
      </c>
      <c r="EG61" s="174">
        <v>219</v>
      </c>
      <c r="EH61" s="178">
        <v>219</v>
      </c>
      <c r="EI61" s="184">
        <v>219</v>
      </c>
      <c r="EJ61" s="189">
        <v>219</v>
      </c>
      <c r="EK61" s="193">
        <v>219</v>
      </c>
      <c r="EL61" s="1">
        <f>EK61</f>
        <v>219</v>
      </c>
      <c r="EM61" s="205">
        <v>219</v>
      </c>
      <c r="EN61" s="209">
        <v>219</v>
      </c>
      <c r="EO61" s="218">
        <v>219</v>
      </c>
      <c r="EP61" s="225">
        <v>219</v>
      </c>
      <c r="EQ61" s="229">
        <v>219</v>
      </c>
      <c r="ER61" s="235">
        <v>219</v>
      </c>
      <c r="ES61" s="245">
        <v>219</v>
      </c>
      <c r="ET61" s="251">
        <v>219</v>
      </c>
      <c r="EU61" s="255">
        <v>219</v>
      </c>
      <c r="EV61" s="264">
        <v>219</v>
      </c>
      <c r="EW61" s="268">
        <v>219</v>
      </c>
      <c r="EX61" s="272">
        <v>219</v>
      </c>
      <c r="EY61" s="279">
        <v>219</v>
      </c>
      <c r="EZ61" s="285">
        <v>219</v>
      </c>
      <c r="FA61" s="290">
        <v>219</v>
      </c>
      <c r="FB61" s="295">
        <v>219</v>
      </c>
      <c r="FC61" s="299">
        <v>219</v>
      </c>
      <c r="FD61" s="305">
        <v>219</v>
      </c>
      <c r="FE61" s="308">
        <v>219</v>
      </c>
      <c r="FF61" s="310">
        <v>219</v>
      </c>
      <c r="FG61" s="313">
        <v>219</v>
      </c>
      <c r="FH61" s="317">
        <v>219</v>
      </c>
      <c r="FI61" s="322">
        <v>219</v>
      </c>
      <c r="FJ61" s="327">
        <v>219</v>
      </c>
      <c r="FK61" s="331">
        <v>219</v>
      </c>
      <c r="FL61" s="335">
        <v>219</v>
      </c>
      <c r="FM61" s="338">
        <v>219</v>
      </c>
      <c r="FN61" s="343">
        <v>219</v>
      </c>
      <c r="FO61" s="346">
        <v>219</v>
      </c>
      <c r="FP61" s="354">
        <v>2</v>
      </c>
      <c r="FQ61" s="375">
        <v>2</v>
      </c>
      <c r="FR61" s="388">
        <v>2</v>
      </c>
      <c r="FS61" s="393">
        <v>2</v>
      </c>
      <c r="FT61" s="414">
        <v>2</v>
      </c>
      <c r="FU61" s="422">
        <v>2</v>
      </c>
      <c r="FV61" s="429">
        <v>2</v>
      </c>
      <c r="FW61" s="435">
        <v>2</v>
      </c>
      <c r="FX61" s="441">
        <v>2</v>
      </c>
      <c r="FY61" s="448">
        <v>2</v>
      </c>
      <c r="FZ61" s="455">
        <v>2</v>
      </c>
      <c r="GA61" s="460">
        <v>2</v>
      </c>
      <c r="GB61" s="468">
        <v>2</v>
      </c>
      <c r="GC61" s="475">
        <v>2</v>
      </c>
      <c r="GD61" s="483">
        <v>2</v>
      </c>
      <c r="GE61" s="489">
        <v>2</v>
      </c>
      <c r="GF61" s="498">
        <v>2</v>
      </c>
      <c r="GG61" s="505">
        <v>2</v>
      </c>
      <c r="GH61" s="511">
        <v>2</v>
      </c>
      <c r="GI61" s="519">
        <v>2</v>
      </c>
      <c r="GJ61" s="530">
        <v>2</v>
      </c>
      <c r="GK61" s="218">
        <f t="shared" si="1"/>
        <v>0</v>
      </c>
      <c r="GL61" s="23"/>
      <c r="GM61" s="23"/>
      <c r="GN61" s="23"/>
      <c r="GO61" s="23"/>
      <c r="GP61" s="17"/>
      <c r="GQ61" s="22"/>
      <c r="GR61" s="31"/>
      <c r="GS61" s="37"/>
      <c r="GT61" s="41"/>
      <c r="GU61" s="44"/>
      <c r="GV61" s="47"/>
      <c r="GW61" s="53">
        <v>15450</v>
      </c>
      <c r="GX61" s="65">
        <v>15550</v>
      </c>
      <c r="GY61" s="69">
        <v>15750</v>
      </c>
      <c r="GZ61" s="71">
        <v>15900</v>
      </c>
      <c r="HA61" s="73">
        <v>16100</v>
      </c>
      <c r="HB61" s="77">
        <v>16243</v>
      </c>
      <c r="HC61" s="81">
        <v>16463</v>
      </c>
      <c r="HD61" s="88">
        <v>16720</v>
      </c>
      <c r="HE61" s="90">
        <v>17190</v>
      </c>
      <c r="HF61" s="93">
        <v>17323</v>
      </c>
      <c r="HG61" s="99">
        <v>175</v>
      </c>
      <c r="HH61" s="103">
        <v>317</v>
      </c>
      <c r="HI61" s="114">
        <v>490</v>
      </c>
      <c r="HJ61" s="117">
        <v>620</v>
      </c>
      <c r="HK61" s="122">
        <v>762</v>
      </c>
      <c r="HL61" s="124">
        <v>922</v>
      </c>
      <c r="HM61" s="129">
        <v>1043</v>
      </c>
      <c r="HN61" s="133">
        <v>1200</v>
      </c>
      <c r="HO61" s="136">
        <v>1411</v>
      </c>
      <c r="HP61" s="140">
        <v>1540</v>
      </c>
      <c r="HQ61" s="145">
        <v>1704</v>
      </c>
      <c r="HR61" s="149">
        <v>1842</v>
      </c>
      <c r="HS61" s="153">
        <v>1959</v>
      </c>
      <c r="HT61" s="158">
        <v>2017</v>
      </c>
      <c r="HU61" s="163">
        <v>2163</v>
      </c>
      <c r="HV61" s="167">
        <v>2257</v>
      </c>
      <c r="HW61" s="174">
        <v>2335</v>
      </c>
      <c r="HX61" s="178">
        <v>2427</v>
      </c>
      <c r="HY61" s="184">
        <v>2541</v>
      </c>
      <c r="HZ61" s="189">
        <v>2639</v>
      </c>
      <c r="IA61" s="193">
        <v>2700</v>
      </c>
      <c r="IB61" s="202"/>
      <c r="IC61" s="205">
        <v>2900</v>
      </c>
      <c r="ID61" s="209">
        <v>2973</v>
      </c>
      <c r="IE61" s="218">
        <v>3097</v>
      </c>
      <c r="IF61" s="225">
        <v>3191</v>
      </c>
      <c r="IG61" s="229">
        <v>3297</v>
      </c>
      <c r="IH61" s="235">
        <v>3405</v>
      </c>
      <c r="II61" s="245">
        <v>3510</v>
      </c>
      <c r="IJ61" s="251">
        <v>3602</v>
      </c>
      <c r="IK61" s="255">
        <v>3726</v>
      </c>
      <c r="IL61" s="264">
        <v>3838</v>
      </c>
      <c r="IM61" s="268">
        <v>3952</v>
      </c>
      <c r="IN61" s="272">
        <v>4072</v>
      </c>
      <c r="IO61" s="279">
        <v>4190</v>
      </c>
      <c r="IP61" s="285">
        <v>4356</v>
      </c>
      <c r="IQ61" s="290">
        <v>4476</v>
      </c>
      <c r="IR61" s="295">
        <v>4625</v>
      </c>
      <c r="IS61" s="299">
        <v>4748</v>
      </c>
      <c r="IT61" s="305">
        <v>4875</v>
      </c>
      <c r="IU61" s="308">
        <v>5035</v>
      </c>
      <c r="IV61" s="310">
        <v>5176</v>
      </c>
      <c r="IW61" s="313">
        <v>5327</v>
      </c>
      <c r="IX61" s="317">
        <v>5512</v>
      </c>
      <c r="IY61" s="322">
        <v>5678</v>
      </c>
      <c r="IZ61" s="327">
        <v>5833</v>
      </c>
      <c r="JA61" s="331">
        <v>6028</v>
      </c>
      <c r="JB61" s="335">
        <v>6180</v>
      </c>
      <c r="JC61" s="338">
        <v>6322</v>
      </c>
      <c r="JD61" s="343">
        <v>6482</v>
      </c>
      <c r="JE61" s="346">
        <v>6637</v>
      </c>
      <c r="JF61" s="354">
        <v>6780</v>
      </c>
      <c r="JG61" s="375">
        <v>6921</v>
      </c>
      <c r="JH61" s="388">
        <v>7068</v>
      </c>
      <c r="JI61" s="393">
        <v>7227</v>
      </c>
      <c r="JJ61" s="74">
        <v>7394</v>
      </c>
      <c r="JK61" s="422">
        <v>7520</v>
      </c>
      <c r="JL61" s="429">
        <v>7672</v>
      </c>
      <c r="JM61" s="435">
        <v>7815</v>
      </c>
      <c r="JN61" s="441">
        <v>7937</v>
      </c>
      <c r="JO61" s="448">
        <v>8078</v>
      </c>
      <c r="JP61" s="455">
        <v>8239</v>
      </c>
      <c r="JQ61" s="460">
        <v>8355</v>
      </c>
      <c r="JR61" s="468">
        <v>8570</v>
      </c>
      <c r="JS61" s="475">
        <v>8857</v>
      </c>
      <c r="JT61" s="483">
        <v>9034</v>
      </c>
      <c r="JU61" s="489">
        <v>9238</v>
      </c>
      <c r="JV61" s="498">
        <v>9405</v>
      </c>
      <c r="JW61" s="505">
        <v>9588</v>
      </c>
      <c r="JX61" s="511">
        <v>9852</v>
      </c>
      <c r="JY61" s="519">
        <v>9984</v>
      </c>
      <c r="JZ61" s="530">
        <v>10145</v>
      </c>
      <c r="KA61" s="218">
        <f t="shared" si="2"/>
        <v>161</v>
      </c>
      <c r="KB61" s="4"/>
    </row>
    <row r="62" spans="1:288" ht="15" customHeight="1" x14ac:dyDescent="0.2">
      <c r="A62" s="557">
        <v>4</v>
      </c>
      <c r="B62" s="43">
        <v>61</v>
      </c>
      <c r="C62" s="4" t="s">
        <v>86</v>
      </c>
      <c r="D62" s="43">
        <v>2</v>
      </c>
      <c r="E62" s="43">
        <v>1</v>
      </c>
      <c r="F62" s="23">
        <v>5</v>
      </c>
      <c r="G62" s="5">
        <v>5</v>
      </c>
      <c r="H62" s="23">
        <v>13</v>
      </c>
      <c r="I62" s="5">
        <v>13</v>
      </c>
      <c r="J62" s="5">
        <v>13</v>
      </c>
      <c r="K62" s="5">
        <v>13</v>
      </c>
      <c r="L62" s="5">
        <v>13</v>
      </c>
      <c r="M62" s="5">
        <v>13</v>
      </c>
      <c r="N62" s="5">
        <v>13</v>
      </c>
      <c r="O62" s="5">
        <v>13</v>
      </c>
      <c r="P62" s="5">
        <v>13</v>
      </c>
      <c r="Q62" s="5">
        <v>13</v>
      </c>
      <c r="R62" s="5">
        <v>13</v>
      </c>
      <c r="S62" s="5">
        <v>13</v>
      </c>
      <c r="T62" s="5">
        <v>13</v>
      </c>
      <c r="U62" s="5">
        <v>13</v>
      </c>
      <c r="V62" s="5">
        <v>13</v>
      </c>
      <c r="W62" s="5">
        <v>13</v>
      </c>
      <c r="X62" s="5">
        <v>13</v>
      </c>
      <c r="Y62" s="5">
        <v>13</v>
      </c>
      <c r="Z62" s="5">
        <v>13</v>
      </c>
      <c r="AA62" s="5">
        <v>13</v>
      </c>
      <c r="AB62" s="5">
        <v>13</v>
      </c>
      <c r="AC62" s="116">
        <v>20</v>
      </c>
      <c r="AD62" s="117">
        <v>28</v>
      </c>
      <c r="AE62" s="122">
        <v>34</v>
      </c>
      <c r="AF62" s="124">
        <v>37</v>
      </c>
      <c r="AG62" s="129">
        <v>44</v>
      </c>
      <c r="AH62" s="1">
        <f>ROUND((AG62-AD62)/3+AG62,1)</f>
        <v>49.3</v>
      </c>
      <c r="AI62" s="136">
        <v>60</v>
      </c>
      <c r="AJ62" s="140">
        <v>67</v>
      </c>
      <c r="AK62" s="145">
        <v>74</v>
      </c>
      <c r="AL62" s="149">
        <v>79</v>
      </c>
      <c r="AM62" s="153">
        <v>82</v>
      </c>
      <c r="AN62" s="1">
        <v>86</v>
      </c>
      <c r="AO62" s="163">
        <v>90</v>
      </c>
      <c r="AP62" s="167">
        <v>95</v>
      </c>
      <c r="AQ62" s="174">
        <v>100</v>
      </c>
      <c r="AR62" s="178">
        <v>110</v>
      </c>
      <c r="AS62" s="184">
        <v>113</v>
      </c>
      <c r="AT62" s="189">
        <v>115</v>
      </c>
      <c r="AU62" s="193">
        <v>115</v>
      </c>
      <c r="AV62" s="202">
        <v>116</v>
      </c>
      <c r="AW62" s="205">
        <v>126</v>
      </c>
      <c r="AX62" s="209">
        <v>133</v>
      </c>
      <c r="AY62" s="1">
        <v>141</v>
      </c>
      <c r="AZ62" s="225">
        <v>136</v>
      </c>
      <c r="BA62" s="229">
        <v>141</v>
      </c>
      <c r="BB62" s="1">
        <v>146</v>
      </c>
      <c r="BC62" s="245">
        <v>150</v>
      </c>
      <c r="BD62" s="251">
        <v>157</v>
      </c>
      <c r="BE62" s="255">
        <v>161</v>
      </c>
      <c r="BF62" s="264">
        <v>165</v>
      </c>
      <c r="BG62" s="1">
        <v>171</v>
      </c>
      <c r="BH62" s="272">
        <v>179</v>
      </c>
      <c r="BI62" s="279">
        <v>185</v>
      </c>
      <c r="BJ62" s="285">
        <v>193</v>
      </c>
      <c r="BK62" s="290">
        <v>198</v>
      </c>
      <c r="BL62" s="295">
        <v>204</v>
      </c>
      <c r="BM62" s="1">
        <v>210</v>
      </c>
      <c r="BN62" s="305">
        <v>218</v>
      </c>
      <c r="BO62" s="308">
        <v>223</v>
      </c>
      <c r="BP62" s="1">
        <v>228</v>
      </c>
      <c r="BQ62" s="1">
        <v>233</v>
      </c>
      <c r="BR62" s="317">
        <v>247</v>
      </c>
      <c r="BS62" s="322">
        <v>252</v>
      </c>
      <c r="BT62" s="1">
        <v>258</v>
      </c>
      <c r="BU62" s="331">
        <v>275</v>
      </c>
      <c r="BV62" s="1">
        <v>281</v>
      </c>
      <c r="BW62" s="338">
        <v>298</v>
      </c>
      <c r="BX62" s="343">
        <v>307</v>
      </c>
      <c r="BY62" s="1">
        <v>315</v>
      </c>
      <c r="BZ62" s="354">
        <v>323</v>
      </c>
      <c r="CA62" s="375">
        <v>331</v>
      </c>
      <c r="CB62" s="388">
        <v>341</v>
      </c>
      <c r="CC62" s="1">
        <v>351</v>
      </c>
      <c r="CD62" s="1">
        <v>361</v>
      </c>
      <c r="CE62" s="1">
        <v>371</v>
      </c>
      <c r="CF62" s="1">
        <v>381</v>
      </c>
      <c r="CG62" s="1">
        <v>391</v>
      </c>
      <c r="CH62" s="1">
        <v>401</v>
      </c>
      <c r="CI62" s="1">
        <v>411</v>
      </c>
      <c r="CJ62" s="1">
        <v>421</v>
      </c>
      <c r="CK62" s="1">
        <v>431</v>
      </c>
      <c r="CL62" s="1">
        <v>441</v>
      </c>
      <c r="CM62" s="1">
        <v>451</v>
      </c>
      <c r="CN62" s="1">
        <v>461</v>
      </c>
      <c r="CO62" s="1">
        <v>471</v>
      </c>
      <c r="CP62" s="1">
        <v>481</v>
      </c>
      <c r="CQ62" s="1">
        <v>491</v>
      </c>
      <c r="CR62" s="1">
        <v>501</v>
      </c>
      <c r="CS62" s="522">
        <v>511</v>
      </c>
      <c r="CT62" s="1">
        <v>521</v>
      </c>
      <c r="CU62" s="218">
        <f t="shared" si="0"/>
        <v>10</v>
      </c>
      <c r="CV62" s="23">
        <v>1.2609999999999999</v>
      </c>
      <c r="CW62" s="5">
        <v>1.2609999999999999</v>
      </c>
      <c r="CX62" s="23">
        <v>1.2609999999999999</v>
      </c>
      <c r="CY62" s="5">
        <v>1.2609999999999999</v>
      </c>
      <c r="CZ62" s="5">
        <v>1.2609999999999999</v>
      </c>
      <c r="DA62" s="5">
        <v>1.2609999999999999</v>
      </c>
      <c r="DB62" s="5">
        <v>1.2609999999999999</v>
      </c>
      <c r="DC62" s="5">
        <v>1.2609999999999999</v>
      </c>
      <c r="DD62" s="5">
        <v>1.2609999999999999</v>
      </c>
      <c r="DE62" s="5">
        <v>1.2609999999999999</v>
      </c>
      <c r="DF62" s="5">
        <v>1.2609999999999999</v>
      </c>
      <c r="DG62" s="5">
        <v>1.2609999999999999</v>
      </c>
      <c r="DH62" s="5">
        <v>1.2609999999999999</v>
      </c>
      <c r="DI62" s="5">
        <v>1.2609999999999999</v>
      </c>
      <c r="DJ62" s="5">
        <v>1.2609999999999999</v>
      </c>
      <c r="DK62" s="5">
        <v>1.2609999999999999</v>
      </c>
      <c r="DL62" s="5">
        <v>1.2609999999999999</v>
      </c>
      <c r="DM62" s="5">
        <v>1.2609999999999999</v>
      </c>
      <c r="DN62" s="5">
        <v>1.2609999999999999</v>
      </c>
      <c r="DO62" s="5">
        <v>1.2609999999999999</v>
      </c>
      <c r="DP62" s="5">
        <v>1.2609999999999999</v>
      </c>
      <c r="DQ62" s="5">
        <v>1.2609999999999999</v>
      </c>
      <c r="DR62" s="5">
        <v>1.2609999999999999</v>
      </c>
      <c r="DS62" s="116">
        <v>4</v>
      </c>
      <c r="DT62" s="117">
        <v>6</v>
      </c>
      <c r="DU62" s="122">
        <v>8</v>
      </c>
      <c r="DV62" s="124">
        <v>10</v>
      </c>
      <c r="DW62" s="129">
        <v>12</v>
      </c>
      <c r="DX62" s="1">
        <f>ROUND((DW62-DT62)/3/31*16+DW62,1)</f>
        <v>13</v>
      </c>
      <c r="DY62" s="136">
        <v>13</v>
      </c>
      <c r="DZ62" s="140">
        <v>13</v>
      </c>
      <c r="EA62" s="145">
        <v>13</v>
      </c>
      <c r="EB62" s="149">
        <v>14</v>
      </c>
      <c r="EC62" s="153">
        <v>15</v>
      </c>
      <c r="ED62" s="1">
        <v>16</v>
      </c>
      <c r="EE62" s="163">
        <v>19</v>
      </c>
      <c r="EF62" s="167">
        <v>21</v>
      </c>
      <c r="EG62" s="174">
        <v>23</v>
      </c>
      <c r="EH62" s="178">
        <v>27</v>
      </c>
      <c r="EI62" s="184">
        <v>27</v>
      </c>
      <c r="EJ62" s="189">
        <v>30</v>
      </c>
      <c r="EK62" s="193">
        <v>30</v>
      </c>
      <c r="EL62" s="202">
        <v>30</v>
      </c>
      <c r="EM62" s="205">
        <v>30</v>
      </c>
      <c r="EN62" s="209">
        <v>30</v>
      </c>
      <c r="EO62" s="1">
        <v>32</v>
      </c>
      <c r="EP62" s="225">
        <v>29</v>
      </c>
      <c r="EQ62" s="229">
        <v>32</v>
      </c>
      <c r="ER62" s="1">
        <v>35</v>
      </c>
      <c r="ES62" s="245">
        <v>32</v>
      </c>
      <c r="ET62" s="251">
        <v>33</v>
      </c>
      <c r="EU62" s="255">
        <v>34</v>
      </c>
      <c r="EV62" s="264">
        <v>34</v>
      </c>
      <c r="EW62" s="1">
        <f t="shared" ref="EW62:EW64" si="103">EV62</f>
        <v>34</v>
      </c>
      <c r="EX62" s="1">
        <f>EW62</f>
        <v>34</v>
      </c>
      <c r="EY62" s="279">
        <v>36</v>
      </c>
      <c r="EZ62" s="285">
        <v>39</v>
      </c>
      <c r="FA62" s="290">
        <v>42</v>
      </c>
      <c r="FB62" s="295">
        <v>48</v>
      </c>
      <c r="FC62" s="1">
        <v>52</v>
      </c>
      <c r="FD62" s="305">
        <v>55</v>
      </c>
      <c r="FE62" s="308">
        <v>58</v>
      </c>
      <c r="FF62" s="1">
        <v>61</v>
      </c>
      <c r="FG62" s="1">
        <f t="shared" ref="FG62:FG63" si="104">FF62</f>
        <v>61</v>
      </c>
      <c r="FH62" s="317">
        <v>61</v>
      </c>
      <c r="FI62" s="322">
        <v>61</v>
      </c>
      <c r="FJ62" s="1">
        <f>FI62+1</f>
        <v>62</v>
      </c>
      <c r="FK62" s="331">
        <v>63</v>
      </c>
      <c r="FL62" s="1">
        <v>64</v>
      </c>
      <c r="FM62" s="338">
        <v>67</v>
      </c>
      <c r="FN62" s="343">
        <v>72</v>
      </c>
      <c r="FO62" s="1">
        <v>75</v>
      </c>
      <c r="FP62" s="354">
        <v>79</v>
      </c>
      <c r="FQ62" s="375">
        <v>83</v>
      </c>
      <c r="FR62" s="388">
        <v>88</v>
      </c>
      <c r="FS62" s="1">
        <v>92</v>
      </c>
      <c r="FT62" s="1">
        <v>93</v>
      </c>
      <c r="FU62" s="1">
        <v>97</v>
      </c>
      <c r="FV62" s="1">
        <v>101</v>
      </c>
      <c r="FW62" s="1">
        <v>105</v>
      </c>
      <c r="FX62" s="1">
        <v>109</v>
      </c>
      <c r="FY62" s="1">
        <v>113</v>
      </c>
      <c r="FZ62" s="1">
        <v>117</v>
      </c>
      <c r="GA62" s="1">
        <v>121</v>
      </c>
      <c r="GB62" s="1">
        <v>125</v>
      </c>
      <c r="GC62" s="1">
        <v>129</v>
      </c>
      <c r="GD62" s="1">
        <v>133</v>
      </c>
      <c r="GE62" s="1">
        <v>137</v>
      </c>
      <c r="GF62" s="1">
        <v>141</v>
      </c>
      <c r="GG62" s="1">
        <v>145</v>
      </c>
      <c r="GH62" s="1">
        <v>149</v>
      </c>
      <c r="GI62" s="522">
        <v>153</v>
      </c>
      <c r="GJ62" s="1">
        <v>157</v>
      </c>
      <c r="GK62" s="218">
        <f t="shared" si="1"/>
        <v>4</v>
      </c>
      <c r="GL62" s="23">
        <v>397</v>
      </c>
      <c r="GM62" s="5">
        <v>397</v>
      </c>
      <c r="GN62" s="23">
        <v>508</v>
      </c>
      <c r="GO62" s="5">
        <v>508</v>
      </c>
      <c r="GP62" s="5">
        <v>508</v>
      </c>
      <c r="GQ62" s="5">
        <v>508</v>
      </c>
      <c r="GR62" s="5">
        <v>508</v>
      </c>
      <c r="GS62" s="5">
        <v>508</v>
      </c>
      <c r="GT62" s="5">
        <v>508</v>
      </c>
      <c r="GU62" s="5">
        <v>508</v>
      </c>
      <c r="GV62" s="5">
        <v>508</v>
      </c>
      <c r="GW62" s="5">
        <v>508</v>
      </c>
      <c r="GX62" s="5">
        <v>508</v>
      </c>
      <c r="GY62" s="5">
        <v>508</v>
      </c>
      <c r="GZ62" s="5">
        <v>508</v>
      </c>
      <c r="HA62" s="5">
        <v>508</v>
      </c>
      <c r="HB62" s="5">
        <v>508</v>
      </c>
      <c r="HC62" s="5">
        <v>508</v>
      </c>
      <c r="HD62" s="5">
        <v>508</v>
      </c>
      <c r="HE62" s="5">
        <v>508</v>
      </c>
      <c r="HF62" s="5">
        <v>508</v>
      </c>
      <c r="HG62" s="5">
        <v>508</v>
      </c>
      <c r="HH62" s="5">
        <v>508</v>
      </c>
      <c r="HI62" s="74">
        <v>857</v>
      </c>
      <c r="HJ62" s="117">
        <v>1197</v>
      </c>
      <c r="HK62" s="122">
        <v>1380</v>
      </c>
      <c r="HL62" s="74">
        <v>1580</v>
      </c>
      <c r="HM62" s="129">
        <v>1700</v>
      </c>
      <c r="HN62" s="133"/>
      <c r="HO62" s="74">
        <v>1988</v>
      </c>
      <c r="HP62" s="140">
        <v>2121</v>
      </c>
      <c r="HQ62" s="145">
        <v>2271</v>
      </c>
      <c r="HR62" s="149">
        <v>2426</v>
      </c>
      <c r="HS62" s="153">
        <v>2500</v>
      </c>
      <c r="HT62" s="158"/>
      <c r="HU62" s="163">
        <v>2687</v>
      </c>
      <c r="HV62" s="167">
        <v>2811</v>
      </c>
      <c r="HW62" s="174">
        <v>2910</v>
      </c>
      <c r="HX62" s="178">
        <v>3082</v>
      </c>
      <c r="HY62" s="184">
        <v>3153</v>
      </c>
      <c r="HZ62" s="189">
        <v>3196</v>
      </c>
      <c r="IA62" s="193">
        <v>3244</v>
      </c>
      <c r="IB62" s="202">
        <v>3282</v>
      </c>
      <c r="IC62" s="205">
        <v>3483</v>
      </c>
      <c r="ID62" s="209">
        <v>3742</v>
      </c>
      <c r="IE62" s="218"/>
      <c r="IF62" s="225">
        <v>3936</v>
      </c>
      <c r="IG62" s="229">
        <v>4237</v>
      </c>
      <c r="IH62" s="235"/>
      <c r="II62" s="245">
        <v>5145</v>
      </c>
      <c r="IJ62" s="251">
        <v>5375</v>
      </c>
      <c r="IK62" s="255">
        <v>5560</v>
      </c>
      <c r="IL62" s="264">
        <v>5694</v>
      </c>
      <c r="IM62" s="268"/>
      <c r="IN62" s="272">
        <v>6211</v>
      </c>
      <c r="IO62" s="279">
        <v>6333</v>
      </c>
      <c r="IP62" s="285">
        <v>6588</v>
      </c>
      <c r="IQ62" s="290">
        <v>6685</v>
      </c>
      <c r="IR62" s="295">
        <v>6834</v>
      </c>
      <c r="IS62" s="299"/>
      <c r="IT62" s="305">
        <v>7052</v>
      </c>
      <c r="IU62" s="308">
        <v>7140</v>
      </c>
      <c r="IV62" s="310"/>
      <c r="IW62" s="313"/>
      <c r="IX62" s="317">
        <v>7725</v>
      </c>
      <c r="IY62" s="322">
        <v>7845</v>
      </c>
      <c r="IZ62" s="327"/>
      <c r="JA62" s="331">
        <v>8223</v>
      </c>
      <c r="JB62" s="335"/>
      <c r="JC62" s="338">
        <v>8667</v>
      </c>
      <c r="JD62" s="343">
        <v>9015</v>
      </c>
      <c r="JE62" s="346"/>
      <c r="JF62" s="354">
        <v>9704</v>
      </c>
      <c r="JG62" s="375">
        <v>9919</v>
      </c>
      <c r="JH62" s="388">
        <v>10150</v>
      </c>
      <c r="JI62" s="393"/>
      <c r="JJ62" s="414"/>
      <c r="JK62" s="422">
        <v>10600</v>
      </c>
      <c r="JL62" s="429"/>
      <c r="JM62" s="435"/>
      <c r="JN62" s="441"/>
      <c r="JO62" s="448"/>
      <c r="JP62" s="455"/>
      <c r="JQ62" s="460"/>
      <c r="JR62" s="468"/>
      <c r="JS62" s="475"/>
      <c r="JT62" s="483"/>
      <c r="JU62" s="489"/>
      <c r="JV62" s="498"/>
      <c r="JW62" s="505"/>
      <c r="JX62" s="511"/>
      <c r="JY62" s="519"/>
      <c r="JZ62" s="530"/>
      <c r="KA62" s="218" t="str">
        <f t="shared" si="2"/>
        <v>Н/Д</v>
      </c>
      <c r="KB62" s="4"/>
    </row>
    <row r="63" spans="1:288" ht="15" customHeight="1" x14ac:dyDescent="0.2">
      <c r="A63" s="557"/>
      <c r="B63" s="43">
        <v>62</v>
      </c>
      <c r="C63" s="4" t="s">
        <v>87</v>
      </c>
      <c r="D63" s="43">
        <v>2</v>
      </c>
      <c r="E63" s="43">
        <v>2</v>
      </c>
      <c r="F63" s="23">
        <v>420</v>
      </c>
      <c r="G63" s="1">
        <v>427</v>
      </c>
      <c r="H63" s="23">
        <v>434</v>
      </c>
      <c r="I63" s="23">
        <v>441</v>
      </c>
      <c r="J63" s="18">
        <v>450</v>
      </c>
      <c r="K63" s="1">
        <v>458</v>
      </c>
      <c r="L63" s="1">
        <v>466</v>
      </c>
      <c r="M63" s="1">
        <f>ROUND((L63-F63)/6+L63+1,0)</f>
        <v>475</v>
      </c>
      <c r="N63" s="1">
        <f>ROUND((M63-F63)/7+M63+1,0)</f>
        <v>484</v>
      </c>
      <c r="O63" s="44">
        <v>494</v>
      </c>
      <c r="P63" s="1">
        <f t="shared" ref="P63:P64" si="105">ROUND((O63-F63)/9+O63,0)</f>
        <v>502</v>
      </c>
      <c r="Q63" s="1">
        <f>ROUND((P63-F63)/10+P63+1,1)</f>
        <v>511.2</v>
      </c>
      <c r="R63" s="65">
        <v>522</v>
      </c>
      <c r="S63" s="1">
        <f>ROUND((R63-G63)/11+R63,1)</f>
        <v>530.6</v>
      </c>
      <c r="T63" s="71">
        <v>544</v>
      </c>
      <c r="U63" s="73">
        <v>553</v>
      </c>
      <c r="V63" s="77">
        <v>568</v>
      </c>
      <c r="W63" s="81">
        <v>582</v>
      </c>
      <c r="X63" s="88">
        <v>599</v>
      </c>
      <c r="Y63" s="90">
        <v>614</v>
      </c>
      <c r="Z63" s="93">
        <v>629</v>
      </c>
      <c r="AA63" s="99">
        <v>641</v>
      </c>
      <c r="AB63" s="103">
        <v>655</v>
      </c>
      <c r="AC63" s="114">
        <v>667</v>
      </c>
      <c r="AD63" s="117">
        <v>680</v>
      </c>
      <c r="AE63" s="122">
        <v>691</v>
      </c>
      <c r="AF63" s="124">
        <v>703</v>
      </c>
      <c r="AG63" s="129">
        <v>717</v>
      </c>
      <c r="AH63" s="133">
        <v>727</v>
      </c>
      <c r="AI63" s="136">
        <v>734</v>
      </c>
      <c r="AJ63" s="140">
        <v>746</v>
      </c>
      <c r="AK63" s="1">
        <f>ROUND((AJ63-AG63)/3+AJ63,1)</f>
        <v>755.7</v>
      </c>
      <c r="AL63" s="1">
        <v>764</v>
      </c>
      <c r="AM63" s="153">
        <v>778</v>
      </c>
      <c r="AN63" s="158">
        <v>791</v>
      </c>
      <c r="AO63" s="163">
        <v>803</v>
      </c>
      <c r="AP63" s="1">
        <v>815</v>
      </c>
      <c r="AQ63" s="174">
        <v>830</v>
      </c>
      <c r="AR63" s="1">
        <v>842</v>
      </c>
      <c r="AS63" s="1">
        <v>854</v>
      </c>
      <c r="AT63" s="189">
        <v>860</v>
      </c>
      <c r="AU63" s="193">
        <v>861</v>
      </c>
      <c r="AV63" s="202">
        <v>863</v>
      </c>
      <c r="AW63" s="205">
        <v>865</v>
      </c>
      <c r="AX63" s="209">
        <v>872</v>
      </c>
      <c r="AY63" s="218">
        <v>880</v>
      </c>
      <c r="AZ63" s="225">
        <v>887</v>
      </c>
      <c r="BA63" s="229">
        <v>892</v>
      </c>
      <c r="BB63" s="235">
        <v>896</v>
      </c>
      <c r="BC63" s="245">
        <v>8</v>
      </c>
      <c r="BD63" s="251">
        <v>12</v>
      </c>
      <c r="BE63" s="255">
        <v>18</v>
      </c>
      <c r="BF63" s="1">
        <v>23</v>
      </c>
      <c r="BG63" s="1">
        <v>28</v>
      </c>
      <c r="BH63" s="272">
        <v>47</v>
      </c>
      <c r="BI63" s="1">
        <v>55</v>
      </c>
      <c r="BJ63" s="285">
        <v>67</v>
      </c>
      <c r="BK63" s="1">
        <v>77</v>
      </c>
      <c r="BL63" s="295">
        <v>86</v>
      </c>
      <c r="BM63" s="299">
        <v>89</v>
      </c>
      <c r="BN63" s="1">
        <v>95</v>
      </c>
      <c r="BO63" s="308">
        <v>96</v>
      </c>
      <c r="BP63" s="310">
        <v>101</v>
      </c>
      <c r="BQ63" s="1">
        <v>106</v>
      </c>
      <c r="BR63" s="317">
        <v>109</v>
      </c>
      <c r="BS63" s="322">
        <v>115</v>
      </c>
      <c r="BT63" s="327">
        <v>121</v>
      </c>
      <c r="BU63" s="331">
        <v>125</v>
      </c>
      <c r="BV63" s="335">
        <v>131</v>
      </c>
      <c r="BW63" s="1">
        <v>137</v>
      </c>
      <c r="BX63" s="343">
        <v>142</v>
      </c>
      <c r="BY63" s="346">
        <v>147</v>
      </c>
      <c r="BZ63" s="1">
        <v>153</v>
      </c>
      <c r="CA63" s="375">
        <v>156</v>
      </c>
      <c r="CB63" s="1">
        <v>160</v>
      </c>
      <c r="CC63" s="393">
        <v>203</v>
      </c>
      <c r="CD63" s="414">
        <v>205</v>
      </c>
      <c r="CE63" s="422">
        <v>222</v>
      </c>
      <c r="CF63" s="429">
        <v>231</v>
      </c>
      <c r="CG63" s="435">
        <v>235</v>
      </c>
      <c r="CH63" s="441">
        <v>240</v>
      </c>
      <c r="CI63" s="448">
        <v>244</v>
      </c>
      <c r="CJ63" s="1">
        <v>248</v>
      </c>
      <c r="CK63" s="460">
        <v>250</v>
      </c>
      <c r="CL63" s="1">
        <v>253</v>
      </c>
      <c r="CM63" s="475">
        <v>266</v>
      </c>
      <c r="CN63" s="1">
        <v>274</v>
      </c>
      <c r="CO63" s="489">
        <v>277</v>
      </c>
      <c r="CP63" s="498">
        <v>282</v>
      </c>
      <c r="CQ63" s="505">
        <v>282</v>
      </c>
      <c r="CR63" s="511">
        <v>282</v>
      </c>
      <c r="CS63" s="519">
        <v>283</v>
      </c>
      <c r="CT63" s="530">
        <v>283</v>
      </c>
      <c r="CU63" s="218">
        <f t="shared" si="0"/>
        <v>0</v>
      </c>
      <c r="CV63" s="23">
        <v>192</v>
      </c>
      <c r="CW63" s="1">
        <v>196</v>
      </c>
      <c r="CX63" s="23">
        <v>200</v>
      </c>
      <c r="CY63" s="23">
        <v>203</v>
      </c>
      <c r="CZ63" s="18">
        <v>207</v>
      </c>
      <c r="DA63" s="1">
        <v>211</v>
      </c>
      <c r="DB63" s="1">
        <v>215</v>
      </c>
      <c r="DC63" s="1">
        <f>ROUND((DB63-CV63)/6/31*21+DB63,0)</f>
        <v>218</v>
      </c>
      <c r="DD63" s="1">
        <f>ROUND((DC63-CV63)/7+DC63-1,0)</f>
        <v>221</v>
      </c>
      <c r="DE63" s="5">
        <v>221</v>
      </c>
      <c r="DF63" s="5">
        <v>221</v>
      </c>
      <c r="DG63" s="1">
        <v>224</v>
      </c>
      <c r="DH63" s="65">
        <v>234</v>
      </c>
      <c r="DI63" s="1">
        <f>ROUND((DH63-CW63)/11+DH63,1)</f>
        <v>237.5</v>
      </c>
      <c r="DJ63" s="71">
        <v>245</v>
      </c>
      <c r="DK63" s="73">
        <v>249</v>
      </c>
      <c r="DL63" s="77">
        <v>255</v>
      </c>
      <c r="DM63" s="81">
        <v>258</v>
      </c>
      <c r="DN63" s="88">
        <v>261</v>
      </c>
      <c r="DO63" s="90">
        <v>263</v>
      </c>
      <c r="DP63" s="93">
        <v>267</v>
      </c>
      <c r="DQ63" s="99">
        <v>271</v>
      </c>
      <c r="DR63" s="103">
        <v>275</v>
      </c>
      <c r="DS63" s="114">
        <v>279</v>
      </c>
      <c r="DT63" s="117">
        <v>283</v>
      </c>
      <c r="DU63" s="122">
        <v>287</v>
      </c>
      <c r="DV63" s="124">
        <v>291</v>
      </c>
      <c r="DW63" s="129">
        <v>294</v>
      </c>
      <c r="DX63" s="133">
        <v>295</v>
      </c>
      <c r="DY63" s="136">
        <v>295</v>
      </c>
      <c r="DZ63" s="140">
        <v>295</v>
      </c>
      <c r="EA63" s="1">
        <f>DZ63</f>
        <v>295</v>
      </c>
      <c r="EB63" s="1">
        <v>296</v>
      </c>
      <c r="EC63" s="153">
        <v>298</v>
      </c>
      <c r="ED63" s="158">
        <v>301</v>
      </c>
      <c r="EE63" s="163">
        <v>304</v>
      </c>
      <c r="EF63" s="1">
        <v>307</v>
      </c>
      <c r="EG63" s="174">
        <v>310</v>
      </c>
      <c r="EH63" s="1">
        <v>313</v>
      </c>
      <c r="EI63" s="1">
        <v>316</v>
      </c>
      <c r="EJ63" s="189">
        <v>316</v>
      </c>
      <c r="EK63" s="193">
        <v>316</v>
      </c>
      <c r="EL63" s="202">
        <v>316</v>
      </c>
      <c r="EM63" s="205">
        <v>316</v>
      </c>
      <c r="EN63" s="209">
        <v>316</v>
      </c>
      <c r="EO63" s="218">
        <v>317</v>
      </c>
      <c r="EP63" s="225">
        <v>318</v>
      </c>
      <c r="EQ63" s="229">
        <v>319</v>
      </c>
      <c r="ER63" s="235">
        <v>320</v>
      </c>
      <c r="ES63" s="245">
        <v>7</v>
      </c>
      <c r="ET63" s="251">
        <v>10</v>
      </c>
      <c r="EU63" s="255">
        <v>15</v>
      </c>
      <c r="EV63" s="1">
        <f>EU63</f>
        <v>15</v>
      </c>
      <c r="EW63" s="1">
        <f t="shared" si="103"/>
        <v>15</v>
      </c>
      <c r="EX63" s="272">
        <v>15</v>
      </c>
      <c r="EY63" s="1">
        <v>20</v>
      </c>
      <c r="EZ63" s="285">
        <v>17</v>
      </c>
      <c r="FA63" s="1">
        <v>18</v>
      </c>
      <c r="FB63" s="295">
        <v>20</v>
      </c>
      <c r="FC63" s="299">
        <v>21</v>
      </c>
      <c r="FD63" s="1">
        <v>22</v>
      </c>
      <c r="FE63" s="308">
        <v>26</v>
      </c>
      <c r="FF63" s="310">
        <v>29</v>
      </c>
      <c r="FG63" s="1">
        <f t="shared" si="104"/>
        <v>29</v>
      </c>
      <c r="FH63" s="317">
        <v>29</v>
      </c>
      <c r="FI63" s="322">
        <v>29</v>
      </c>
      <c r="FJ63" s="327">
        <v>30</v>
      </c>
      <c r="FK63" s="331">
        <v>32</v>
      </c>
      <c r="FL63" s="335">
        <v>33</v>
      </c>
      <c r="FM63" s="1">
        <v>34</v>
      </c>
      <c r="FN63" s="343">
        <v>40</v>
      </c>
      <c r="FO63" s="346">
        <v>43</v>
      </c>
      <c r="FP63" s="354">
        <v>47</v>
      </c>
      <c r="FQ63" s="375">
        <v>50</v>
      </c>
      <c r="FR63" s="1">
        <v>53</v>
      </c>
      <c r="FS63" s="393">
        <v>53</v>
      </c>
      <c r="FT63" s="414">
        <v>55</v>
      </c>
      <c r="FU63" s="422">
        <v>59</v>
      </c>
      <c r="FV63" s="429">
        <v>64</v>
      </c>
      <c r="FW63" s="435">
        <v>65</v>
      </c>
      <c r="FX63" s="441">
        <v>67</v>
      </c>
      <c r="FY63" s="448">
        <v>69</v>
      </c>
      <c r="FZ63" s="1">
        <v>71</v>
      </c>
      <c r="GA63" s="1">
        <v>71</v>
      </c>
      <c r="GB63" s="1">
        <v>71</v>
      </c>
      <c r="GC63" s="475">
        <v>80</v>
      </c>
      <c r="GD63" s="1">
        <v>82</v>
      </c>
      <c r="GE63" s="489">
        <v>86</v>
      </c>
      <c r="GF63" s="498">
        <v>90</v>
      </c>
      <c r="GG63" s="505">
        <v>90</v>
      </c>
      <c r="GH63" s="511">
        <v>90</v>
      </c>
      <c r="GI63" s="519">
        <v>91</v>
      </c>
      <c r="GJ63" s="530">
        <v>91</v>
      </c>
      <c r="GK63" s="218">
        <f t="shared" si="1"/>
        <v>0</v>
      </c>
      <c r="GL63" s="23">
        <v>7516</v>
      </c>
      <c r="GM63" s="23"/>
      <c r="GN63" s="23">
        <v>7831</v>
      </c>
      <c r="GO63" s="23">
        <v>7953</v>
      </c>
      <c r="GP63" s="17">
        <v>8066</v>
      </c>
      <c r="GQ63" s="22"/>
      <c r="GR63" s="31"/>
      <c r="GS63" s="37"/>
      <c r="GT63" s="41"/>
      <c r="GU63" s="44">
        <v>8661</v>
      </c>
      <c r="GV63" s="47"/>
      <c r="GW63" s="53"/>
      <c r="GX63" s="65">
        <v>9028</v>
      </c>
      <c r="GY63" s="69"/>
      <c r="GZ63" s="71">
        <v>9283</v>
      </c>
      <c r="HA63" s="73">
        <v>9388</v>
      </c>
      <c r="HB63" s="74">
        <v>9538</v>
      </c>
      <c r="HC63" s="81">
        <v>9670</v>
      </c>
      <c r="HD63" s="88">
        <v>9781</v>
      </c>
      <c r="HE63" s="90">
        <v>9898</v>
      </c>
      <c r="HF63" s="74">
        <v>10020</v>
      </c>
      <c r="HG63" s="99">
        <v>10131</v>
      </c>
      <c r="HH63" s="103">
        <v>10258</v>
      </c>
      <c r="HI63" s="114">
        <v>10392</v>
      </c>
      <c r="HJ63" s="74">
        <v>10529</v>
      </c>
      <c r="HK63" s="74">
        <v>10628</v>
      </c>
      <c r="HL63" s="124">
        <v>10747</v>
      </c>
      <c r="HM63" s="129">
        <v>10854</v>
      </c>
      <c r="HN63" s="133">
        <v>10946</v>
      </c>
      <c r="HO63" s="136">
        <v>11013</v>
      </c>
      <c r="HP63" s="140">
        <v>11102</v>
      </c>
      <c r="HQ63" s="145"/>
      <c r="HR63" s="149"/>
      <c r="HS63" s="153">
        <v>11380</v>
      </c>
      <c r="HT63" s="158">
        <v>11480</v>
      </c>
      <c r="HU63" s="74">
        <v>11603</v>
      </c>
      <c r="HV63" s="167"/>
      <c r="HW63" s="174">
        <v>11841</v>
      </c>
      <c r="HX63" s="178"/>
      <c r="HY63" s="184"/>
      <c r="HZ63" s="189">
        <v>12136</v>
      </c>
      <c r="IA63" s="193">
        <v>12180</v>
      </c>
      <c r="IB63" s="202">
        <v>12232</v>
      </c>
      <c r="IC63" s="205">
        <v>12279</v>
      </c>
      <c r="ID63" s="209">
        <v>12355</v>
      </c>
      <c r="IE63" s="218">
        <v>12455</v>
      </c>
      <c r="IF63" s="225">
        <v>12548</v>
      </c>
      <c r="IG63" s="229">
        <v>12642</v>
      </c>
      <c r="IH63" s="235">
        <v>12753</v>
      </c>
      <c r="II63" s="245">
        <v>12839</v>
      </c>
      <c r="IJ63" s="251">
        <v>12939</v>
      </c>
      <c r="IK63" s="74">
        <v>13030</v>
      </c>
      <c r="IL63" s="264"/>
      <c r="IM63" s="268"/>
      <c r="IN63" s="272">
        <v>13598</v>
      </c>
      <c r="IO63" s="279"/>
      <c r="IP63" s="285">
        <v>13998</v>
      </c>
      <c r="IQ63" s="290"/>
      <c r="IR63" s="295">
        <v>14116</v>
      </c>
      <c r="IS63" s="299">
        <v>14184</v>
      </c>
      <c r="IT63" s="305"/>
      <c r="IU63" s="308">
        <v>14379</v>
      </c>
      <c r="IV63" s="310">
        <v>14448</v>
      </c>
      <c r="IW63" s="313"/>
      <c r="IX63" s="317">
        <v>14730</v>
      </c>
      <c r="IY63" s="322">
        <v>14928</v>
      </c>
      <c r="IZ63" s="74">
        <v>15067</v>
      </c>
      <c r="JA63" s="331">
        <v>15144</v>
      </c>
      <c r="JB63" s="335">
        <v>15282</v>
      </c>
      <c r="JC63" s="338"/>
      <c r="JD63" s="74">
        <v>15478</v>
      </c>
      <c r="JE63" s="346">
        <v>15402</v>
      </c>
      <c r="JF63" s="354">
        <v>15660</v>
      </c>
      <c r="JG63" s="375">
        <v>15800</v>
      </c>
      <c r="JH63" s="388"/>
      <c r="JI63" s="393">
        <v>15887</v>
      </c>
      <c r="JJ63" s="414">
        <v>15935</v>
      </c>
      <c r="JK63" s="422">
        <v>16195</v>
      </c>
      <c r="JL63" s="429">
        <v>16300</v>
      </c>
      <c r="JM63" s="435">
        <v>16392</v>
      </c>
      <c r="JN63" s="74">
        <v>16478</v>
      </c>
      <c r="JO63" s="74">
        <v>16633</v>
      </c>
      <c r="JP63" s="455"/>
      <c r="JQ63" s="460"/>
      <c r="JR63" s="468"/>
      <c r="JS63" s="475">
        <v>17008</v>
      </c>
      <c r="JT63" s="483"/>
      <c r="JU63" s="489">
        <v>17200</v>
      </c>
      <c r="JV63" s="74">
        <v>17400</v>
      </c>
      <c r="JW63" s="74">
        <v>17400</v>
      </c>
      <c r="JX63" s="511">
        <v>17436</v>
      </c>
      <c r="JY63" s="519">
        <v>17487</v>
      </c>
      <c r="JZ63" s="530">
        <v>17554</v>
      </c>
      <c r="KA63" s="218">
        <f t="shared" si="2"/>
        <v>67</v>
      </c>
      <c r="KB63" s="4"/>
    </row>
    <row r="64" spans="1:288" ht="15" customHeight="1" x14ac:dyDescent="0.2">
      <c r="A64" s="557"/>
      <c r="B64" s="43">
        <v>63</v>
      </c>
      <c r="C64" s="4" t="s">
        <v>88</v>
      </c>
      <c r="D64" s="43">
        <v>0</v>
      </c>
      <c r="E64" s="43">
        <v>1</v>
      </c>
      <c r="F64" s="23">
        <v>166</v>
      </c>
      <c r="G64" s="23">
        <v>172</v>
      </c>
      <c r="H64" s="23">
        <v>180</v>
      </c>
      <c r="I64" s="23">
        <v>186</v>
      </c>
      <c r="J64" s="18">
        <v>192</v>
      </c>
      <c r="K64" s="22">
        <v>193</v>
      </c>
      <c r="L64" s="31">
        <v>196</v>
      </c>
      <c r="M64" s="37">
        <v>199</v>
      </c>
      <c r="N64" s="41">
        <v>206</v>
      </c>
      <c r="O64" s="44">
        <v>213</v>
      </c>
      <c r="P64" s="1">
        <f t="shared" si="105"/>
        <v>218</v>
      </c>
      <c r="Q64" s="53">
        <v>225</v>
      </c>
      <c r="R64" s="65">
        <v>231</v>
      </c>
      <c r="S64" s="69">
        <v>238</v>
      </c>
      <c r="T64" s="71">
        <v>246</v>
      </c>
      <c r="U64" s="73">
        <v>252</v>
      </c>
      <c r="V64" s="77">
        <v>258</v>
      </c>
      <c r="W64" s="81">
        <v>264</v>
      </c>
      <c r="X64" s="88">
        <v>273</v>
      </c>
      <c r="Y64" s="90">
        <v>281</v>
      </c>
      <c r="Z64" s="93">
        <v>289</v>
      </c>
      <c r="AA64" s="1">
        <f>ROUND((Z64-W64)/3+Z64,1)</f>
        <v>297.3</v>
      </c>
      <c r="AB64" s="1">
        <f>ROUND((AA64-X64)/3+AA64,1)</f>
        <v>305.39999999999998</v>
      </c>
      <c r="AC64" s="1">
        <f>ROUND((AB64-Y64)/3+AB64,1)</f>
        <v>313.5</v>
      </c>
      <c r="AD64" s="117">
        <v>290</v>
      </c>
      <c r="AE64" s="5">
        <v>290</v>
      </c>
      <c r="AF64" s="124">
        <v>293</v>
      </c>
      <c r="AG64" s="129">
        <v>294</v>
      </c>
      <c r="AH64" s="133">
        <v>295</v>
      </c>
      <c r="AI64" s="136">
        <v>295</v>
      </c>
      <c r="AJ64" s="140">
        <v>297</v>
      </c>
      <c r="AK64" s="145">
        <v>299</v>
      </c>
      <c r="AL64" s="149">
        <v>303</v>
      </c>
      <c r="AM64" s="153">
        <v>306</v>
      </c>
      <c r="AN64" s="158">
        <v>313</v>
      </c>
      <c r="AO64" s="163">
        <v>319</v>
      </c>
      <c r="AP64" s="167">
        <v>324</v>
      </c>
      <c r="AQ64" s="174">
        <v>330</v>
      </c>
      <c r="AR64" s="178">
        <v>335</v>
      </c>
      <c r="AS64" s="184">
        <v>341</v>
      </c>
      <c r="AT64" s="189">
        <v>348</v>
      </c>
      <c r="AU64" s="193">
        <v>356</v>
      </c>
      <c r="AV64" s="202">
        <v>358</v>
      </c>
      <c r="AW64" s="205">
        <v>359</v>
      </c>
      <c r="AX64" s="209">
        <v>360</v>
      </c>
      <c r="AY64" s="1">
        <v>361</v>
      </c>
      <c r="AZ64" s="1">
        <v>362</v>
      </c>
      <c r="BA64" s="229">
        <v>381</v>
      </c>
      <c r="BB64" s="235">
        <v>389</v>
      </c>
      <c r="BC64" s="245">
        <v>392</v>
      </c>
      <c r="BD64" s="251">
        <v>397</v>
      </c>
      <c r="BE64" s="255">
        <v>406</v>
      </c>
      <c r="BF64" s="264">
        <v>5</v>
      </c>
      <c r="BG64" s="268">
        <v>17</v>
      </c>
      <c r="BH64" s="272">
        <v>25</v>
      </c>
      <c r="BI64" s="279">
        <v>32</v>
      </c>
      <c r="BJ64" s="285">
        <v>38</v>
      </c>
      <c r="BK64" s="290">
        <v>43</v>
      </c>
      <c r="BL64" s="295">
        <v>48</v>
      </c>
      <c r="BM64" s="299">
        <v>55</v>
      </c>
      <c r="BN64" s="305">
        <v>59</v>
      </c>
      <c r="BO64" s="1">
        <v>64</v>
      </c>
      <c r="BP64" s="310">
        <v>68</v>
      </c>
      <c r="BQ64" s="313">
        <v>75</v>
      </c>
      <c r="BR64" s="317">
        <v>79</v>
      </c>
      <c r="BS64" s="322">
        <v>84</v>
      </c>
      <c r="BT64" s="327">
        <v>87</v>
      </c>
      <c r="BU64" s="331">
        <v>95</v>
      </c>
      <c r="BV64" s="335">
        <v>101</v>
      </c>
      <c r="BW64" s="338">
        <v>109</v>
      </c>
      <c r="BX64" s="343">
        <v>112</v>
      </c>
      <c r="BY64" s="346">
        <v>119</v>
      </c>
      <c r="BZ64" s="1">
        <v>124</v>
      </c>
      <c r="CA64" s="375">
        <v>130</v>
      </c>
      <c r="CB64" s="1">
        <v>136</v>
      </c>
      <c r="CC64" s="393">
        <v>145</v>
      </c>
      <c r="CD64" s="414">
        <v>148</v>
      </c>
      <c r="CE64" s="1">
        <v>154</v>
      </c>
      <c r="CF64" s="1">
        <v>160</v>
      </c>
      <c r="CG64" s="435">
        <v>158</v>
      </c>
      <c r="CH64" s="441">
        <v>158</v>
      </c>
      <c r="CI64" s="448">
        <v>158</v>
      </c>
      <c r="CJ64" s="1">
        <v>158</v>
      </c>
      <c r="CK64" s="1">
        <v>158</v>
      </c>
      <c r="CL64" s="1">
        <v>158</v>
      </c>
      <c r="CM64" s="1">
        <v>158</v>
      </c>
      <c r="CN64" s="1">
        <v>158</v>
      </c>
      <c r="CO64" s="1">
        <v>158</v>
      </c>
      <c r="CP64" s="498">
        <v>159</v>
      </c>
      <c r="CQ64" s="1">
        <v>159</v>
      </c>
      <c r="CR64" s="1">
        <v>159</v>
      </c>
      <c r="CS64" s="522">
        <v>159</v>
      </c>
      <c r="CT64" s="1">
        <v>159</v>
      </c>
      <c r="CU64" s="218">
        <f t="shared" si="0"/>
        <v>0</v>
      </c>
      <c r="CV64" s="23">
        <v>47</v>
      </c>
      <c r="CW64" s="23">
        <v>50</v>
      </c>
      <c r="CX64" s="23">
        <v>53</v>
      </c>
      <c r="CY64" s="23">
        <v>56</v>
      </c>
      <c r="CZ64" s="18">
        <v>58</v>
      </c>
      <c r="DA64" s="22">
        <v>58</v>
      </c>
      <c r="DB64" s="31">
        <v>59</v>
      </c>
      <c r="DC64" s="37">
        <v>59</v>
      </c>
      <c r="DD64" s="41">
        <v>61</v>
      </c>
      <c r="DE64" s="44">
        <v>63</v>
      </c>
      <c r="DF64" s="1">
        <f>ROUND((DE64-CV64)/9+DE64+1,0)</f>
        <v>66</v>
      </c>
      <c r="DG64" s="53">
        <v>68</v>
      </c>
      <c r="DH64" s="65">
        <v>70</v>
      </c>
      <c r="DI64" s="69">
        <v>73</v>
      </c>
      <c r="DJ64" s="71">
        <v>76</v>
      </c>
      <c r="DK64" s="73">
        <v>79</v>
      </c>
      <c r="DL64" s="77">
        <v>80</v>
      </c>
      <c r="DM64" s="81">
        <v>82</v>
      </c>
      <c r="DN64" s="88">
        <v>84</v>
      </c>
      <c r="DO64" s="90">
        <v>85</v>
      </c>
      <c r="DP64" s="93">
        <v>87</v>
      </c>
      <c r="DQ64" s="1">
        <f>ROUND((DP64-DM64)/3+DP64,1)</f>
        <v>88.7</v>
      </c>
      <c r="DR64" s="1">
        <f>ROUND((DQ64-DN64)/3+DQ64,1)</f>
        <v>90.3</v>
      </c>
      <c r="DS64" s="1">
        <f>ROUND((DR64-DO64)/3+DR64,1)</f>
        <v>92.1</v>
      </c>
      <c r="DT64" s="117">
        <v>87</v>
      </c>
      <c r="DU64" s="5">
        <v>87</v>
      </c>
      <c r="DV64" s="124">
        <v>87</v>
      </c>
      <c r="DW64" s="129">
        <v>88</v>
      </c>
      <c r="DX64" s="133">
        <v>88</v>
      </c>
      <c r="DY64" s="136">
        <v>88</v>
      </c>
      <c r="DZ64" s="140">
        <v>88</v>
      </c>
      <c r="EA64" s="145">
        <v>88</v>
      </c>
      <c r="EB64" s="149">
        <v>88</v>
      </c>
      <c r="EC64" s="153">
        <v>89</v>
      </c>
      <c r="ED64" s="158">
        <v>91</v>
      </c>
      <c r="EE64" s="163">
        <v>95</v>
      </c>
      <c r="EF64" s="167">
        <v>101</v>
      </c>
      <c r="EG64" s="174">
        <v>106</v>
      </c>
      <c r="EH64" s="178">
        <v>112</v>
      </c>
      <c r="EI64" s="184">
        <v>116</v>
      </c>
      <c r="EJ64" s="189">
        <v>118</v>
      </c>
      <c r="EK64" s="193">
        <v>118</v>
      </c>
      <c r="EL64" s="202">
        <v>118</v>
      </c>
      <c r="EM64" s="205">
        <v>118</v>
      </c>
      <c r="EN64" s="209">
        <v>118</v>
      </c>
      <c r="EO64" s="1">
        <v>119</v>
      </c>
      <c r="EP64" s="1">
        <v>120</v>
      </c>
      <c r="EQ64" s="229">
        <v>123</v>
      </c>
      <c r="ER64" s="235">
        <v>125</v>
      </c>
      <c r="ES64" s="245">
        <v>125</v>
      </c>
      <c r="ET64" s="251">
        <v>125</v>
      </c>
      <c r="EU64" s="255">
        <v>2</v>
      </c>
      <c r="EV64" s="264">
        <v>8</v>
      </c>
      <c r="EW64" s="1">
        <f t="shared" si="103"/>
        <v>8</v>
      </c>
      <c r="EX64" s="1">
        <f>EW64</f>
        <v>8</v>
      </c>
      <c r="EY64" s="279">
        <v>8</v>
      </c>
      <c r="EZ64" s="285">
        <v>11</v>
      </c>
      <c r="FA64" s="290">
        <v>14</v>
      </c>
      <c r="FB64" s="295">
        <v>18</v>
      </c>
      <c r="FC64" s="299">
        <v>22</v>
      </c>
      <c r="FD64" s="305">
        <v>25</v>
      </c>
      <c r="FE64" s="1">
        <v>28</v>
      </c>
      <c r="FF64" s="310">
        <v>29</v>
      </c>
      <c r="FG64" s="313">
        <v>31</v>
      </c>
      <c r="FH64" s="317">
        <v>31</v>
      </c>
      <c r="FI64" s="322">
        <v>31</v>
      </c>
      <c r="FJ64" s="327">
        <v>36</v>
      </c>
      <c r="FK64" s="331">
        <v>39</v>
      </c>
      <c r="FL64" s="335">
        <v>42</v>
      </c>
      <c r="FM64" s="338">
        <v>48</v>
      </c>
      <c r="FN64" s="343">
        <v>50</v>
      </c>
      <c r="FO64" s="346">
        <v>54</v>
      </c>
      <c r="FP64" s="1">
        <v>58</v>
      </c>
      <c r="FQ64" s="375">
        <v>63</v>
      </c>
      <c r="FR64" s="1">
        <v>67</v>
      </c>
      <c r="FS64" s="393">
        <v>72</v>
      </c>
      <c r="FT64" s="414">
        <v>73</v>
      </c>
      <c r="FU64" s="1">
        <v>76</v>
      </c>
      <c r="FV64" s="1">
        <v>79</v>
      </c>
      <c r="FW64" s="435">
        <v>74</v>
      </c>
      <c r="FX64" s="441">
        <v>74</v>
      </c>
      <c r="FY64" s="448">
        <v>74</v>
      </c>
      <c r="FZ64" s="1">
        <v>74</v>
      </c>
      <c r="GA64" s="1">
        <v>74</v>
      </c>
      <c r="GB64" s="1">
        <v>74</v>
      </c>
      <c r="GC64" s="1">
        <v>74</v>
      </c>
      <c r="GD64" s="1">
        <v>74</v>
      </c>
      <c r="GE64" s="1">
        <v>74</v>
      </c>
      <c r="GF64" s="498">
        <v>74</v>
      </c>
      <c r="GG64" s="1">
        <v>74</v>
      </c>
      <c r="GH64" s="1">
        <v>74</v>
      </c>
      <c r="GI64" s="522">
        <v>74</v>
      </c>
      <c r="GJ64" s="1">
        <v>74</v>
      </c>
      <c r="GK64" s="218">
        <f t="shared" si="1"/>
        <v>0</v>
      </c>
      <c r="GL64" s="23">
        <v>6951</v>
      </c>
      <c r="GM64" s="23">
        <v>7090</v>
      </c>
      <c r="GN64" s="23">
        <v>7234</v>
      </c>
      <c r="GO64" s="23">
        <v>7352</v>
      </c>
      <c r="GP64" s="17">
        <v>7452</v>
      </c>
      <c r="GQ64" s="22">
        <v>7521</v>
      </c>
      <c r="GR64" s="31"/>
      <c r="GS64" s="37">
        <v>7668</v>
      </c>
      <c r="GT64" s="41">
        <v>7804</v>
      </c>
      <c r="GU64" s="44">
        <v>7937</v>
      </c>
      <c r="GV64" s="47"/>
      <c r="GW64" s="53">
        <v>8191</v>
      </c>
      <c r="GX64" s="65">
        <v>8313</v>
      </c>
      <c r="GY64" s="69">
        <v>8447</v>
      </c>
      <c r="GZ64" s="71">
        <v>8594</v>
      </c>
      <c r="HA64" s="73">
        <v>8714</v>
      </c>
      <c r="HB64" s="77">
        <v>8810</v>
      </c>
      <c r="HC64" s="81">
        <v>8914</v>
      </c>
      <c r="HD64" s="88">
        <v>9043</v>
      </c>
      <c r="HE64" s="90">
        <v>9172</v>
      </c>
      <c r="HF64" s="93">
        <v>9297</v>
      </c>
      <c r="HG64" s="99"/>
      <c r="HH64" s="103"/>
      <c r="HI64" s="114"/>
      <c r="HJ64" s="117">
        <v>9329</v>
      </c>
      <c r="HK64" s="5">
        <v>9329</v>
      </c>
      <c r="HL64" s="124">
        <v>9382</v>
      </c>
      <c r="HM64" s="129">
        <v>9443</v>
      </c>
      <c r="HN64" s="133">
        <v>9499</v>
      </c>
      <c r="HO64" s="136">
        <v>9523</v>
      </c>
      <c r="HP64" s="140">
        <v>9616</v>
      </c>
      <c r="HQ64" s="145">
        <v>9675</v>
      </c>
      <c r="HR64" s="149">
        <v>9711</v>
      </c>
      <c r="HS64" s="153">
        <v>9743</v>
      </c>
      <c r="HT64" s="158">
        <v>9847</v>
      </c>
      <c r="HU64" s="163">
        <v>9978</v>
      </c>
      <c r="HV64" s="167">
        <v>10106</v>
      </c>
      <c r="HW64" s="174">
        <v>10214</v>
      </c>
      <c r="HX64" s="178">
        <v>10334</v>
      </c>
      <c r="HY64" s="184">
        <v>10440</v>
      </c>
      <c r="HZ64" s="189">
        <v>10550</v>
      </c>
      <c r="IA64" s="193">
        <v>10580</v>
      </c>
      <c r="IB64" s="202">
        <v>10628</v>
      </c>
      <c r="IC64" s="205">
        <v>10636</v>
      </c>
      <c r="ID64" s="209">
        <v>10644</v>
      </c>
      <c r="IE64" s="218"/>
      <c r="IF64" s="225"/>
      <c r="IG64" s="229">
        <v>10727</v>
      </c>
      <c r="IH64" s="235">
        <v>10777</v>
      </c>
      <c r="II64" s="245">
        <v>10822</v>
      </c>
      <c r="IJ64" s="251">
        <v>10880</v>
      </c>
      <c r="IK64" s="255">
        <v>10946</v>
      </c>
      <c r="IL64" s="264">
        <v>11003</v>
      </c>
      <c r="IM64" s="268">
        <v>11078</v>
      </c>
      <c r="IN64" s="272">
        <v>11155</v>
      </c>
      <c r="IO64" s="279">
        <v>11207</v>
      </c>
      <c r="IP64" s="285">
        <v>11278</v>
      </c>
      <c r="IQ64" s="290">
        <v>11340</v>
      </c>
      <c r="IR64" s="295">
        <v>11403</v>
      </c>
      <c r="IS64" s="299">
        <v>11487</v>
      </c>
      <c r="IT64" s="305">
        <v>11548</v>
      </c>
      <c r="IU64" s="308"/>
      <c r="IV64" s="310">
        <v>11677</v>
      </c>
      <c r="IW64" s="313">
        <v>11872</v>
      </c>
      <c r="IX64" s="317">
        <v>12135</v>
      </c>
      <c r="IY64" s="322">
        <v>12250</v>
      </c>
      <c r="IZ64" s="327">
        <v>12311</v>
      </c>
      <c r="JA64" s="331">
        <v>12422</v>
      </c>
      <c r="JB64" s="335">
        <v>12780</v>
      </c>
      <c r="JC64" s="338">
        <v>12962</v>
      </c>
      <c r="JD64" s="343">
        <v>13100</v>
      </c>
      <c r="JE64" s="346">
        <v>13205</v>
      </c>
      <c r="JF64" s="354"/>
      <c r="JG64" s="375">
        <v>13385</v>
      </c>
      <c r="JH64" s="388"/>
      <c r="JI64" s="393">
        <v>13641</v>
      </c>
      <c r="JJ64" s="414">
        <v>13704</v>
      </c>
      <c r="JK64" s="422"/>
      <c r="JL64" s="429"/>
      <c r="JM64" s="435">
        <v>13861</v>
      </c>
      <c r="JN64" s="441">
        <v>13861</v>
      </c>
      <c r="JO64" s="448">
        <v>13964</v>
      </c>
      <c r="JP64" s="455"/>
      <c r="JQ64" s="460"/>
      <c r="JR64" s="468"/>
      <c r="JS64" s="475"/>
      <c r="JT64" s="483"/>
      <c r="JU64" s="489"/>
      <c r="JV64" s="498">
        <v>13987</v>
      </c>
      <c r="JW64" s="505"/>
      <c r="JX64" s="511"/>
      <c r="JY64" s="519"/>
      <c r="JZ64" s="530"/>
      <c r="KA64" s="218" t="str">
        <f t="shared" si="2"/>
        <v>Н/Д</v>
      </c>
      <c r="KB64" s="4"/>
    </row>
    <row r="65" spans="1:288" ht="15" customHeight="1" x14ac:dyDescent="0.2">
      <c r="A65" s="557"/>
      <c r="B65" s="43">
        <v>64</v>
      </c>
      <c r="C65" s="4" t="s">
        <v>89</v>
      </c>
      <c r="D65" s="43">
        <v>0</v>
      </c>
      <c r="E65" s="43">
        <v>1</v>
      </c>
      <c r="F65" s="23">
        <v>100</v>
      </c>
      <c r="G65" s="23">
        <v>100</v>
      </c>
      <c r="H65" s="23">
        <v>100</v>
      </c>
      <c r="I65" s="23">
        <v>100</v>
      </c>
      <c r="J65" s="18">
        <v>100</v>
      </c>
      <c r="K65" s="22">
        <v>100</v>
      </c>
      <c r="L65" s="31">
        <v>116</v>
      </c>
      <c r="M65" s="37">
        <v>143</v>
      </c>
      <c r="N65" s="41">
        <v>143</v>
      </c>
      <c r="O65" s="44">
        <v>143</v>
      </c>
      <c r="P65" s="5">
        <v>143</v>
      </c>
      <c r="Q65" s="5">
        <v>143</v>
      </c>
      <c r="R65" s="5">
        <v>143</v>
      </c>
      <c r="S65" s="5">
        <v>143</v>
      </c>
      <c r="T65" s="71">
        <v>143</v>
      </c>
      <c r="U65" s="73">
        <v>143</v>
      </c>
      <c r="V65" s="77">
        <v>143</v>
      </c>
      <c r="W65" s="81">
        <v>152</v>
      </c>
      <c r="X65" s="88">
        <v>168</v>
      </c>
      <c r="Y65" s="90">
        <v>183</v>
      </c>
      <c r="Z65" s="93">
        <v>183</v>
      </c>
      <c r="AA65" s="99">
        <v>183</v>
      </c>
      <c r="AB65" s="103">
        <v>183</v>
      </c>
      <c r="AC65" s="114">
        <v>183</v>
      </c>
      <c r="AD65" s="117">
        <v>183</v>
      </c>
      <c r="AE65" s="122">
        <v>183</v>
      </c>
      <c r="AF65" s="124">
        <v>183</v>
      </c>
      <c r="AG65" s="129">
        <v>183</v>
      </c>
      <c r="AH65" s="133">
        <v>183</v>
      </c>
      <c r="AI65" s="136">
        <v>183</v>
      </c>
      <c r="AJ65" s="140">
        <v>195</v>
      </c>
      <c r="AK65" s="145">
        <v>210</v>
      </c>
      <c r="AL65" s="149">
        <v>210</v>
      </c>
      <c r="AM65" s="153">
        <v>210</v>
      </c>
      <c r="AN65" s="1">
        <v>210</v>
      </c>
      <c r="AO65" s="163">
        <v>210</v>
      </c>
      <c r="AP65" s="167">
        <v>210</v>
      </c>
      <c r="AQ65" s="174">
        <v>210</v>
      </c>
      <c r="AR65" s="178">
        <v>210</v>
      </c>
      <c r="AS65" s="184">
        <v>210</v>
      </c>
      <c r="AT65" s="1">
        <v>210</v>
      </c>
      <c r="AU65" s="193">
        <v>211</v>
      </c>
      <c r="AV65" s="202">
        <v>221</v>
      </c>
      <c r="AW65" s="205">
        <v>226</v>
      </c>
      <c r="AX65" s="209">
        <v>227</v>
      </c>
      <c r="AY65" s="218">
        <v>227</v>
      </c>
      <c r="AZ65" s="228">
        <v>227</v>
      </c>
      <c r="BA65" s="229">
        <v>227</v>
      </c>
      <c r="BB65" s="235">
        <v>227</v>
      </c>
      <c r="BC65" s="245">
        <v>227</v>
      </c>
      <c r="BD65" s="251">
        <v>227</v>
      </c>
      <c r="BE65" s="255">
        <v>227</v>
      </c>
      <c r="BF65" s="264">
        <v>227</v>
      </c>
      <c r="BG65" s="268">
        <v>230</v>
      </c>
      <c r="BH65" s="272">
        <v>235</v>
      </c>
      <c r="BI65" s="279">
        <v>243</v>
      </c>
      <c r="BJ65" s="285">
        <v>244</v>
      </c>
      <c r="BK65" s="290">
        <v>244</v>
      </c>
      <c r="BL65" s="295">
        <v>244</v>
      </c>
      <c r="BM65" s="299">
        <v>244</v>
      </c>
      <c r="BN65" s="305">
        <v>244</v>
      </c>
      <c r="BO65" s="308">
        <v>244</v>
      </c>
      <c r="BP65" s="310">
        <v>244</v>
      </c>
      <c r="BQ65" s="313">
        <v>244</v>
      </c>
      <c r="BR65" s="317">
        <v>244</v>
      </c>
      <c r="BS65" s="322">
        <v>244</v>
      </c>
      <c r="BT65" s="327">
        <v>255</v>
      </c>
      <c r="BU65" s="331">
        <v>265</v>
      </c>
      <c r="BV65" s="335">
        <v>265</v>
      </c>
      <c r="BW65" s="338">
        <v>265</v>
      </c>
      <c r="BX65" s="343">
        <v>265</v>
      </c>
      <c r="BY65" s="346">
        <v>265</v>
      </c>
      <c r="BZ65" s="354">
        <v>265</v>
      </c>
      <c r="CA65" s="375">
        <v>265</v>
      </c>
      <c r="CB65" s="388">
        <v>265</v>
      </c>
      <c r="CC65" s="393">
        <v>265</v>
      </c>
      <c r="CD65" s="414">
        <v>265</v>
      </c>
      <c r="CE65" s="422">
        <v>266</v>
      </c>
      <c r="CF65" s="429">
        <v>274</v>
      </c>
      <c r="CG65" s="435">
        <v>283</v>
      </c>
      <c r="CH65" s="441">
        <v>283</v>
      </c>
      <c r="CI65" s="448">
        <v>283</v>
      </c>
      <c r="CJ65" s="455">
        <v>283</v>
      </c>
      <c r="CK65" s="460">
        <v>283</v>
      </c>
      <c r="CL65" s="468">
        <v>283</v>
      </c>
      <c r="CM65" s="475">
        <v>283</v>
      </c>
      <c r="CN65" s="483">
        <v>283</v>
      </c>
      <c r="CO65" s="489">
        <v>283</v>
      </c>
      <c r="CP65" s="498">
        <v>283</v>
      </c>
      <c r="CQ65" s="505">
        <v>285</v>
      </c>
      <c r="CR65" s="511">
        <v>290</v>
      </c>
      <c r="CS65" s="519">
        <v>295</v>
      </c>
      <c r="CT65" s="530">
        <v>295</v>
      </c>
      <c r="CU65" s="218">
        <f t="shared" si="0"/>
        <v>0</v>
      </c>
      <c r="CV65" s="23">
        <v>16</v>
      </c>
      <c r="CW65" s="23">
        <v>16</v>
      </c>
      <c r="CX65" s="23">
        <v>16</v>
      </c>
      <c r="CY65" s="5">
        <v>16</v>
      </c>
      <c r="CZ65" s="5">
        <v>16</v>
      </c>
      <c r="DA65" s="5">
        <v>16</v>
      </c>
      <c r="DB65" s="31">
        <v>16</v>
      </c>
      <c r="DC65" s="37">
        <v>19</v>
      </c>
      <c r="DD65" s="41">
        <v>19</v>
      </c>
      <c r="DE65" s="44">
        <v>19</v>
      </c>
      <c r="DF65" s="5">
        <v>19</v>
      </c>
      <c r="DG65" s="5">
        <v>19</v>
      </c>
      <c r="DH65" s="5">
        <v>19</v>
      </c>
      <c r="DI65" s="5">
        <v>19</v>
      </c>
      <c r="DJ65" s="71">
        <v>19</v>
      </c>
      <c r="DK65" s="73">
        <v>19</v>
      </c>
      <c r="DL65" s="77">
        <v>19</v>
      </c>
      <c r="DM65" s="81">
        <v>19</v>
      </c>
      <c r="DN65" s="88">
        <v>22</v>
      </c>
      <c r="DO65" s="90">
        <v>22</v>
      </c>
      <c r="DP65" s="93">
        <v>22</v>
      </c>
      <c r="DQ65" s="99">
        <v>22</v>
      </c>
      <c r="DR65" s="103">
        <v>22</v>
      </c>
      <c r="DS65" s="114">
        <v>22</v>
      </c>
      <c r="DT65" s="117">
        <v>22</v>
      </c>
      <c r="DU65" s="122">
        <v>22</v>
      </c>
      <c r="DV65" s="124">
        <v>22</v>
      </c>
      <c r="DW65" s="129">
        <v>22</v>
      </c>
      <c r="DX65" s="133">
        <v>22</v>
      </c>
      <c r="DY65" s="136">
        <v>22</v>
      </c>
      <c r="DZ65" s="140">
        <v>22</v>
      </c>
      <c r="EA65" s="145">
        <v>22</v>
      </c>
      <c r="EB65" s="149">
        <v>22</v>
      </c>
      <c r="EC65" s="153">
        <v>22</v>
      </c>
      <c r="ED65" s="1">
        <v>22</v>
      </c>
      <c r="EE65" s="163">
        <v>22</v>
      </c>
      <c r="EF65" s="167">
        <v>22</v>
      </c>
      <c r="EG65" s="174">
        <v>22</v>
      </c>
      <c r="EH65" s="178">
        <v>22</v>
      </c>
      <c r="EI65" s="184">
        <v>22</v>
      </c>
      <c r="EJ65" s="1">
        <v>22</v>
      </c>
      <c r="EK65" s="193">
        <v>22</v>
      </c>
      <c r="EL65" s="202">
        <v>22</v>
      </c>
      <c r="EM65" s="205">
        <v>22</v>
      </c>
      <c r="EN65" s="209">
        <v>22</v>
      </c>
      <c r="EO65" s="218">
        <v>22</v>
      </c>
      <c r="EP65" s="228">
        <v>22</v>
      </c>
      <c r="EQ65" s="229">
        <v>22</v>
      </c>
      <c r="ER65" s="235">
        <v>22</v>
      </c>
      <c r="ES65" s="245">
        <v>22</v>
      </c>
      <c r="ET65" s="251">
        <v>22</v>
      </c>
      <c r="EU65" s="255">
        <v>22</v>
      </c>
      <c r="EV65" s="264">
        <v>22</v>
      </c>
      <c r="EW65" s="268">
        <v>22</v>
      </c>
      <c r="EX65" s="272">
        <v>22</v>
      </c>
      <c r="EY65" s="279">
        <v>23</v>
      </c>
      <c r="EZ65" s="285">
        <v>23</v>
      </c>
      <c r="FA65" s="290">
        <v>23</v>
      </c>
      <c r="FB65" s="295">
        <v>23</v>
      </c>
      <c r="FC65" s="299">
        <v>23</v>
      </c>
      <c r="FD65" s="305">
        <v>23</v>
      </c>
      <c r="FE65" s="308">
        <v>23</v>
      </c>
      <c r="FF65" s="310">
        <v>23</v>
      </c>
      <c r="FG65" s="313">
        <v>23</v>
      </c>
      <c r="FH65" s="317">
        <v>23</v>
      </c>
      <c r="FI65" s="322">
        <v>23</v>
      </c>
      <c r="FJ65" s="327">
        <v>24</v>
      </c>
      <c r="FK65" s="331">
        <v>24</v>
      </c>
      <c r="FL65" s="335">
        <v>24</v>
      </c>
      <c r="FM65" s="338">
        <v>24</v>
      </c>
      <c r="FN65" s="343">
        <v>24</v>
      </c>
      <c r="FO65" s="346">
        <v>24</v>
      </c>
      <c r="FP65" s="354">
        <v>24</v>
      </c>
      <c r="FQ65" s="375">
        <v>24</v>
      </c>
      <c r="FR65" s="388">
        <v>24</v>
      </c>
      <c r="FS65" s="393">
        <v>24</v>
      </c>
      <c r="FT65" s="414">
        <v>24</v>
      </c>
      <c r="FU65" s="422">
        <v>25</v>
      </c>
      <c r="FV65" s="429">
        <v>27</v>
      </c>
      <c r="FW65" s="435">
        <v>30</v>
      </c>
      <c r="FX65" s="441">
        <v>30</v>
      </c>
      <c r="FY65" s="448">
        <v>30</v>
      </c>
      <c r="FZ65" s="455">
        <v>30</v>
      </c>
      <c r="GA65" s="460">
        <v>30</v>
      </c>
      <c r="GB65" s="468">
        <v>30</v>
      </c>
      <c r="GC65" s="475">
        <v>30</v>
      </c>
      <c r="GD65" s="483">
        <v>30</v>
      </c>
      <c r="GE65" s="489">
        <v>30</v>
      </c>
      <c r="GF65" s="498">
        <v>30</v>
      </c>
      <c r="GG65" s="505">
        <v>30</v>
      </c>
      <c r="GH65" s="511">
        <v>32</v>
      </c>
      <c r="GI65" s="519">
        <v>34</v>
      </c>
      <c r="GJ65" s="530">
        <v>34</v>
      </c>
      <c r="GK65" s="218">
        <f t="shared" si="1"/>
        <v>0</v>
      </c>
      <c r="GL65" s="23">
        <v>860</v>
      </c>
      <c r="GM65" s="23">
        <v>860</v>
      </c>
      <c r="GN65" s="23">
        <v>860</v>
      </c>
      <c r="GO65" s="23">
        <v>860</v>
      </c>
      <c r="GP65" s="17">
        <v>860</v>
      </c>
      <c r="GQ65" s="22">
        <v>860</v>
      </c>
      <c r="GR65" s="31">
        <v>1000</v>
      </c>
      <c r="GS65" s="37">
        <v>1200</v>
      </c>
      <c r="GT65" s="41">
        <v>1200</v>
      </c>
      <c r="GU65" s="44">
        <v>1200</v>
      </c>
      <c r="GV65" s="5">
        <v>1200</v>
      </c>
      <c r="GW65" s="5">
        <v>1200</v>
      </c>
      <c r="GX65" s="5">
        <v>1200</v>
      </c>
      <c r="GY65" s="5">
        <v>1200</v>
      </c>
      <c r="GZ65" s="71">
        <v>1200</v>
      </c>
      <c r="HA65" s="73">
        <v>1200</v>
      </c>
      <c r="HB65" s="77">
        <v>1200</v>
      </c>
      <c r="HC65" s="81">
        <v>1295</v>
      </c>
      <c r="HD65" s="88">
        <v>1420</v>
      </c>
      <c r="HE65" s="90">
        <v>1550</v>
      </c>
      <c r="HF65" s="93">
        <v>1550</v>
      </c>
      <c r="HG65" s="99">
        <v>1550</v>
      </c>
      <c r="HH65" s="103">
        <v>1550</v>
      </c>
      <c r="HI65" s="114">
        <v>1550</v>
      </c>
      <c r="HJ65" s="117">
        <v>1550</v>
      </c>
      <c r="HK65" s="122">
        <v>1550</v>
      </c>
      <c r="HL65" s="124">
        <v>1550</v>
      </c>
      <c r="HM65" s="129">
        <v>1550</v>
      </c>
      <c r="HN65" s="133">
        <v>1550</v>
      </c>
      <c r="HO65" s="136">
        <v>1550</v>
      </c>
      <c r="HP65" s="140">
        <v>1690</v>
      </c>
      <c r="HQ65" s="74">
        <v>1800</v>
      </c>
      <c r="HR65" s="149">
        <v>1800</v>
      </c>
      <c r="HS65" s="74">
        <v>1800</v>
      </c>
      <c r="HT65" s="158"/>
      <c r="HU65" s="163">
        <v>1800</v>
      </c>
      <c r="HV65" s="167">
        <v>1800</v>
      </c>
      <c r="HW65" s="174">
        <v>1800</v>
      </c>
      <c r="HX65" s="178">
        <v>1800</v>
      </c>
      <c r="HY65" s="184">
        <v>1800</v>
      </c>
      <c r="HZ65" s="1">
        <v>1800</v>
      </c>
      <c r="IA65" s="193">
        <v>1805</v>
      </c>
      <c r="IB65" s="74">
        <v>1910</v>
      </c>
      <c r="IC65" s="205">
        <v>1930</v>
      </c>
      <c r="ID65" s="209">
        <v>1930</v>
      </c>
      <c r="IE65" s="218">
        <v>1930</v>
      </c>
      <c r="IF65" s="225">
        <v>1930</v>
      </c>
      <c r="IG65" s="229">
        <v>1930</v>
      </c>
      <c r="IH65" s="235">
        <v>1930</v>
      </c>
      <c r="II65" s="245">
        <v>1930</v>
      </c>
      <c r="IJ65" s="251">
        <v>1930</v>
      </c>
      <c r="IK65" s="255">
        <v>1930</v>
      </c>
      <c r="IL65" s="264">
        <v>1930</v>
      </c>
      <c r="IM65" s="268">
        <v>1970</v>
      </c>
      <c r="IN65" s="272">
        <v>2100</v>
      </c>
      <c r="IO65" s="279">
        <v>2100</v>
      </c>
      <c r="IP65" s="285">
        <v>2100</v>
      </c>
      <c r="IQ65" s="290">
        <v>2100</v>
      </c>
      <c r="IR65" s="295">
        <v>2100</v>
      </c>
      <c r="IS65" s="299">
        <v>2100</v>
      </c>
      <c r="IT65" s="305">
        <v>2100</v>
      </c>
      <c r="IU65" s="308">
        <v>2100</v>
      </c>
      <c r="IV65" s="310">
        <v>2100</v>
      </c>
      <c r="IW65" s="313">
        <v>2100</v>
      </c>
      <c r="IX65" s="317">
        <v>2100</v>
      </c>
      <c r="IY65" s="322">
        <v>2100</v>
      </c>
      <c r="IZ65" s="327">
        <v>2260</v>
      </c>
      <c r="JA65" s="331">
        <v>2260</v>
      </c>
      <c r="JB65" s="335">
        <v>2260</v>
      </c>
      <c r="JC65" s="338">
        <v>2260</v>
      </c>
      <c r="JD65" s="343">
        <v>2260</v>
      </c>
      <c r="JE65" s="346">
        <v>2260</v>
      </c>
      <c r="JF65" s="354">
        <v>2260</v>
      </c>
      <c r="JG65" s="375">
        <v>2260</v>
      </c>
      <c r="JH65" s="388">
        <v>2260</v>
      </c>
      <c r="JI65" s="393">
        <v>2260</v>
      </c>
      <c r="JJ65" s="414">
        <v>2260</v>
      </c>
      <c r="JK65" s="422">
        <v>2290</v>
      </c>
      <c r="JL65" s="429">
        <v>2460</v>
      </c>
      <c r="JM65" s="435">
        <v>2460</v>
      </c>
      <c r="JN65" s="441">
        <v>2460</v>
      </c>
      <c r="JO65" s="448">
        <v>2460</v>
      </c>
      <c r="JP65" s="455">
        <v>2460</v>
      </c>
      <c r="JQ65" s="460">
        <v>2460</v>
      </c>
      <c r="JR65" s="468">
        <v>2460</v>
      </c>
      <c r="JS65" s="475">
        <v>2460</v>
      </c>
      <c r="JT65" s="483">
        <v>2460</v>
      </c>
      <c r="JU65" s="489">
        <v>2460</v>
      </c>
      <c r="JV65" s="498">
        <v>2460</v>
      </c>
      <c r="JW65" s="505">
        <v>2495</v>
      </c>
      <c r="JX65" s="511">
        <v>2650</v>
      </c>
      <c r="JY65" s="522">
        <v>2650</v>
      </c>
      <c r="JZ65" s="522">
        <v>2650</v>
      </c>
      <c r="KA65" s="218">
        <f t="shared" si="2"/>
        <v>0</v>
      </c>
      <c r="KB65" s="4" t="s">
        <v>547</v>
      </c>
    </row>
    <row r="66" spans="1:288" ht="15" customHeight="1" x14ac:dyDescent="0.2">
      <c r="A66" s="557">
        <v>5</v>
      </c>
      <c r="B66" s="43">
        <v>65</v>
      </c>
      <c r="C66" s="4" t="s">
        <v>90</v>
      </c>
      <c r="D66" s="43">
        <v>3</v>
      </c>
      <c r="E66" s="43">
        <v>3</v>
      </c>
      <c r="F66" s="23">
        <v>610</v>
      </c>
      <c r="G66" s="23">
        <v>614</v>
      </c>
      <c r="H66" s="23">
        <v>618</v>
      </c>
      <c r="I66" s="23">
        <v>621</v>
      </c>
      <c r="J66" s="18">
        <v>625</v>
      </c>
      <c r="K66" s="22">
        <v>630</v>
      </c>
      <c r="L66" s="1">
        <v>634</v>
      </c>
      <c r="M66" s="37">
        <v>637</v>
      </c>
      <c r="N66" s="1">
        <f t="shared" ref="N66:N68" si="106">ROUND((M66-F66)/7+M66+1,0)</f>
        <v>642</v>
      </c>
      <c r="O66" s="1">
        <f t="shared" ref="O66:O68" si="107">ROUND((N66-F66)/8+N66+1,0)</f>
        <v>647</v>
      </c>
      <c r="P66" s="1">
        <f t="shared" ref="P66:P69" si="108">ROUND((O66-F66)/9+O66,0)</f>
        <v>651</v>
      </c>
      <c r="Q66" s="60">
        <v>644</v>
      </c>
      <c r="R66" s="1">
        <f>ROUND((Q66-F66)/11+Q66,1)</f>
        <v>647.1</v>
      </c>
      <c r="S66" s="69">
        <v>657</v>
      </c>
      <c r="T66" s="71">
        <v>662</v>
      </c>
      <c r="U66" s="73">
        <v>665</v>
      </c>
      <c r="V66" s="77">
        <v>671</v>
      </c>
      <c r="W66" s="81">
        <v>679</v>
      </c>
      <c r="X66" s="88">
        <v>686</v>
      </c>
      <c r="Y66" s="90">
        <v>694</v>
      </c>
      <c r="Z66" s="93">
        <v>700</v>
      </c>
      <c r="AA66" s="99">
        <v>705</v>
      </c>
      <c r="AB66" s="103">
        <v>710</v>
      </c>
      <c r="AC66" s="114">
        <v>716</v>
      </c>
      <c r="AD66" s="117">
        <v>721</v>
      </c>
      <c r="AE66" s="122">
        <v>726</v>
      </c>
      <c r="AF66" s="124">
        <v>730</v>
      </c>
      <c r="AG66" s="129">
        <v>734</v>
      </c>
      <c r="AH66" s="133">
        <v>740</v>
      </c>
      <c r="AI66" s="136">
        <v>746</v>
      </c>
      <c r="AJ66" s="140">
        <v>756</v>
      </c>
      <c r="AK66" s="145">
        <v>765</v>
      </c>
      <c r="AL66" s="149">
        <v>773</v>
      </c>
      <c r="AM66" s="153">
        <v>778</v>
      </c>
      <c r="AN66" s="158">
        <v>782</v>
      </c>
      <c r="AO66" s="163">
        <v>786</v>
      </c>
      <c r="AP66" s="167">
        <v>790</v>
      </c>
      <c r="AQ66" s="174">
        <v>795</v>
      </c>
      <c r="AR66" s="178">
        <v>800</v>
      </c>
      <c r="AS66" s="184">
        <v>805</v>
      </c>
      <c r="AT66" s="189">
        <v>811</v>
      </c>
      <c r="AU66" s="193">
        <v>819</v>
      </c>
      <c r="AV66" s="202">
        <v>827</v>
      </c>
      <c r="AW66" s="205">
        <v>833</v>
      </c>
      <c r="AX66" s="209">
        <v>839</v>
      </c>
      <c r="AY66" s="218">
        <v>843</v>
      </c>
      <c r="AZ66" s="1">
        <v>849</v>
      </c>
      <c r="BA66" s="1">
        <v>855</v>
      </c>
      <c r="BB66" s="1">
        <v>861</v>
      </c>
      <c r="BC66" s="245">
        <v>884</v>
      </c>
      <c r="BD66" s="251">
        <v>892</v>
      </c>
      <c r="BE66" s="255">
        <v>899</v>
      </c>
      <c r="BF66" s="264">
        <v>924</v>
      </c>
      <c r="BG66" s="268">
        <v>934</v>
      </c>
      <c r="BH66" s="1">
        <v>946</v>
      </c>
      <c r="BI66" s="279">
        <v>935</v>
      </c>
      <c r="BJ66" s="1">
        <v>945</v>
      </c>
      <c r="BK66" s="290">
        <v>935</v>
      </c>
      <c r="BL66" s="295">
        <v>943</v>
      </c>
      <c r="BM66" s="299">
        <v>945</v>
      </c>
      <c r="BN66" s="305">
        <v>947</v>
      </c>
      <c r="BO66" s="1">
        <v>949</v>
      </c>
      <c r="BP66" s="1">
        <v>951</v>
      </c>
      <c r="BQ66" s="1">
        <v>953</v>
      </c>
      <c r="BR66" s="317">
        <v>959</v>
      </c>
      <c r="BS66" s="322">
        <v>962</v>
      </c>
      <c r="BT66" s="327">
        <v>965</v>
      </c>
      <c r="BU66" s="331">
        <v>968</v>
      </c>
      <c r="BV66" s="335">
        <v>971</v>
      </c>
      <c r="BW66" s="338">
        <v>974</v>
      </c>
      <c r="BX66" s="343">
        <v>976</v>
      </c>
      <c r="BY66" s="346">
        <v>978</v>
      </c>
      <c r="BZ66" s="354">
        <v>981</v>
      </c>
      <c r="CA66" s="1">
        <v>984</v>
      </c>
      <c r="CB66" s="388">
        <v>0.13400000000000001</v>
      </c>
      <c r="CC66" s="393">
        <v>2</v>
      </c>
      <c r="CD66" s="414">
        <v>5</v>
      </c>
      <c r="CE66" s="1">
        <v>8</v>
      </c>
      <c r="CF66" s="429">
        <v>10</v>
      </c>
      <c r="CG66" s="435">
        <v>18</v>
      </c>
      <c r="CH66" s="1">
        <v>22</v>
      </c>
      <c r="CI66" s="1">
        <v>26</v>
      </c>
      <c r="CJ66" s="1">
        <v>30</v>
      </c>
      <c r="CK66" s="460">
        <v>40</v>
      </c>
      <c r="CL66" s="1">
        <v>45</v>
      </c>
      <c r="CM66" s="1">
        <v>50</v>
      </c>
      <c r="CN66" s="1">
        <v>55</v>
      </c>
      <c r="CO66" s="1">
        <v>60</v>
      </c>
      <c r="CP66" s="498">
        <v>50</v>
      </c>
      <c r="CQ66" s="505">
        <v>53</v>
      </c>
      <c r="CR66" s="511">
        <v>56</v>
      </c>
      <c r="CS66" s="519">
        <v>58</v>
      </c>
      <c r="CT66" s="530">
        <v>61</v>
      </c>
      <c r="CU66" s="218">
        <f t="shared" si="0"/>
        <v>3</v>
      </c>
      <c r="CV66" s="23">
        <v>427</v>
      </c>
      <c r="CW66" s="23">
        <v>430</v>
      </c>
      <c r="CX66" s="23">
        <v>433</v>
      </c>
      <c r="CY66" s="23">
        <v>436</v>
      </c>
      <c r="CZ66" s="18">
        <v>437</v>
      </c>
      <c r="DA66" s="22">
        <v>440</v>
      </c>
      <c r="DB66" s="1">
        <v>442</v>
      </c>
      <c r="DC66" s="37">
        <v>444</v>
      </c>
      <c r="DD66" s="1">
        <f t="shared" ref="DD66:DD68" si="109">ROUND((DC66-CV66)/7+DC66-1,0)</f>
        <v>445</v>
      </c>
      <c r="DE66" s="1">
        <f t="shared" ref="DE66:DE68" si="110">ROUND((DD66-CV66)/8+DD66+1,0)</f>
        <v>448</v>
      </c>
      <c r="DF66" s="1">
        <f t="shared" ref="DF66:DF69" si="111">ROUND((DE66-CV66)/9+DE66+1,0)</f>
        <v>451</v>
      </c>
      <c r="DG66" s="60">
        <v>449</v>
      </c>
      <c r="DH66" s="1">
        <f>ROUND((DG66-CV66)/11+DG66,1)</f>
        <v>451</v>
      </c>
      <c r="DI66" s="69">
        <v>456</v>
      </c>
      <c r="DJ66" s="71">
        <v>459</v>
      </c>
      <c r="DK66" s="73">
        <v>462</v>
      </c>
      <c r="DL66" s="77">
        <v>465</v>
      </c>
      <c r="DM66" s="81">
        <v>468</v>
      </c>
      <c r="DN66" s="88">
        <v>471</v>
      </c>
      <c r="DO66" s="90">
        <v>474</v>
      </c>
      <c r="DP66" s="93">
        <v>479</v>
      </c>
      <c r="DQ66" s="99">
        <v>484</v>
      </c>
      <c r="DR66" s="103">
        <v>487</v>
      </c>
      <c r="DS66" s="114">
        <v>491</v>
      </c>
      <c r="DT66" s="117">
        <v>494</v>
      </c>
      <c r="DU66" s="122">
        <v>498</v>
      </c>
      <c r="DV66" s="124">
        <v>501</v>
      </c>
      <c r="DW66" s="129">
        <v>504</v>
      </c>
      <c r="DX66" s="133">
        <v>505</v>
      </c>
      <c r="DY66" s="136">
        <v>505</v>
      </c>
      <c r="DZ66" s="140">
        <v>505</v>
      </c>
      <c r="EA66" s="145">
        <v>505</v>
      </c>
      <c r="EB66" s="149">
        <v>507</v>
      </c>
      <c r="EC66" s="153">
        <v>510</v>
      </c>
      <c r="ED66" s="158">
        <v>514</v>
      </c>
      <c r="EE66" s="163">
        <v>517</v>
      </c>
      <c r="EF66" s="167">
        <v>520</v>
      </c>
      <c r="EG66" s="174">
        <v>523</v>
      </c>
      <c r="EH66" s="178">
        <v>530</v>
      </c>
      <c r="EI66" s="184">
        <v>534</v>
      </c>
      <c r="EJ66" s="189">
        <v>536</v>
      </c>
      <c r="EK66" s="193">
        <v>536</v>
      </c>
      <c r="EL66" s="202">
        <v>536</v>
      </c>
      <c r="EM66" s="205">
        <v>536</v>
      </c>
      <c r="EN66" s="209">
        <v>536</v>
      </c>
      <c r="EO66" s="218">
        <v>536</v>
      </c>
      <c r="EP66" s="1">
        <v>540</v>
      </c>
      <c r="EQ66" s="1">
        <v>544</v>
      </c>
      <c r="ER66" s="1">
        <v>548</v>
      </c>
      <c r="ES66" s="245">
        <v>536</v>
      </c>
      <c r="ET66" s="251">
        <v>536</v>
      </c>
      <c r="EU66" s="255">
        <v>536</v>
      </c>
      <c r="EV66" s="264">
        <v>536</v>
      </c>
      <c r="EW66" s="268">
        <v>536</v>
      </c>
      <c r="EX66" s="1">
        <f>EW66</f>
        <v>536</v>
      </c>
      <c r="EY66" s="279">
        <v>536</v>
      </c>
      <c r="EZ66" s="1">
        <v>536</v>
      </c>
      <c r="FA66" s="290">
        <v>536</v>
      </c>
      <c r="FB66" s="295">
        <v>536</v>
      </c>
      <c r="FC66" s="299">
        <v>536</v>
      </c>
      <c r="FD66" s="305">
        <v>536</v>
      </c>
      <c r="FE66" s="1">
        <v>536</v>
      </c>
      <c r="FF66" s="1">
        <v>536</v>
      </c>
      <c r="FG66" s="1">
        <f>FF66</f>
        <v>536</v>
      </c>
      <c r="FH66" s="317">
        <v>536</v>
      </c>
      <c r="FI66" s="322">
        <v>536</v>
      </c>
      <c r="FJ66" s="327">
        <v>536</v>
      </c>
      <c r="FK66" s="331">
        <v>536</v>
      </c>
      <c r="FL66" s="335">
        <v>536</v>
      </c>
      <c r="FM66" s="1">
        <v>536</v>
      </c>
      <c r="FN66" s="1">
        <v>536</v>
      </c>
      <c r="FO66" s="5">
        <v>536</v>
      </c>
      <c r="FP66" s="5">
        <v>536</v>
      </c>
      <c r="FQ66" s="5">
        <v>536</v>
      </c>
      <c r="FR66" s="389">
        <v>528</v>
      </c>
      <c r="FS66" s="393">
        <v>4</v>
      </c>
      <c r="FT66" s="414">
        <v>8</v>
      </c>
      <c r="FU66" s="1">
        <v>12</v>
      </c>
      <c r="FV66" s="429">
        <v>11</v>
      </c>
      <c r="FW66" s="435">
        <v>11</v>
      </c>
      <c r="FX66" s="1">
        <v>12</v>
      </c>
      <c r="FY66" s="1">
        <v>13</v>
      </c>
      <c r="FZ66" s="1">
        <v>14</v>
      </c>
      <c r="GA66" s="460">
        <v>11</v>
      </c>
      <c r="GB66" s="1">
        <v>11</v>
      </c>
      <c r="GC66" s="1">
        <v>11</v>
      </c>
      <c r="GD66" s="1">
        <v>11</v>
      </c>
      <c r="GE66" s="1">
        <v>11</v>
      </c>
      <c r="GF66" s="1">
        <v>11</v>
      </c>
      <c r="GG66" s="1">
        <v>11</v>
      </c>
      <c r="GH66" s="1">
        <v>11</v>
      </c>
      <c r="GI66" s="522">
        <v>11</v>
      </c>
      <c r="GJ66" s="1">
        <v>11</v>
      </c>
      <c r="GK66" s="218">
        <f t="shared" si="1"/>
        <v>0</v>
      </c>
      <c r="GL66" s="23">
        <v>13171</v>
      </c>
      <c r="GM66" s="23">
        <v>13246</v>
      </c>
      <c r="GN66" s="23">
        <v>13331</v>
      </c>
      <c r="GO66" s="23">
        <v>13400</v>
      </c>
      <c r="GP66" s="17">
        <v>13469</v>
      </c>
      <c r="GQ66" s="22">
        <v>13531</v>
      </c>
      <c r="GR66" s="31"/>
      <c r="GS66" s="37">
        <v>13639</v>
      </c>
      <c r="GT66" s="41"/>
      <c r="GU66" s="44"/>
      <c r="GV66" s="47"/>
      <c r="GW66" s="60">
        <v>13849</v>
      </c>
      <c r="GX66" s="65"/>
      <c r="GY66" s="69">
        <v>14114</v>
      </c>
      <c r="GZ66" s="71">
        <v>14220</v>
      </c>
      <c r="HA66" s="73">
        <v>14354</v>
      </c>
      <c r="HB66" s="77">
        <v>14465</v>
      </c>
      <c r="HC66" s="81">
        <v>14578</v>
      </c>
      <c r="HD66" s="88">
        <v>14700</v>
      </c>
      <c r="HE66" s="90">
        <v>14786</v>
      </c>
      <c r="HF66" s="93">
        <v>14881</v>
      </c>
      <c r="HG66" s="99">
        <v>14968</v>
      </c>
      <c r="HH66" s="103">
        <v>15071</v>
      </c>
      <c r="HI66" s="114">
        <v>15164</v>
      </c>
      <c r="HJ66" s="117">
        <v>15303</v>
      </c>
      <c r="HK66" s="122">
        <v>15400</v>
      </c>
      <c r="HL66" s="124">
        <v>15473</v>
      </c>
      <c r="HM66" s="129">
        <v>15580</v>
      </c>
      <c r="HN66" s="133">
        <v>15701</v>
      </c>
      <c r="HO66" s="136">
        <v>15808</v>
      </c>
      <c r="HP66" s="140">
        <v>15920</v>
      </c>
      <c r="HQ66" s="145">
        <v>16138</v>
      </c>
      <c r="HR66" s="149">
        <v>16233</v>
      </c>
      <c r="HS66" s="153">
        <v>16336</v>
      </c>
      <c r="HT66" s="74">
        <v>16420</v>
      </c>
      <c r="HU66" s="163">
        <v>16507</v>
      </c>
      <c r="HV66" s="167">
        <v>16580</v>
      </c>
      <c r="HW66" s="174">
        <v>16649</v>
      </c>
      <c r="HX66" s="178">
        <v>16723</v>
      </c>
      <c r="HY66" s="184">
        <v>16810</v>
      </c>
      <c r="HZ66" s="189">
        <v>16913</v>
      </c>
      <c r="IA66" s="193">
        <v>17030</v>
      </c>
      <c r="IB66" s="202">
        <v>17128</v>
      </c>
      <c r="IC66" s="205">
        <v>17220</v>
      </c>
      <c r="ID66" s="209">
        <v>17320</v>
      </c>
      <c r="IE66" s="218">
        <v>17491</v>
      </c>
      <c r="IF66" s="225"/>
      <c r="IG66" s="229"/>
      <c r="IH66" s="235"/>
      <c r="II66" s="245">
        <v>18221</v>
      </c>
      <c r="IJ66" s="251">
        <v>18330</v>
      </c>
      <c r="IK66" s="255">
        <v>18419</v>
      </c>
      <c r="IL66" s="74">
        <v>18510</v>
      </c>
      <c r="IM66" s="268">
        <v>18600</v>
      </c>
      <c r="IN66" s="272"/>
      <c r="IO66" s="279">
        <v>18877</v>
      </c>
      <c r="IP66" s="285"/>
      <c r="IQ66" s="290">
        <v>19062</v>
      </c>
      <c r="IR66" s="295">
        <v>19172</v>
      </c>
      <c r="IS66" s="299">
        <v>19296</v>
      </c>
      <c r="IT66" s="305">
        <v>19406</v>
      </c>
      <c r="IU66" s="308"/>
      <c r="IV66" s="310"/>
      <c r="IW66" s="313"/>
      <c r="IX66" s="317">
        <v>20028</v>
      </c>
      <c r="IY66" s="322">
        <v>20186</v>
      </c>
      <c r="IZ66" s="327">
        <v>20363</v>
      </c>
      <c r="JA66" s="331">
        <v>20553</v>
      </c>
      <c r="JB66" s="335">
        <v>20702</v>
      </c>
      <c r="JC66" s="338">
        <v>20839</v>
      </c>
      <c r="JD66" s="343">
        <v>20939</v>
      </c>
      <c r="JE66" s="346">
        <v>21050</v>
      </c>
      <c r="JF66" s="354">
        <v>21149</v>
      </c>
      <c r="JG66" s="375"/>
      <c r="JH66" s="388">
        <v>21324</v>
      </c>
      <c r="JI66" s="393">
        <v>21444</v>
      </c>
      <c r="JJ66" s="414">
        <v>21643</v>
      </c>
      <c r="JK66" s="422"/>
      <c r="JL66" s="429">
        <v>21994</v>
      </c>
      <c r="JM66" s="435">
        <v>22442</v>
      </c>
      <c r="JN66" s="441"/>
      <c r="JO66" s="448"/>
      <c r="JP66" s="455"/>
      <c r="JQ66" s="74">
        <v>22927</v>
      </c>
      <c r="JR66" s="468"/>
      <c r="JS66" s="475"/>
      <c r="JT66" s="483"/>
      <c r="JU66" s="489"/>
      <c r="JV66" s="498">
        <v>23424</v>
      </c>
      <c r="JW66" s="505">
        <v>23678</v>
      </c>
      <c r="JX66" s="511">
        <v>23874</v>
      </c>
      <c r="JY66" s="519">
        <v>24016</v>
      </c>
      <c r="JZ66" s="530">
        <v>24203</v>
      </c>
      <c r="KA66" s="218">
        <f t="shared" si="2"/>
        <v>187</v>
      </c>
      <c r="KB66" s="4"/>
    </row>
    <row r="67" spans="1:288" ht="15" customHeight="1" x14ac:dyDescent="0.2">
      <c r="A67" s="557"/>
      <c r="B67" s="43">
        <v>66</v>
      </c>
      <c r="C67" s="4" t="s">
        <v>91</v>
      </c>
      <c r="D67" s="43">
        <v>2</v>
      </c>
      <c r="E67" s="43">
        <v>0</v>
      </c>
      <c r="F67" s="23">
        <v>195</v>
      </c>
      <c r="G67" s="23">
        <v>201</v>
      </c>
      <c r="H67" s="23">
        <v>205</v>
      </c>
      <c r="I67" s="1">
        <v>210</v>
      </c>
      <c r="J67" s="18">
        <v>213</v>
      </c>
      <c r="K67" s="1">
        <v>217</v>
      </c>
      <c r="L67" s="1">
        <v>221</v>
      </c>
      <c r="M67" s="1">
        <f t="shared" ref="M67:M68" si="112">ROUND((L67-F67)/6+L67+1,0)</f>
        <v>226</v>
      </c>
      <c r="N67" s="1">
        <f t="shared" si="106"/>
        <v>231</v>
      </c>
      <c r="O67" s="1">
        <f t="shared" si="107"/>
        <v>237</v>
      </c>
      <c r="P67" s="1">
        <f t="shared" si="108"/>
        <v>242</v>
      </c>
      <c r="Q67" s="1">
        <f>ROUND((P67-F67)/10+P67+1,1)</f>
        <v>247.7</v>
      </c>
      <c r="R67" s="65" t="s">
        <v>7</v>
      </c>
      <c r="S67" s="69" t="s">
        <v>7</v>
      </c>
      <c r="T67" s="71">
        <v>267</v>
      </c>
      <c r="U67" s="73">
        <v>267</v>
      </c>
      <c r="V67" s="77">
        <v>272</v>
      </c>
      <c r="W67" s="1">
        <f>ROUND((V67-T67)/2+V67,1)</f>
        <v>274.5</v>
      </c>
      <c r="X67" s="88">
        <v>279</v>
      </c>
      <c r="Y67" s="90">
        <v>282</v>
      </c>
      <c r="Z67" s="93">
        <v>285</v>
      </c>
      <c r="AA67" s="1">
        <f>ROUND((Z67-W67)/3+Z67,1)</f>
        <v>288.5</v>
      </c>
      <c r="AB67" s="103">
        <v>294</v>
      </c>
      <c r="AC67" s="114">
        <v>296</v>
      </c>
      <c r="AD67" s="117">
        <v>298</v>
      </c>
      <c r="AE67" s="122">
        <v>300</v>
      </c>
      <c r="AF67" s="124">
        <v>302</v>
      </c>
      <c r="AG67" s="1">
        <f>ROUND((AF67-AC67)/3+AF67,1)</f>
        <v>304</v>
      </c>
      <c r="AH67" s="133">
        <v>307</v>
      </c>
      <c r="AI67" s="1">
        <f t="shared" ref="AI67" si="113">ROUND((AH67-AE67)/3+AH67,1)</f>
        <v>309.3</v>
      </c>
      <c r="AJ67" s="140">
        <v>312</v>
      </c>
      <c r="AK67" s="1">
        <f>ROUND((AJ67-AG67)/3+AJ67,1)</f>
        <v>314.7</v>
      </c>
      <c r="AL67" s="149">
        <v>319</v>
      </c>
      <c r="AM67" s="153">
        <v>321</v>
      </c>
      <c r="AN67" s="158">
        <v>327</v>
      </c>
      <c r="AO67" s="1">
        <v>333</v>
      </c>
      <c r="AP67" s="1">
        <v>339</v>
      </c>
      <c r="AQ67" s="1">
        <v>345</v>
      </c>
      <c r="AR67" s="1">
        <v>351</v>
      </c>
      <c r="AS67" s="1">
        <v>357</v>
      </c>
      <c r="AT67" s="189">
        <v>358</v>
      </c>
      <c r="AU67" s="1">
        <v>362</v>
      </c>
      <c r="AV67" s="202">
        <v>369</v>
      </c>
      <c r="AW67" s="1">
        <v>375</v>
      </c>
      <c r="AX67" s="1">
        <v>381</v>
      </c>
      <c r="AY67" s="218">
        <v>388</v>
      </c>
      <c r="AZ67" s="1">
        <v>394</v>
      </c>
      <c r="BA67" s="229">
        <v>402</v>
      </c>
      <c r="BB67" s="1">
        <v>409</v>
      </c>
      <c r="BC67" s="1">
        <v>416</v>
      </c>
      <c r="BD67" s="1">
        <v>423</v>
      </c>
      <c r="BE67" s="255">
        <v>416</v>
      </c>
      <c r="BF67" s="1">
        <v>420</v>
      </c>
      <c r="BG67" s="1">
        <v>424</v>
      </c>
      <c r="BH67" s="272">
        <v>436</v>
      </c>
      <c r="BI67" s="279">
        <v>445</v>
      </c>
      <c r="BJ67" s="1">
        <v>453</v>
      </c>
      <c r="BK67" s="290">
        <v>467</v>
      </c>
      <c r="BL67" s="295">
        <v>477</v>
      </c>
      <c r="BM67" s="299">
        <v>485</v>
      </c>
      <c r="BN67" s="305">
        <v>489</v>
      </c>
      <c r="BO67" s="308">
        <v>498</v>
      </c>
      <c r="BP67" s="310">
        <v>498</v>
      </c>
      <c r="BQ67" s="313">
        <v>498</v>
      </c>
      <c r="BR67" s="1">
        <v>498</v>
      </c>
      <c r="BS67" s="322">
        <v>498</v>
      </c>
      <c r="BT67" s="1">
        <v>498</v>
      </c>
      <c r="BU67" s="1">
        <v>498</v>
      </c>
      <c r="BV67" s="1">
        <v>498</v>
      </c>
      <c r="BW67" s="5">
        <v>1.6539999999999999</v>
      </c>
      <c r="BX67" s="5">
        <v>1.6539999999999999</v>
      </c>
      <c r="BY67" s="5">
        <v>1.6539999999999999</v>
      </c>
      <c r="BZ67" s="5">
        <v>1.6539999999999999</v>
      </c>
      <c r="CA67" s="5">
        <v>1.6539999999999999</v>
      </c>
      <c r="CB67" s="5">
        <v>1.6539999999999999</v>
      </c>
      <c r="CC67" s="5">
        <v>1.6539999999999999</v>
      </c>
      <c r="CD67" s="5">
        <v>1.6539999999999999</v>
      </c>
      <c r="CE67" s="5">
        <v>1.6539999999999999</v>
      </c>
      <c r="CF67" s="5">
        <v>1.6539999999999999</v>
      </c>
      <c r="CG67" s="5">
        <v>1.6539999999999999</v>
      </c>
      <c r="CH67" s="5">
        <v>1.6539999999999999</v>
      </c>
      <c r="CI67" s="5">
        <v>1.6539999999999999</v>
      </c>
      <c r="CJ67" s="5">
        <v>1.6539999999999999</v>
      </c>
      <c r="CK67" s="5">
        <v>1.6539999999999999</v>
      </c>
      <c r="CL67" s="5">
        <v>1.6539999999999999</v>
      </c>
      <c r="CM67" s="5">
        <v>1.6539999999999999</v>
      </c>
      <c r="CN67" s="5">
        <v>1.6539999999999999</v>
      </c>
      <c r="CO67" s="5">
        <v>1.6539999999999999</v>
      </c>
      <c r="CP67" s="5">
        <v>1.6539999999999999</v>
      </c>
      <c r="CQ67" s="5">
        <v>1.6539999999999999</v>
      </c>
      <c r="CR67" s="5">
        <v>1.6539999999999999</v>
      </c>
      <c r="CS67" s="5">
        <v>1.6539999999999999</v>
      </c>
      <c r="CT67" s="5">
        <v>1.6539999999999999</v>
      </c>
      <c r="CU67" s="218">
        <f t="shared" ref="CU67:CU130" si="114">IF(ISBLANK(CT67),"Н/Д",IF(CT67="норм","норм",CT67-CS67))</f>
        <v>0</v>
      </c>
      <c r="CV67" s="23">
        <v>105</v>
      </c>
      <c r="CW67" s="23">
        <v>106</v>
      </c>
      <c r="CX67" s="23">
        <v>108</v>
      </c>
      <c r="CY67" s="1">
        <v>110</v>
      </c>
      <c r="CZ67" s="18">
        <v>110</v>
      </c>
      <c r="DA67" s="1">
        <v>111</v>
      </c>
      <c r="DB67" s="1">
        <v>112</v>
      </c>
      <c r="DC67" s="1">
        <f t="shared" ref="DC67:DC68" si="115">ROUND((DB67-CV67)/6/31*21+DB67,0)</f>
        <v>113</v>
      </c>
      <c r="DD67" s="1">
        <f t="shared" si="109"/>
        <v>113</v>
      </c>
      <c r="DE67" s="1">
        <f t="shared" si="110"/>
        <v>115</v>
      </c>
      <c r="DF67" s="1">
        <f t="shared" si="111"/>
        <v>117</v>
      </c>
      <c r="DG67" s="1">
        <f>ROUND((DF67-CV67)/10+DF67+1,1)</f>
        <v>119.2</v>
      </c>
      <c r="DH67" s="65" t="s">
        <v>7</v>
      </c>
      <c r="DI67" s="69" t="s">
        <v>7</v>
      </c>
      <c r="DJ67" s="71">
        <v>117</v>
      </c>
      <c r="DK67" s="73">
        <v>117</v>
      </c>
      <c r="DL67" s="77">
        <v>117</v>
      </c>
      <c r="DM67" s="1">
        <f>ROUND((DL67-DJ67)/2+DL67,1)</f>
        <v>117</v>
      </c>
      <c r="DN67" s="88">
        <v>118</v>
      </c>
      <c r="DO67" s="90">
        <v>118</v>
      </c>
      <c r="DP67" s="93">
        <v>119</v>
      </c>
      <c r="DQ67" s="1">
        <v>119</v>
      </c>
      <c r="DR67" s="103">
        <v>119</v>
      </c>
      <c r="DS67" s="114">
        <v>120</v>
      </c>
      <c r="DT67" s="117">
        <v>121</v>
      </c>
      <c r="DU67" s="122">
        <v>122</v>
      </c>
      <c r="DV67" s="124">
        <v>123</v>
      </c>
      <c r="DW67" s="1">
        <f>ROUND((DV67-DS67)/3+DV67,1)</f>
        <v>124</v>
      </c>
      <c r="DX67" s="133">
        <v>126</v>
      </c>
      <c r="DY67" s="1">
        <v>126</v>
      </c>
      <c r="DZ67" s="140">
        <v>126</v>
      </c>
      <c r="EA67" s="1">
        <f>DZ67</f>
        <v>126</v>
      </c>
      <c r="EB67" s="149">
        <v>126</v>
      </c>
      <c r="EC67" s="153">
        <v>126</v>
      </c>
      <c r="ED67" s="158">
        <v>128</v>
      </c>
      <c r="EE67" s="1">
        <v>130</v>
      </c>
      <c r="EF67" s="1">
        <v>133</v>
      </c>
      <c r="EG67" s="1">
        <v>136</v>
      </c>
      <c r="EH67" s="1">
        <v>139</v>
      </c>
      <c r="EI67" s="1">
        <v>142</v>
      </c>
      <c r="EJ67" s="189">
        <v>131</v>
      </c>
      <c r="EK67" s="1">
        <f t="shared" ref="EK67:EK68" si="116">EJ67</f>
        <v>131</v>
      </c>
      <c r="EL67" s="202">
        <v>131</v>
      </c>
      <c r="EM67" s="1">
        <f t="shared" ref="EM67:EM68" si="117">EL67</f>
        <v>131</v>
      </c>
      <c r="EN67" s="1">
        <f>EM67</f>
        <v>131</v>
      </c>
      <c r="EO67" s="218">
        <v>131</v>
      </c>
      <c r="EP67" s="1">
        <v>134</v>
      </c>
      <c r="EQ67" s="229">
        <v>132</v>
      </c>
      <c r="ER67" s="1">
        <v>133</v>
      </c>
      <c r="ES67" s="1">
        <v>134</v>
      </c>
      <c r="ET67" s="1">
        <v>135</v>
      </c>
      <c r="EU67" s="255">
        <v>137</v>
      </c>
      <c r="EV67" s="1">
        <f>EU67</f>
        <v>137</v>
      </c>
      <c r="EW67" s="1">
        <f t="shared" ref="EW67:EW68" si="118">EV67</f>
        <v>137</v>
      </c>
      <c r="EX67" s="272">
        <v>137</v>
      </c>
      <c r="EY67" s="279">
        <v>137</v>
      </c>
      <c r="EZ67" s="1">
        <v>137</v>
      </c>
      <c r="FA67" s="290">
        <v>137</v>
      </c>
      <c r="FB67" s="295">
        <v>137</v>
      </c>
      <c r="FC67" s="299">
        <v>137</v>
      </c>
      <c r="FD67" s="305">
        <v>137</v>
      </c>
      <c r="FE67" s="308">
        <v>137</v>
      </c>
      <c r="FF67" s="310">
        <v>137</v>
      </c>
      <c r="FG67" s="313">
        <v>137</v>
      </c>
      <c r="FH67" s="1">
        <f t="shared" ref="FH67:FH68" si="119">FG67</f>
        <v>137</v>
      </c>
      <c r="FI67" s="322">
        <v>137</v>
      </c>
      <c r="FJ67" s="1">
        <v>137</v>
      </c>
      <c r="FK67" s="1">
        <v>137</v>
      </c>
      <c r="FL67" s="1">
        <v>137</v>
      </c>
      <c r="FM67" s="5">
        <v>1.2150000000000001</v>
      </c>
      <c r="FN67" s="5">
        <v>1.2150000000000001</v>
      </c>
      <c r="FO67" s="5">
        <v>1.2150000000000001</v>
      </c>
      <c r="FP67" s="5">
        <v>1.2150000000000001</v>
      </c>
      <c r="FQ67" s="5">
        <v>1.2150000000000001</v>
      </c>
      <c r="FR67" s="5">
        <v>1.2150000000000001</v>
      </c>
      <c r="FS67" s="5">
        <v>1.2150000000000001</v>
      </c>
      <c r="FT67" s="5">
        <v>1.2150000000000001</v>
      </c>
      <c r="FU67" s="5">
        <v>1.2150000000000001</v>
      </c>
      <c r="FV67" s="5">
        <v>1.2150000000000001</v>
      </c>
      <c r="FW67" s="5">
        <v>1.2150000000000001</v>
      </c>
      <c r="FX67" s="5">
        <v>1.2150000000000001</v>
      </c>
      <c r="FY67" s="5">
        <v>1.2150000000000001</v>
      </c>
      <c r="FZ67" s="5">
        <v>1.2150000000000001</v>
      </c>
      <c r="GA67" s="5">
        <v>1.2150000000000001</v>
      </c>
      <c r="GB67" s="5">
        <v>1.2150000000000001</v>
      </c>
      <c r="GC67" s="5">
        <v>1.2150000000000001</v>
      </c>
      <c r="GD67" s="5">
        <v>1.2150000000000001</v>
      </c>
      <c r="GE67" s="5">
        <v>1.2150000000000001</v>
      </c>
      <c r="GF67" s="5">
        <v>1.2150000000000001</v>
      </c>
      <c r="GG67" s="5">
        <v>1.2150000000000001</v>
      </c>
      <c r="GH67" s="5">
        <v>1.2150000000000001</v>
      </c>
      <c r="GI67" s="5">
        <v>1.2150000000000001</v>
      </c>
      <c r="GJ67" s="5">
        <v>1.2150000000000001</v>
      </c>
      <c r="GK67" s="218">
        <f t="shared" ref="GK67:GK130" si="120">IF(ISBLANK(GJ67),"Н/Д",IF(GJ67="норм","норм",GJ67-GI67))</f>
        <v>0</v>
      </c>
      <c r="GL67" s="23">
        <v>5930</v>
      </c>
      <c r="GM67" s="23">
        <v>6103</v>
      </c>
      <c r="GN67" s="23">
        <v>6242</v>
      </c>
      <c r="GO67" s="23"/>
      <c r="GP67" s="17">
        <v>6480</v>
      </c>
      <c r="GQ67" s="22"/>
      <c r="GR67" s="31"/>
      <c r="GS67" s="37"/>
      <c r="GT67" s="41"/>
      <c r="GU67" s="44"/>
      <c r="GV67" s="47"/>
      <c r="GW67" s="53"/>
      <c r="GX67" s="65"/>
      <c r="GY67" s="69"/>
      <c r="GZ67" s="71">
        <v>7712</v>
      </c>
      <c r="HA67" s="73">
        <v>8150</v>
      </c>
      <c r="HB67" s="77">
        <v>8230</v>
      </c>
      <c r="HC67" s="81"/>
      <c r="HD67" s="88">
        <v>8630</v>
      </c>
      <c r="HE67" s="90">
        <v>8668</v>
      </c>
      <c r="HF67" s="93">
        <v>8709</v>
      </c>
      <c r="HG67" s="99"/>
      <c r="HH67" s="103">
        <v>8878</v>
      </c>
      <c r="HI67" s="114">
        <v>8963</v>
      </c>
      <c r="HJ67" s="117">
        <v>9019</v>
      </c>
      <c r="HK67" s="122">
        <v>9060</v>
      </c>
      <c r="HL67" s="124">
        <v>9128</v>
      </c>
      <c r="HM67" s="129"/>
      <c r="HN67" s="133">
        <v>9230</v>
      </c>
      <c r="HO67" s="136"/>
      <c r="HP67" s="140">
        <v>9491</v>
      </c>
      <c r="HQ67" s="145"/>
      <c r="HR67" s="149">
        <v>9750</v>
      </c>
      <c r="HS67" s="153">
        <v>9810</v>
      </c>
      <c r="HT67" s="158">
        <v>9889</v>
      </c>
      <c r="HU67" s="163"/>
      <c r="HV67" s="167"/>
      <c r="HW67" s="174"/>
      <c r="HX67" s="178"/>
      <c r="HY67" s="184"/>
      <c r="HZ67" s="189"/>
      <c r="IA67" s="193"/>
      <c r="IB67" s="202"/>
      <c r="IC67" s="205"/>
      <c r="ID67" s="209"/>
      <c r="IE67" s="218"/>
      <c r="IF67" s="225"/>
      <c r="IG67" s="229"/>
      <c r="IH67" s="235"/>
      <c r="II67" s="245"/>
      <c r="IJ67" s="251"/>
      <c r="IK67" s="255"/>
      <c r="IL67" s="264"/>
      <c r="IM67" s="268"/>
      <c r="IN67" s="272"/>
      <c r="IO67" s="279"/>
      <c r="IP67" s="285"/>
      <c r="IQ67" s="290"/>
      <c r="IR67" s="295"/>
      <c r="IS67" s="299"/>
      <c r="IT67" s="305"/>
      <c r="IU67" s="308"/>
      <c r="IV67" s="310"/>
      <c r="IW67" s="313"/>
      <c r="IX67" s="317"/>
      <c r="IY67" s="322"/>
      <c r="IZ67" s="327"/>
      <c r="JA67" s="331"/>
      <c r="JB67" s="335"/>
      <c r="JC67" s="338">
        <v>14973</v>
      </c>
      <c r="JD67" s="5">
        <v>14973</v>
      </c>
      <c r="JE67" s="5">
        <v>14973</v>
      </c>
      <c r="JF67" s="5">
        <v>14973</v>
      </c>
      <c r="JG67" s="5">
        <v>14973</v>
      </c>
      <c r="JH67" s="5">
        <v>14973</v>
      </c>
      <c r="JI67" s="5">
        <v>14973</v>
      </c>
      <c r="JJ67" s="5">
        <v>14973</v>
      </c>
      <c r="JK67" s="5">
        <v>14973</v>
      </c>
      <c r="JL67" s="5">
        <v>14973</v>
      </c>
      <c r="JM67" s="5">
        <v>14973</v>
      </c>
      <c r="JN67" s="5">
        <v>14973</v>
      </c>
      <c r="JO67" s="5">
        <v>14973</v>
      </c>
      <c r="JP67" s="5">
        <v>14973</v>
      </c>
      <c r="JQ67" s="5">
        <v>14973</v>
      </c>
      <c r="JR67" s="5">
        <v>14973</v>
      </c>
      <c r="JS67" s="5">
        <v>14973</v>
      </c>
      <c r="JT67" s="5">
        <v>14973</v>
      </c>
      <c r="JU67" s="5">
        <v>14973</v>
      </c>
      <c r="JV67" s="5">
        <v>14973</v>
      </c>
      <c r="JW67" s="5">
        <v>14973</v>
      </c>
      <c r="JX67" s="5">
        <v>14973</v>
      </c>
      <c r="JY67" s="5">
        <v>14973</v>
      </c>
      <c r="JZ67" s="5">
        <v>14973</v>
      </c>
      <c r="KA67" s="218">
        <f t="shared" ref="KA67:KA130" si="121">IF(OR(ISBLANK(JY67),ISBLANK(JZ67)),"Н/Д",JZ67-JY67)</f>
        <v>0</v>
      </c>
      <c r="KB67" s="4" t="s">
        <v>8</v>
      </c>
    </row>
    <row r="68" spans="1:288" ht="15" customHeight="1" x14ac:dyDescent="0.2">
      <c r="A68" s="557"/>
      <c r="B68" s="43">
        <v>67</v>
      </c>
      <c r="C68" s="4" t="s">
        <v>344</v>
      </c>
      <c r="D68" s="43">
        <v>1</v>
      </c>
      <c r="E68" s="43">
        <v>1</v>
      </c>
      <c r="F68" s="23">
        <v>383</v>
      </c>
      <c r="G68" s="1">
        <v>391</v>
      </c>
      <c r="H68" s="1">
        <v>399</v>
      </c>
      <c r="I68" s="1">
        <v>407</v>
      </c>
      <c r="J68" s="1">
        <v>415</v>
      </c>
      <c r="K68" s="1">
        <v>423</v>
      </c>
      <c r="L68" s="1">
        <v>431</v>
      </c>
      <c r="M68" s="1">
        <f t="shared" si="112"/>
        <v>440</v>
      </c>
      <c r="N68" s="1">
        <f t="shared" si="106"/>
        <v>449</v>
      </c>
      <c r="O68" s="1">
        <f t="shared" si="107"/>
        <v>458</v>
      </c>
      <c r="P68" s="1">
        <f t="shared" si="108"/>
        <v>466</v>
      </c>
      <c r="Q68" s="53">
        <v>449</v>
      </c>
      <c r="R68" s="65">
        <v>456</v>
      </c>
      <c r="S68" s="69">
        <v>461</v>
      </c>
      <c r="T68" s="71">
        <v>468</v>
      </c>
      <c r="U68" s="73">
        <v>472</v>
      </c>
      <c r="V68" s="77">
        <v>477</v>
      </c>
      <c r="W68" s="81">
        <v>482</v>
      </c>
      <c r="X68" s="88">
        <v>489</v>
      </c>
      <c r="Y68" s="90">
        <v>494</v>
      </c>
      <c r="Z68" s="1">
        <f>ROUND((Y68-V68)/3+Y68,1)</f>
        <v>499.7</v>
      </c>
      <c r="AA68" s="99">
        <v>505</v>
      </c>
      <c r="AB68" s="103">
        <v>509</v>
      </c>
      <c r="AC68" s="114">
        <v>513</v>
      </c>
      <c r="AD68" s="1">
        <f>ROUND((AC68-Z68)/3+AC68,1)</f>
        <v>517.4</v>
      </c>
      <c r="AE68" s="1">
        <f>ROUND((AD68-AA68)/3+AD68,1)</f>
        <v>521.5</v>
      </c>
      <c r="AF68" s="5">
        <v>521.5</v>
      </c>
      <c r="AG68" s="5">
        <v>521.5</v>
      </c>
      <c r="AH68" s="5">
        <v>521.5</v>
      </c>
      <c r="AI68" s="1">
        <v>521.5</v>
      </c>
      <c r="AJ68" s="1">
        <f>AI68+4.37</f>
        <v>525.87</v>
      </c>
      <c r="AK68" s="1">
        <f>AJ68+4.37</f>
        <v>530.24</v>
      </c>
      <c r="AL68" s="149">
        <v>513</v>
      </c>
      <c r="AM68" s="1">
        <v>517</v>
      </c>
      <c r="AN68" s="1">
        <v>521</v>
      </c>
      <c r="AO68" s="1">
        <v>525</v>
      </c>
      <c r="AP68" s="1">
        <v>529</v>
      </c>
      <c r="AQ68" s="174">
        <v>515</v>
      </c>
      <c r="AR68" s="1">
        <v>517</v>
      </c>
      <c r="AS68" s="1">
        <v>520</v>
      </c>
      <c r="AT68" s="1">
        <v>523</v>
      </c>
      <c r="AU68" s="1">
        <v>526</v>
      </c>
      <c r="AV68" s="1">
        <v>529</v>
      </c>
      <c r="AW68" s="1">
        <v>529</v>
      </c>
      <c r="AX68" s="209">
        <v>514</v>
      </c>
      <c r="AY68" s="1">
        <v>514</v>
      </c>
      <c r="AZ68" s="225">
        <v>513</v>
      </c>
      <c r="BA68" s="229">
        <v>513</v>
      </c>
      <c r="BB68" s="1">
        <v>513</v>
      </c>
      <c r="BC68" s="245">
        <v>515</v>
      </c>
      <c r="BD68" s="251">
        <v>517</v>
      </c>
      <c r="BE68" s="1">
        <v>519</v>
      </c>
      <c r="BF68" s="264">
        <v>517</v>
      </c>
      <c r="BG68" s="268">
        <v>518</v>
      </c>
      <c r="BH68" s="1">
        <v>519</v>
      </c>
      <c r="BI68" s="279">
        <v>518</v>
      </c>
      <c r="BJ68" s="285">
        <v>519</v>
      </c>
      <c r="BK68" s="1">
        <v>520</v>
      </c>
      <c r="BL68" s="1">
        <v>521</v>
      </c>
      <c r="BM68" s="1">
        <v>522</v>
      </c>
      <c r="BN68" s="305">
        <v>523</v>
      </c>
      <c r="BO68" s="1">
        <v>524</v>
      </c>
      <c r="BP68" s="1">
        <v>525</v>
      </c>
      <c r="BQ68" s="1">
        <v>526</v>
      </c>
      <c r="BR68" s="1">
        <v>527</v>
      </c>
      <c r="BS68" s="1">
        <v>528</v>
      </c>
      <c r="BT68" s="1">
        <v>529</v>
      </c>
      <c r="BU68" s="1">
        <v>530</v>
      </c>
      <c r="BV68" s="1">
        <v>532</v>
      </c>
      <c r="BW68" s="1">
        <v>534</v>
      </c>
      <c r="BX68" s="1">
        <v>536</v>
      </c>
      <c r="BY68" s="1">
        <v>538</v>
      </c>
      <c r="BZ68" s="1">
        <v>540</v>
      </c>
      <c r="CA68" s="396">
        <v>515</v>
      </c>
      <c r="CB68" s="388">
        <v>545</v>
      </c>
      <c r="CC68" s="396">
        <v>515</v>
      </c>
      <c r="CD68" s="396">
        <v>515</v>
      </c>
      <c r="CE68" s="396">
        <v>515</v>
      </c>
      <c r="CF68" s="429">
        <v>515</v>
      </c>
      <c r="CG68" s="435">
        <v>515</v>
      </c>
      <c r="CH68" s="441">
        <v>515</v>
      </c>
      <c r="CI68" s="448">
        <v>515</v>
      </c>
      <c r="CJ68" s="1">
        <v>515</v>
      </c>
      <c r="CK68" s="460">
        <v>515</v>
      </c>
      <c r="CL68" s="1">
        <v>515</v>
      </c>
      <c r="CM68" s="475">
        <v>515</v>
      </c>
      <c r="CN68" s="483">
        <v>515</v>
      </c>
      <c r="CO68" s="1">
        <v>515</v>
      </c>
      <c r="CP68" s="498">
        <v>518</v>
      </c>
      <c r="CQ68" s="505">
        <v>518</v>
      </c>
      <c r="CR68" s="1">
        <v>518</v>
      </c>
      <c r="CS68" s="519">
        <v>518</v>
      </c>
      <c r="CT68" s="530">
        <v>518</v>
      </c>
      <c r="CU68" s="218">
        <f t="shared" si="114"/>
        <v>0</v>
      </c>
      <c r="CV68" s="23">
        <v>48</v>
      </c>
      <c r="CW68" s="1">
        <v>52</v>
      </c>
      <c r="CX68" s="1">
        <v>56</v>
      </c>
      <c r="CY68" s="1">
        <v>60</v>
      </c>
      <c r="CZ68" s="1">
        <v>64</v>
      </c>
      <c r="DA68" s="1">
        <v>68</v>
      </c>
      <c r="DB68" s="1">
        <v>72</v>
      </c>
      <c r="DC68" s="1">
        <f t="shared" si="115"/>
        <v>75</v>
      </c>
      <c r="DD68" s="1">
        <f t="shared" si="109"/>
        <v>78</v>
      </c>
      <c r="DE68" s="1">
        <f t="shared" si="110"/>
        <v>83</v>
      </c>
      <c r="DF68" s="1">
        <f t="shared" si="111"/>
        <v>88</v>
      </c>
      <c r="DG68" s="53">
        <v>82</v>
      </c>
      <c r="DH68" s="65">
        <v>87</v>
      </c>
      <c r="DI68" s="69">
        <v>90</v>
      </c>
      <c r="DJ68" s="71">
        <v>95</v>
      </c>
      <c r="DK68" s="73">
        <v>99</v>
      </c>
      <c r="DL68" s="77">
        <v>99</v>
      </c>
      <c r="DM68" s="81">
        <v>101</v>
      </c>
      <c r="DN68" s="88">
        <v>103</v>
      </c>
      <c r="DO68" s="90">
        <v>104</v>
      </c>
      <c r="DP68" s="1">
        <f>ROUND((DO68-DL68)/3+DO68,1)</f>
        <v>105.7</v>
      </c>
      <c r="DQ68" s="99">
        <v>112</v>
      </c>
      <c r="DR68" s="103">
        <v>116</v>
      </c>
      <c r="DS68" s="114">
        <v>121</v>
      </c>
      <c r="DT68" s="1">
        <f>ROUND((DS68-DP68)/3+DS68,1)</f>
        <v>126.1</v>
      </c>
      <c r="DU68" s="1">
        <f>ROUND((DT68-DQ68)/3+DT68,1)</f>
        <v>130.80000000000001</v>
      </c>
      <c r="DV68" s="5">
        <v>130.80000000000001</v>
      </c>
      <c r="DW68" s="130">
        <v>130.80000000000001</v>
      </c>
      <c r="DX68" s="133">
        <v>131</v>
      </c>
      <c r="DY68" s="1">
        <v>131</v>
      </c>
      <c r="DZ68" s="1">
        <f>DY68</f>
        <v>131</v>
      </c>
      <c r="EA68" s="1">
        <v>131</v>
      </c>
      <c r="EB68" s="149">
        <v>131</v>
      </c>
      <c r="EC68" s="1">
        <v>132</v>
      </c>
      <c r="ED68" s="1">
        <v>134</v>
      </c>
      <c r="EE68" s="1">
        <v>136</v>
      </c>
      <c r="EF68" s="1">
        <v>139</v>
      </c>
      <c r="EG68" s="174">
        <v>138</v>
      </c>
      <c r="EH68" s="1">
        <v>140</v>
      </c>
      <c r="EI68" s="1">
        <v>142</v>
      </c>
      <c r="EJ68" s="1">
        <v>143</v>
      </c>
      <c r="EK68" s="1">
        <f t="shared" si="116"/>
        <v>143</v>
      </c>
      <c r="EL68" s="1">
        <f>EK68</f>
        <v>143</v>
      </c>
      <c r="EM68" s="1">
        <f t="shared" si="117"/>
        <v>143</v>
      </c>
      <c r="EN68" s="209">
        <v>143</v>
      </c>
      <c r="EO68" s="1">
        <v>140</v>
      </c>
      <c r="EP68" s="225">
        <v>140</v>
      </c>
      <c r="EQ68" s="229">
        <v>140</v>
      </c>
      <c r="ER68" s="1">
        <v>140</v>
      </c>
      <c r="ES68" s="245">
        <v>141</v>
      </c>
      <c r="ET68" s="251">
        <v>143</v>
      </c>
      <c r="EU68" s="1">
        <v>145</v>
      </c>
      <c r="EV68" s="264">
        <v>143</v>
      </c>
      <c r="EW68" s="1">
        <f t="shared" si="118"/>
        <v>143</v>
      </c>
      <c r="EX68" s="1">
        <f>EW68</f>
        <v>143</v>
      </c>
      <c r="EY68" s="279">
        <v>144</v>
      </c>
      <c r="EZ68" s="285">
        <v>145</v>
      </c>
      <c r="FA68" s="1">
        <v>146</v>
      </c>
      <c r="FB68" s="1">
        <v>147</v>
      </c>
      <c r="FC68" s="1">
        <v>148</v>
      </c>
      <c r="FD68" s="305">
        <v>149</v>
      </c>
      <c r="FE68" s="1">
        <v>150</v>
      </c>
      <c r="FF68" s="1">
        <v>151</v>
      </c>
      <c r="FG68" s="1">
        <f>FF68</f>
        <v>151</v>
      </c>
      <c r="FH68" s="1">
        <f t="shared" si="119"/>
        <v>151</v>
      </c>
      <c r="FI68" s="1">
        <f>FH68</f>
        <v>151</v>
      </c>
      <c r="FJ68" s="1">
        <v>151</v>
      </c>
      <c r="FK68" s="1">
        <v>151</v>
      </c>
      <c r="FL68" s="1">
        <v>152</v>
      </c>
      <c r="FM68" s="1">
        <v>153</v>
      </c>
      <c r="FN68" s="1">
        <v>154</v>
      </c>
      <c r="FO68" s="1">
        <v>155</v>
      </c>
      <c r="FP68" s="1">
        <v>156</v>
      </c>
      <c r="FQ68" s="396">
        <v>141</v>
      </c>
      <c r="FR68" s="388">
        <v>153</v>
      </c>
      <c r="FS68" s="396">
        <v>141</v>
      </c>
      <c r="FT68" s="396">
        <v>141</v>
      </c>
      <c r="FU68" s="396">
        <v>141</v>
      </c>
      <c r="FV68" s="429">
        <v>141</v>
      </c>
      <c r="FW68" s="435">
        <v>141</v>
      </c>
      <c r="FX68" s="441">
        <v>141</v>
      </c>
      <c r="FY68" s="448">
        <v>141</v>
      </c>
      <c r="FZ68" s="1">
        <v>141</v>
      </c>
      <c r="GA68" s="460">
        <v>141</v>
      </c>
      <c r="GB68" s="1">
        <v>141</v>
      </c>
      <c r="GC68" s="475">
        <v>141</v>
      </c>
      <c r="GD68" s="483">
        <v>141</v>
      </c>
      <c r="GE68" s="1">
        <v>141</v>
      </c>
      <c r="GF68" s="498">
        <v>142</v>
      </c>
      <c r="GG68" s="505">
        <v>142</v>
      </c>
      <c r="GH68" s="1">
        <v>142</v>
      </c>
      <c r="GI68" s="519">
        <v>142</v>
      </c>
      <c r="GJ68" s="530">
        <v>142</v>
      </c>
      <c r="GK68" s="218">
        <f t="shared" si="120"/>
        <v>0</v>
      </c>
      <c r="GL68" s="23"/>
      <c r="GM68" s="23"/>
      <c r="GN68" s="23"/>
      <c r="GO68" s="23"/>
      <c r="GP68" s="17"/>
      <c r="GQ68" s="22"/>
      <c r="GR68" s="31"/>
      <c r="GS68" s="37"/>
      <c r="GT68" s="41"/>
      <c r="GU68" s="44"/>
      <c r="GV68" s="47"/>
      <c r="GW68" s="53"/>
      <c r="GX68" s="65">
        <v>13473</v>
      </c>
      <c r="GY68" s="69">
        <v>13686</v>
      </c>
      <c r="GZ68" s="71">
        <v>13883</v>
      </c>
      <c r="HA68" s="73">
        <v>14023</v>
      </c>
      <c r="HB68" s="77">
        <v>14135</v>
      </c>
      <c r="HC68" s="81">
        <v>14302</v>
      </c>
      <c r="HD68" s="88">
        <v>14488</v>
      </c>
      <c r="HE68" s="90">
        <v>14614</v>
      </c>
      <c r="HF68" s="93"/>
      <c r="HG68" s="99">
        <v>15037</v>
      </c>
      <c r="HH68" s="103">
        <v>15271</v>
      </c>
      <c r="HI68" s="114">
        <v>15514</v>
      </c>
      <c r="HJ68" s="117"/>
      <c r="HK68" s="122"/>
      <c r="HL68" s="124">
        <v>16065</v>
      </c>
      <c r="HM68" s="129">
        <v>16233</v>
      </c>
      <c r="HN68" s="74">
        <v>16460</v>
      </c>
      <c r="HO68" s="136"/>
      <c r="HP68" s="140"/>
      <c r="HQ68" s="145"/>
      <c r="HR68" s="149">
        <v>17134</v>
      </c>
      <c r="HS68" s="153"/>
      <c r="HT68" s="158"/>
      <c r="HU68" s="163"/>
      <c r="HV68" s="167"/>
      <c r="HW68" s="174">
        <v>17935</v>
      </c>
      <c r="HX68" s="178"/>
      <c r="HY68" s="184"/>
      <c r="HZ68" s="189"/>
      <c r="IA68" s="193"/>
      <c r="IB68" s="202"/>
      <c r="IC68" s="205"/>
      <c r="ID68" s="209">
        <v>18537</v>
      </c>
      <c r="IE68" s="218"/>
      <c r="IF68" s="225">
        <v>18618</v>
      </c>
      <c r="IG68" s="229">
        <v>18619</v>
      </c>
      <c r="IH68" s="235"/>
      <c r="II68" s="245">
        <v>18620</v>
      </c>
      <c r="IJ68" s="251">
        <v>18650</v>
      </c>
      <c r="IK68" s="255"/>
      <c r="IL68" s="264">
        <v>18650</v>
      </c>
      <c r="IM68" s="268">
        <v>18651</v>
      </c>
      <c r="IN68" s="272"/>
      <c r="IO68" s="279">
        <v>18652</v>
      </c>
      <c r="IP68" s="285">
        <v>18655</v>
      </c>
      <c r="IQ68" s="290"/>
      <c r="IR68" s="295"/>
      <c r="IS68" s="299"/>
      <c r="IT68" s="305">
        <v>18657</v>
      </c>
      <c r="IU68" s="308"/>
      <c r="IV68" s="310"/>
      <c r="IW68" s="313"/>
      <c r="IX68" s="317"/>
      <c r="IY68" s="322"/>
      <c r="IZ68" s="327"/>
      <c r="JA68" s="331"/>
      <c r="JB68" s="335"/>
      <c r="JC68" s="338"/>
      <c r="JD68" s="343"/>
      <c r="JE68" s="346"/>
      <c r="JF68" s="354"/>
      <c r="JG68" s="375"/>
      <c r="JH68" s="388">
        <v>18657</v>
      </c>
      <c r="JI68" s="393">
        <v>18657</v>
      </c>
      <c r="JJ68" s="414">
        <v>18657</v>
      </c>
      <c r="JK68" s="422">
        <v>18657</v>
      </c>
      <c r="JL68" s="429">
        <v>18657</v>
      </c>
      <c r="JM68" s="435">
        <v>18657</v>
      </c>
      <c r="JN68" s="441">
        <v>18657</v>
      </c>
      <c r="JO68" s="74">
        <v>18657</v>
      </c>
      <c r="JP68" s="455"/>
      <c r="JQ68" s="460">
        <v>18660</v>
      </c>
      <c r="JR68" s="468"/>
      <c r="JS68" s="475">
        <v>18660</v>
      </c>
      <c r="JT68" s="483">
        <v>18660</v>
      </c>
      <c r="JU68" s="489"/>
      <c r="JV68" s="498">
        <v>18660</v>
      </c>
      <c r="JW68" s="505">
        <v>18660</v>
      </c>
      <c r="JX68" s="511"/>
      <c r="JY68" s="519">
        <v>18660</v>
      </c>
      <c r="JZ68" s="530">
        <v>18660</v>
      </c>
      <c r="KA68" s="218">
        <f t="shared" si="121"/>
        <v>0</v>
      </c>
      <c r="KB68" s="4"/>
    </row>
    <row r="69" spans="1:288" ht="15" customHeight="1" x14ac:dyDescent="0.2">
      <c r="A69" s="557"/>
      <c r="B69" s="43">
        <v>68</v>
      </c>
      <c r="C69" s="4" t="s">
        <v>92</v>
      </c>
      <c r="D69" s="43">
        <v>3</v>
      </c>
      <c r="E69" s="43">
        <v>3</v>
      </c>
      <c r="F69" s="23">
        <v>29</v>
      </c>
      <c r="G69" s="23">
        <v>34</v>
      </c>
      <c r="H69" s="23">
        <v>38</v>
      </c>
      <c r="I69" s="23">
        <v>43</v>
      </c>
      <c r="J69" s="18">
        <v>47</v>
      </c>
      <c r="K69" s="22">
        <v>51</v>
      </c>
      <c r="L69" s="31">
        <v>54</v>
      </c>
      <c r="M69" s="37">
        <v>61</v>
      </c>
      <c r="N69" s="41">
        <v>65</v>
      </c>
      <c r="O69" s="44">
        <v>70</v>
      </c>
      <c r="P69" s="1">
        <f t="shared" si="108"/>
        <v>75</v>
      </c>
      <c r="Q69" s="53">
        <v>79</v>
      </c>
      <c r="R69" s="65">
        <v>83</v>
      </c>
      <c r="S69" s="69">
        <v>88</v>
      </c>
      <c r="T69" s="71">
        <v>92</v>
      </c>
      <c r="U69" s="73">
        <v>95</v>
      </c>
      <c r="V69" s="77">
        <v>97</v>
      </c>
      <c r="W69" s="81">
        <v>101</v>
      </c>
      <c r="X69" s="88">
        <v>106</v>
      </c>
      <c r="Y69" s="1">
        <f>ROUND((X69-U69)/3+X69,1)</f>
        <v>109.7</v>
      </c>
      <c r="Z69" s="93">
        <v>118</v>
      </c>
      <c r="AA69" s="1">
        <f>ROUND((Z69-W69)/3+Z69,1)</f>
        <v>123.7</v>
      </c>
      <c r="AB69" s="103">
        <v>127</v>
      </c>
      <c r="AC69" s="114">
        <v>131</v>
      </c>
      <c r="AD69" s="117">
        <v>135</v>
      </c>
      <c r="AE69" s="122">
        <v>138</v>
      </c>
      <c r="AF69" s="124">
        <v>142</v>
      </c>
      <c r="AG69" s="1">
        <f>ROUND((AF69-AC69)/3+AF69,1)</f>
        <v>145.69999999999999</v>
      </c>
      <c r="AH69" s="133">
        <v>149</v>
      </c>
      <c r="AI69" s="136">
        <v>155</v>
      </c>
      <c r="AJ69" s="140">
        <v>160</v>
      </c>
      <c r="AK69" s="145">
        <v>174</v>
      </c>
      <c r="AL69" s="149">
        <v>181</v>
      </c>
      <c r="AM69" s="153">
        <v>186</v>
      </c>
      <c r="AN69" s="158">
        <v>190</v>
      </c>
      <c r="AO69" s="163">
        <v>198</v>
      </c>
      <c r="AP69" s="167">
        <v>204</v>
      </c>
      <c r="AQ69" s="174">
        <v>208</v>
      </c>
      <c r="AR69" s="178">
        <v>217</v>
      </c>
      <c r="AS69" s="184">
        <v>220</v>
      </c>
      <c r="AT69" s="189">
        <v>226</v>
      </c>
      <c r="AU69" s="193">
        <v>230</v>
      </c>
      <c r="AV69" s="202">
        <v>235</v>
      </c>
      <c r="AW69" s="205">
        <v>242</v>
      </c>
      <c r="AX69" s="209">
        <v>247</v>
      </c>
      <c r="AY69" s="218">
        <v>253</v>
      </c>
      <c r="AZ69" s="225">
        <v>258</v>
      </c>
      <c r="BA69" s="1">
        <v>263</v>
      </c>
      <c r="BB69" s="1">
        <v>268</v>
      </c>
      <c r="BC69" s="245">
        <v>267</v>
      </c>
      <c r="BD69" s="251">
        <v>276</v>
      </c>
      <c r="BE69" s="255">
        <v>281</v>
      </c>
      <c r="BF69" s="264">
        <v>284</v>
      </c>
      <c r="BG69" s="268">
        <v>287</v>
      </c>
      <c r="BH69" s="272">
        <v>289</v>
      </c>
      <c r="BI69" s="279">
        <v>295</v>
      </c>
      <c r="BJ69" s="285">
        <v>297</v>
      </c>
      <c r="BK69" s="290">
        <v>303</v>
      </c>
      <c r="BL69" s="295">
        <v>306</v>
      </c>
      <c r="BM69" s="299">
        <v>308</v>
      </c>
      <c r="BN69" s="305">
        <v>311</v>
      </c>
      <c r="BO69" s="308">
        <v>315</v>
      </c>
      <c r="BP69" s="310">
        <v>317</v>
      </c>
      <c r="BQ69" s="313">
        <v>319</v>
      </c>
      <c r="BR69" s="317">
        <v>323</v>
      </c>
      <c r="BS69" s="322">
        <v>324</v>
      </c>
      <c r="BT69" s="327">
        <v>327</v>
      </c>
      <c r="BU69" s="331">
        <v>329</v>
      </c>
      <c r="BV69" s="335">
        <v>331</v>
      </c>
      <c r="BW69" s="338">
        <v>333</v>
      </c>
      <c r="BX69" s="343">
        <v>337</v>
      </c>
      <c r="BY69" s="346">
        <v>339</v>
      </c>
      <c r="BZ69" s="354">
        <v>343</v>
      </c>
      <c r="CA69" s="375">
        <v>345</v>
      </c>
      <c r="CB69" s="388">
        <v>350</v>
      </c>
      <c r="CC69" s="393">
        <v>1.1220000000000001</v>
      </c>
      <c r="CD69" s="414">
        <v>5</v>
      </c>
      <c r="CE69" s="422">
        <v>11</v>
      </c>
      <c r="CF69" s="429">
        <v>19</v>
      </c>
      <c r="CG69" s="435">
        <v>27</v>
      </c>
      <c r="CH69" s="441">
        <v>32</v>
      </c>
      <c r="CI69" s="448">
        <v>39</v>
      </c>
      <c r="CJ69" s="455">
        <v>48</v>
      </c>
      <c r="CK69" s="460">
        <v>56</v>
      </c>
      <c r="CL69" s="468">
        <v>65</v>
      </c>
      <c r="CM69" s="475">
        <v>76</v>
      </c>
      <c r="CN69" s="483">
        <v>84</v>
      </c>
      <c r="CO69" s="489">
        <v>87</v>
      </c>
      <c r="CP69" s="1">
        <v>94</v>
      </c>
      <c r="CQ69" s="1">
        <v>101</v>
      </c>
      <c r="CR69" s="1">
        <v>108</v>
      </c>
      <c r="CS69" s="522">
        <v>115</v>
      </c>
      <c r="CT69" s="1">
        <v>122</v>
      </c>
      <c r="CU69" s="218">
        <f t="shared" si="114"/>
        <v>7</v>
      </c>
      <c r="CV69" s="23">
        <v>123</v>
      </c>
      <c r="CW69" s="23">
        <v>129</v>
      </c>
      <c r="CX69" s="23">
        <v>133</v>
      </c>
      <c r="CY69" s="23">
        <v>138</v>
      </c>
      <c r="CZ69" s="18">
        <v>143</v>
      </c>
      <c r="DA69" s="22">
        <v>146</v>
      </c>
      <c r="DB69" s="31">
        <v>148</v>
      </c>
      <c r="DC69" s="37">
        <v>150</v>
      </c>
      <c r="DD69" s="41">
        <v>152</v>
      </c>
      <c r="DE69" s="44">
        <v>155</v>
      </c>
      <c r="DF69" s="1">
        <f t="shared" si="111"/>
        <v>160</v>
      </c>
      <c r="DG69" s="53">
        <v>162</v>
      </c>
      <c r="DH69" s="65">
        <v>166</v>
      </c>
      <c r="DI69" s="69">
        <v>169</v>
      </c>
      <c r="DJ69" s="71">
        <v>171</v>
      </c>
      <c r="DK69" s="73">
        <v>173</v>
      </c>
      <c r="DL69" s="77">
        <v>175</v>
      </c>
      <c r="DM69" s="81">
        <v>177</v>
      </c>
      <c r="DN69" s="88">
        <v>178</v>
      </c>
      <c r="DO69" s="1">
        <f>ROUND((DN69-DK69)/3+DN69,1)</f>
        <v>179.7</v>
      </c>
      <c r="DP69" s="93">
        <v>182</v>
      </c>
      <c r="DQ69" s="1">
        <f>ROUND((DP69-DM69)/3+DP69,1)</f>
        <v>183.7</v>
      </c>
      <c r="DR69" s="103">
        <v>185</v>
      </c>
      <c r="DS69" s="114">
        <v>187</v>
      </c>
      <c r="DT69" s="117">
        <v>187</v>
      </c>
      <c r="DU69" s="122">
        <v>188</v>
      </c>
      <c r="DV69" s="124">
        <v>188</v>
      </c>
      <c r="DW69" s="1">
        <v>189</v>
      </c>
      <c r="DX69" s="133">
        <v>189</v>
      </c>
      <c r="DY69" s="136">
        <v>189</v>
      </c>
      <c r="DZ69" s="140">
        <v>189</v>
      </c>
      <c r="EA69" s="145">
        <v>189</v>
      </c>
      <c r="EB69" s="149">
        <v>189</v>
      </c>
      <c r="EC69" s="153">
        <v>1</v>
      </c>
      <c r="ED69" s="158">
        <v>5</v>
      </c>
      <c r="EE69" s="163">
        <v>13</v>
      </c>
      <c r="EF69" s="167">
        <v>20</v>
      </c>
      <c r="EG69" s="174">
        <v>30</v>
      </c>
      <c r="EH69" s="178">
        <v>38</v>
      </c>
      <c r="EI69" s="184">
        <v>43</v>
      </c>
      <c r="EJ69" s="189">
        <v>43</v>
      </c>
      <c r="EK69" s="193">
        <v>43</v>
      </c>
      <c r="EL69" s="202">
        <v>43</v>
      </c>
      <c r="EM69" s="205">
        <v>43</v>
      </c>
      <c r="EN69" s="209">
        <v>43</v>
      </c>
      <c r="EO69" s="218">
        <v>44</v>
      </c>
      <c r="EP69" s="225">
        <v>51</v>
      </c>
      <c r="EQ69" s="1">
        <v>57</v>
      </c>
      <c r="ER69" s="1">
        <v>63</v>
      </c>
      <c r="ES69" s="245">
        <v>64</v>
      </c>
      <c r="ET69" s="251">
        <v>72</v>
      </c>
      <c r="EU69" s="255">
        <v>80</v>
      </c>
      <c r="EV69" s="264">
        <v>81</v>
      </c>
      <c r="EW69" s="268">
        <v>81</v>
      </c>
      <c r="EX69" s="272">
        <v>81</v>
      </c>
      <c r="EY69" s="279">
        <v>81</v>
      </c>
      <c r="EZ69" s="285">
        <v>83</v>
      </c>
      <c r="FA69" s="290">
        <v>83</v>
      </c>
      <c r="FB69" s="295">
        <v>85</v>
      </c>
      <c r="FC69" s="299">
        <v>86</v>
      </c>
      <c r="FD69" s="305">
        <v>89</v>
      </c>
      <c r="FE69" s="308">
        <v>93</v>
      </c>
      <c r="FF69" s="310">
        <v>96</v>
      </c>
      <c r="FG69" s="313">
        <v>96</v>
      </c>
      <c r="FH69" s="317">
        <v>96</v>
      </c>
      <c r="FI69" s="322">
        <v>96</v>
      </c>
      <c r="FJ69" s="327">
        <v>96</v>
      </c>
      <c r="FK69" s="331">
        <v>96</v>
      </c>
      <c r="FL69" s="335">
        <v>96</v>
      </c>
      <c r="FM69" s="338">
        <v>96</v>
      </c>
      <c r="FN69" s="343">
        <v>96</v>
      </c>
      <c r="FO69" s="346">
        <v>96</v>
      </c>
      <c r="FP69" s="354">
        <v>96</v>
      </c>
      <c r="FQ69" s="375">
        <v>96</v>
      </c>
      <c r="FR69" s="388">
        <v>96</v>
      </c>
      <c r="FS69" s="393">
        <v>96</v>
      </c>
      <c r="FT69" s="414">
        <v>96</v>
      </c>
      <c r="FU69" s="422">
        <v>96</v>
      </c>
      <c r="FV69" s="429">
        <v>98</v>
      </c>
      <c r="FW69" s="435">
        <v>101</v>
      </c>
      <c r="FX69" s="441">
        <v>101</v>
      </c>
      <c r="FY69" s="448">
        <v>101</v>
      </c>
      <c r="FZ69" s="455">
        <v>101</v>
      </c>
      <c r="GA69" s="460">
        <v>101</v>
      </c>
      <c r="GB69" s="468">
        <v>101</v>
      </c>
      <c r="GC69" s="475">
        <v>101</v>
      </c>
      <c r="GD69" s="483">
        <v>101</v>
      </c>
      <c r="GE69" s="489">
        <v>101</v>
      </c>
      <c r="GF69" s="1">
        <v>101</v>
      </c>
      <c r="GG69" s="1">
        <v>101</v>
      </c>
      <c r="GH69" s="1">
        <v>101</v>
      </c>
      <c r="GI69" s="522">
        <v>101</v>
      </c>
      <c r="GJ69" s="1">
        <v>101</v>
      </c>
      <c r="GK69" s="218">
        <f t="shared" si="120"/>
        <v>0</v>
      </c>
      <c r="GL69" s="23">
        <v>9093</v>
      </c>
      <c r="GM69" s="23">
        <v>9240</v>
      </c>
      <c r="GN69" s="23">
        <v>9369</v>
      </c>
      <c r="GO69" s="23">
        <v>9545</v>
      </c>
      <c r="GP69" s="17">
        <v>9648</v>
      </c>
      <c r="GQ69" s="22"/>
      <c r="GR69" s="31">
        <v>9903</v>
      </c>
      <c r="GS69" s="37"/>
      <c r="GT69" s="41">
        <v>10166</v>
      </c>
      <c r="GU69" s="44">
        <v>10290</v>
      </c>
      <c r="GV69" s="47"/>
      <c r="GW69" s="53">
        <v>10572</v>
      </c>
      <c r="GX69" s="65">
        <v>10713</v>
      </c>
      <c r="GY69" s="69">
        <v>10899</v>
      </c>
      <c r="GZ69" s="71">
        <v>11044</v>
      </c>
      <c r="HA69" s="73">
        <v>11558</v>
      </c>
      <c r="HB69" s="5">
        <v>11558</v>
      </c>
      <c r="HC69" s="5">
        <v>11560</v>
      </c>
      <c r="HD69" s="88">
        <v>11603</v>
      </c>
      <c r="HE69" s="90"/>
      <c r="HF69" s="93">
        <v>11994</v>
      </c>
      <c r="HG69" s="99"/>
      <c r="HH69" s="103">
        <v>12296</v>
      </c>
      <c r="HI69" s="114">
        <v>12453</v>
      </c>
      <c r="HJ69" s="117">
        <v>12602</v>
      </c>
      <c r="HK69" s="122">
        <v>12735</v>
      </c>
      <c r="HL69" s="124">
        <v>12873</v>
      </c>
      <c r="HM69" s="129"/>
      <c r="HN69" s="133">
        <v>13095</v>
      </c>
      <c r="HO69" s="136">
        <v>13357</v>
      </c>
      <c r="HP69" s="140">
        <v>13566</v>
      </c>
      <c r="HQ69" s="145">
        <v>13979</v>
      </c>
      <c r="HR69" s="149">
        <v>14375</v>
      </c>
      <c r="HS69" s="153">
        <v>14578</v>
      </c>
      <c r="HT69" s="158">
        <v>14700</v>
      </c>
      <c r="HU69" s="163">
        <v>14840</v>
      </c>
      <c r="HV69" s="167">
        <v>14989</v>
      </c>
      <c r="HW69" s="174">
        <v>15181</v>
      </c>
      <c r="HX69" s="178">
        <v>15330</v>
      </c>
      <c r="HY69" s="184">
        <v>15442</v>
      </c>
      <c r="HZ69" s="189">
        <v>15597</v>
      </c>
      <c r="IA69" s="193">
        <v>15812</v>
      </c>
      <c r="IB69" s="202">
        <v>16017</v>
      </c>
      <c r="IC69" s="205">
        <v>16227</v>
      </c>
      <c r="ID69" s="209">
        <v>16549</v>
      </c>
      <c r="IE69" s="218">
        <v>16783</v>
      </c>
      <c r="IF69" s="225">
        <v>16944</v>
      </c>
      <c r="IG69" s="229"/>
      <c r="IH69" s="235"/>
      <c r="II69" s="245">
        <v>17364</v>
      </c>
      <c r="IJ69" s="251">
        <v>17492</v>
      </c>
      <c r="IK69" s="255">
        <v>17604</v>
      </c>
      <c r="IL69" s="264">
        <v>17762</v>
      </c>
      <c r="IM69" s="268">
        <v>17886</v>
      </c>
      <c r="IN69" s="272">
        <v>18066</v>
      </c>
      <c r="IO69" s="279">
        <v>18164</v>
      </c>
      <c r="IP69" s="285">
        <v>18318</v>
      </c>
      <c r="IQ69" s="290">
        <v>18577</v>
      </c>
      <c r="IR69" s="295">
        <v>18677</v>
      </c>
      <c r="IS69" s="299">
        <v>18818</v>
      </c>
      <c r="IT69" s="305">
        <v>18897</v>
      </c>
      <c r="IU69" s="308">
        <v>18997</v>
      </c>
      <c r="IV69" s="310">
        <v>19085</v>
      </c>
      <c r="IW69" s="313">
        <v>19145</v>
      </c>
      <c r="IX69" s="317">
        <v>19295</v>
      </c>
      <c r="IY69" s="322">
        <v>19390</v>
      </c>
      <c r="IZ69" s="327">
        <v>19486</v>
      </c>
      <c r="JA69" s="331">
        <v>19628</v>
      </c>
      <c r="JB69" s="335">
        <v>19852</v>
      </c>
      <c r="JC69" s="338">
        <v>20138</v>
      </c>
      <c r="JD69" s="343">
        <v>20370</v>
      </c>
      <c r="JE69" s="346">
        <v>20480</v>
      </c>
      <c r="JF69" s="354">
        <v>20605</v>
      </c>
      <c r="JG69" s="375">
        <v>20925</v>
      </c>
      <c r="JH69" s="388">
        <v>21190</v>
      </c>
      <c r="JI69" s="393">
        <v>21401</v>
      </c>
      <c r="JJ69" s="414">
        <v>21592</v>
      </c>
      <c r="JK69" s="422">
        <v>21742</v>
      </c>
      <c r="JL69" s="429">
        <v>21868</v>
      </c>
      <c r="JM69" s="435">
        <v>21985</v>
      </c>
      <c r="JN69" s="441">
        <v>22060</v>
      </c>
      <c r="JO69" s="448">
        <v>22284</v>
      </c>
      <c r="JP69" s="455">
        <v>22429</v>
      </c>
      <c r="JQ69" s="460">
        <v>22734</v>
      </c>
      <c r="JR69" s="468">
        <v>22914</v>
      </c>
      <c r="JS69" s="475">
        <v>23088</v>
      </c>
      <c r="JT69" s="74">
        <v>23363</v>
      </c>
      <c r="JU69" s="489">
        <v>23498</v>
      </c>
      <c r="JV69" s="498"/>
      <c r="JW69" s="505"/>
      <c r="JX69" s="511"/>
      <c r="JY69" s="519"/>
      <c r="JZ69" s="530"/>
      <c r="KA69" s="218" t="str">
        <f t="shared" si="121"/>
        <v>Н/Д</v>
      </c>
      <c r="KB69" s="4"/>
    </row>
    <row r="70" spans="1:288" ht="15" customHeight="1" x14ac:dyDescent="0.2">
      <c r="A70" s="557">
        <v>6</v>
      </c>
      <c r="B70" s="43">
        <v>69</v>
      </c>
      <c r="C70" s="4" t="s">
        <v>513</v>
      </c>
      <c r="D70" s="43">
        <v>1</v>
      </c>
      <c r="E70" s="43">
        <v>1</v>
      </c>
      <c r="F70" s="23">
        <v>69</v>
      </c>
      <c r="G70" s="23">
        <v>73</v>
      </c>
      <c r="H70" s="23">
        <v>78</v>
      </c>
      <c r="I70" s="23">
        <v>83</v>
      </c>
      <c r="J70" s="18">
        <v>88</v>
      </c>
      <c r="K70" s="22">
        <v>93</v>
      </c>
      <c r="L70" s="31">
        <v>99</v>
      </c>
      <c r="M70" s="37">
        <v>106</v>
      </c>
      <c r="N70" s="41">
        <v>112</v>
      </c>
      <c r="O70" s="44">
        <v>118</v>
      </c>
      <c r="P70" s="47">
        <v>123</v>
      </c>
      <c r="Q70" s="53">
        <v>128</v>
      </c>
      <c r="R70" s="65">
        <v>133</v>
      </c>
      <c r="S70" s="69">
        <v>138</v>
      </c>
      <c r="T70" s="71">
        <v>143</v>
      </c>
      <c r="U70" s="73">
        <v>149</v>
      </c>
      <c r="V70" s="77">
        <v>156</v>
      </c>
      <c r="W70" s="81">
        <v>164</v>
      </c>
      <c r="X70" s="88">
        <v>172</v>
      </c>
      <c r="Y70" s="90">
        <v>180</v>
      </c>
      <c r="Z70" s="93">
        <v>186</v>
      </c>
      <c r="AA70" s="99">
        <v>193</v>
      </c>
      <c r="AB70" s="103">
        <v>197</v>
      </c>
      <c r="AC70" s="114">
        <v>203</v>
      </c>
      <c r="AD70" s="117">
        <v>208</v>
      </c>
      <c r="AE70" s="122">
        <v>213</v>
      </c>
      <c r="AF70" s="124">
        <v>220</v>
      </c>
      <c r="AG70" s="129">
        <v>225</v>
      </c>
      <c r="AH70" s="133">
        <v>229</v>
      </c>
      <c r="AI70" s="136">
        <v>236</v>
      </c>
      <c r="AJ70" s="140">
        <v>245</v>
      </c>
      <c r="AK70" s="145">
        <v>255</v>
      </c>
      <c r="AL70" s="149">
        <v>261</v>
      </c>
      <c r="AM70" s="153">
        <v>266</v>
      </c>
      <c r="AN70" s="158">
        <v>271</v>
      </c>
      <c r="AO70" s="163">
        <v>276</v>
      </c>
      <c r="AP70" s="167">
        <v>282</v>
      </c>
      <c r="AQ70" s="174">
        <v>290</v>
      </c>
      <c r="AR70" s="178">
        <v>298</v>
      </c>
      <c r="AS70" s="184">
        <v>306</v>
      </c>
      <c r="AT70" s="189">
        <v>312</v>
      </c>
      <c r="AU70" s="193">
        <v>318</v>
      </c>
      <c r="AV70" s="202">
        <v>326</v>
      </c>
      <c r="AW70" s="205">
        <v>334</v>
      </c>
      <c r="AX70" s="209">
        <v>342</v>
      </c>
      <c r="AY70" s="218">
        <v>348</v>
      </c>
      <c r="AZ70" s="225">
        <v>352</v>
      </c>
      <c r="BA70" s="229">
        <v>356</v>
      </c>
      <c r="BB70" s="235">
        <v>360</v>
      </c>
      <c r="BC70" s="245">
        <v>364</v>
      </c>
      <c r="BD70" s="251">
        <v>369</v>
      </c>
      <c r="BE70" s="255">
        <v>374</v>
      </c>
      <c r="BF70" s="264">
        <v>380</v>
      </c>
      <c r="BG70" s="268">
        <v>384</v>
      </c>
      <c r="BH70" s="272">
        <v>392</v>
      </c>
      <c r="BI70" s="279">
        <v>398</v>
      </c>
      <c r="BJ70" s="285">
        <v>405</v>
      </c>
      <c r="BK70" s="290">
        <v>412</v>
      </c>
      <c r="BL70" s="295">
        <v>419</v>
      </c>
      <c r="BM70" s="299">
        <v>419</v>
      </c>
      <c r="BN70" s="305">
        <v>429</v>
      </c>
      <c r="BO70" s="308">
        <v>434</v>
      </c>
      <c r="BP70" s="310">
        <v>440</v>
      </c>
      <c r="BQ70" s="313">
        <v>447</v>
      </c>
      <c r="BR70" s="317">
        <v>454</v>
      </c>
      <c r="BS70" s="322">
        <v>464</v>
      </c>
      <c r="BT70" s="327">
        <v>476</v>
      </c>
      <c r="BU70" s="331">
        <v>483</v>
      </c>
      <c r="BV70" s="335">
        <v>490</v>
      </c>
      <c r="BW70" s="338">
        <v>496</v>
      </c>
      <c r="BX70" s="343">
        <v>501</v>
      </c>
      <c r="BY70" s="346">
        <v>507</v>
      </c>
      <c r="BZ70" s="354">
        <v>509</v>
      </c>
      <c r="CA70" s="375">
        <v>512</v>
      </c>
      <c r="CB70" s="388">
        <v>516</v>
      </c>
      <c r="CC70" s="393">
        <v>522</v>
      </c>
      <c r="CD70" s="414">
        <v>526</v>
      </c>
      <c r="CE70" s="422">
        <v>530</v>
      </c>
      <c r="CF70" s="429">
        <v>531</v>
      </c>
      <c r="CG70" s="435">
        <v>536</v>
      </c>
      <c r="CH70" s="441">
        <v>542</v>
      </c>
      <c r="CI70" s="448">
        <v>547</v>
      </c>
      <c r="CJ70" s="455">
        <v>549</v>
      </c>
      <c r="CK70" s="460">
        <v>552</v>
      </c>
      <c r="CL70" s="468">
        <v>554</v>
      </c>
      <c r="CM70" s="475">
        <v>557</v>
      </c>
      <c r="CN70" s="483">
        <v>560</v>
      </c>
      <c r="CO70" s="489">
        <v>562</v>
      </c>
      <c r="CP70" s="498">
        <v>565</v>
      </c>
      <c r="CQ70" s="505">
        <v>567</v>
      </c>
      <c r="CR70" s="511">
        <v>569</v>
      </c>
      <c r="CS70" s="519">
        <v>571</v>
      </c>
      <c r="CT70" s="530">
        <v>573</v>
      </c>
      <c r="CU70" s="218">
        <f t="shared" si="114"/>
        <v>2</v>
      </c>
      <c r="CV70" s="23">
        <v>60</v>
      </c>
      <c r="CW70" s="23">
        <v>63</v>
      </c>
      <c r="CX70" s="23">
        <v>67</v>
      </c>
      <c r="CY70" s="23">
        <v>70</v>
      </c>
      <c r="CZ70" s="18">
        <v>73</v>
      </c>
      <c r="DA70" s="22">
        <v>76</v>
      </c>
      <c r="DB70" s="31">
        <v>77</v>
      </c>
      <c r="DC70" s="37">
        <v>79</v>
      </c>
      <c r="DD70" s="41">
        <v>81</v>
      </c>
      <c r="DE70" s="44">
        <v>83</v>
      </c>
      <c r="DF70" s="47">
        <v>85</v>
      </c>
      <c r="DG70" s="53">
        <v>1.5489999999999999</v>
      </c>
      <c r="DH70" s="65">
        <v>4</v>
      </c>
      <c r="DI70" s="69">
        <v>7</v>
      </c>
      <c r="DJ70" s="71">
        <v>10</v>
      </c>
      <c r="DK70" s="73">
        <v>13</v>
      </c>
      <c r="DL70" s="77">
        <v>16</v>
      </c>
      <c r="DM70" s="81">
        <v>19</v>
      </c>
      <c r="DN70" s="88">
        <v>22</v>
      </c>
      <c r="DO70" s="90">
        <v>24</v>
      </c>
      <c r="DP70" s="93">
        <v>27</v>
      </c>
      <c r="DQ70" s="99">
        <v>30</v>
      </c>
      <c r="DR70" s="103">
        <v>33</v>
      </c>
      <c r="DS70" s="114">
        <v>36</v>
      </c>
      <c r="DT70" s="117">
        <v>40</v>
      </c>
      <c r="DU70" s="122">
        <v>43</v>
      </c>
      <c r="DV70" s="124">
        <v>45</v>
      </c>
      <c r="DW70" s="129">
        <v>48</v>
      </c>
      <c r="DX70" s="133">
        <v>49</v>
      </c>
      <c r="DY70" s="136">
        <v>49</v>
      </c>
      <c r="DZ70" s="140">
        <v>49</v>
      </c>
      <c r="EA70" s="145">
        <v>49</v>
      </c>
      <c r="EB70" s="149">
        <v>51</v>
      </c>
      <c r="EC70" s="153">
        <v>53</v>
      </c>
      <c r="ED70" s="158">
        <v>56</v>
      </c>
      <c r="EE70" s="163">
        <v>60</v>
      </c>
      <c r="EF70" s="167">
        <v>64</v>
      </c>
      <c r="EG70" s="174">
        <v>68</v>
      </c>
      <c r="EH70" s="178">
        <v>71</v>
      </c>
      <c r="EI70" s="184">
        <v>75</v>
      </c>
      <c r="EJ70" s="189">
        <v>76</v>
      </c>
      <c r="EK70" s="193">
        <v>76</v>
      </c>
      <c r="EL70" s="202">
        <v>76</v>
      </c>
      <c r="EM70" s="205">
        <v>76</v>
      </c>
      <c r="EN70" s="209">
        <v>76</v>
      </c>
      <c r="EO70" s="218">
        <v>78</v>
      </c>
      <c r="EP70" s="225">
        <v>82</v>
      </c>
      <c r="EQ70" s="229">
        <v>85</v>
      </c>
      <c r="ER70" s="235">
        <v>89</v>
      </c>
      <c r="ES70" s="245">
        <v>92</v>
      </c>
      <c r="ET70" s="251">
        <v>96</v>
      </c>
      <c r="EU70" s="255">
        <v>100</v>
      </c>
      <c r="EV70" s="264">
        <v>100</v>
      </c>
      <c r="EW70" s="268">
        <v>100</v>
      </c>
      <c r="EX70" s="1">
        <f t="shared" ref="EX70:EX71" si="122">EW70</f>
        <v>100</v>
      </c>
      <c r="EY70" s="279">
        <v>103</v>
      </c>
      <c r="EZ70" s="285">
        <v>105</v>
      </c>
      <c r="FA70" s="290">
        <v>108</v>
      </c>
      <c r="FB70" s="295">
        <v>112</v>
      </c>
      <c r="FC70" s="299">
        <v>112</v>
      </c>
      <c r="FD70" s="305">
        <v>118</v>
      </c>
      <c r="FE70" s="308">
        <v>121</v>
      </c>
      <c r="FF70" s="310">
        <v>125</v>
      </c>
      <c r="FG70" s="313">
        <v>125</v>
      </c>
      <c r="FH70" s="317">
        <v>125</v>
      </c>
      <c r="FI70" s="322">
        <v>125</v>
      </c>
      <c r="FJ70" s="327">
        <v>125</v>
      </c>
      <c r="FK70" s="331">
        <v>128</v>
      </c>
      <c r="FL70" s="335">
        <v>130</v>
      </c>
      <c r="FM70" s="338">
        <v>134</v>
      </c>
      <c r="FN70" s="343">
        <v>138</v>
      </c>
      <c r="FO70" s="346">
        <v>142</v>
      </c>
      <c r="FP70" s="354">
        <v>144</v>
      </c>
      <c r="FQ70" s="375">
        <v>146</v>
      </c>
      <c r="FR70" s="388">
        <v>149</v>
      </c>
      <c r="FS70" s="393">
        <v>151</v>
      </c>
      <c r="FT70" s="414">
        <v>151</v>
      </c>
      <c r="FU70" s="422">
        <v>154</v>
      </c>
      <c r="FV70" s="429">
        <v>155</v>
      </c>
      <c r="FW70" s="435">
        <v>157</v>
      </c>
      <c r="FX70" s="441">
        <v>159</v>
      </c>
      <c r="FY70" s="448">
        <v>161</v>
      </c>
      <c r="FZ70" s="455">
        <v>162</v>
      </c>
      <c r="GA70" s="460">
        <v>164</v>
      </c>
      <c r="GB70" s="468">
        <v>165</v>
      </c>
      <c r="GC70" s="475">
        <v>166</v>
      </c>
      <c r="GD70" s="483">
        <v>168</v>
      </c>
      <c r="GE70" s="489">
        <v>170</v>
      </c>
      <c r="GF70" s="498">
        <v>172</v>
      </c>
      <c r="GG70" s="505">
        <v>173</v>
      </c>
      <c r="GH70" s="511">
        <v>175</v>
      </c>
      <c r="GI70" s="519">
        <v>177</v>
      </c>
      <c r="GJ70" s="530">
        <v>179</v>
      </c>
      <c r="GK70" s="218">
        <f t="shared" si="120"/>
        <v>2</v>
      </c>
      <c r="GL70" s="23">
        <v>8376</v>
      </c>
      <c r="GM70" s="23">
        <v>8482</v>
      </c>
      <c r="GN70" s="23">
        <v>8595</v>
      </c>
      <c r="GO70" s="23">
        <v>8700</v>
      </c>
      <c r="GP70" s="17">
        <v>8815</v>
      </c>
      <c r="GQ70" s="22">
        <v>8939</v>
      </c>
      <c r="GR70" s="31">
        <v>9059</v>
      </c>
      <c r="GS70" s="37">
        <v>9170</v>
      </c>
      <c r="GT70" s="41">
        <v>9269</v>
      </c>
      <c r="GU70" s="44">
        <v>9371</v>
      </c>
      <c r="GV70" s="47">
        <v>9472</v>
      </c>
      <c r="GW70" s="53">
        <v>9582</v>
      </c>
      <c r="GX70" s="65">
        <v>9676</v>
      </c>
      <c r="GY70" s="69">
        <v>9776</v>
      </c>
      <c r="GZ70" s="71">
        <v>9888</v>
      </c>
      <c r="HA70" s="73">
        <v>9988</v>
      </c>
      <c r="HB70" s="77">
        <v>10102</v>
      </c>
      <c r="HC70" s="81">
        <v>10251</v>
      </c>
      <c r="HD70" s="88">
        <v>10364</v>
      </c>
      <c r="HE70" s="90">
        <v>10480</v>
      </c>
      <c r="HF70" s="93">
        <v>10590</v>
      </c>
      <c r="HG70" s="99">
        <v>10695</v>
      </c>
      <c r="HH70" s="103">
        <v>10782</v>
      </c>
      <c r="HI70" s="114">
        <v>10900</v>
      </c>
      <c r="HJ70" s="117">
        <v>11022</v>
      </c>
      <c r="HK70" s="122">
        <v>11118</v>
      </c>
      <c r="HL70" s="124">
        <v>11238</v>
      </c>
      <c r="HM70" s="129">
        <v>11332</v>
      </c>
      <c r="HN70" s="133">
        <v>11432</v>
      </c>
      <c r="HO70" s="136">
        <v>11629</v>
      </c>
      <c r="HP70" s="140">
        <v>11856</v>
      </c>
      <c r="HQ70" s="145">
        <v>11986</v>
      </c>
      <c r="HR70" s="149">
        <v>12184</v>
      </c>
      <c r="HS70" s="153">
        <v>12310</v>
      </c>
      <c r="HT70" s="158">
        <v>12433</v>
      </c>
      <c r="HU70" s="163">
        <v>12550</v>
      </c>
      <c r="HV70" s="167">
        <v>12674</v>
      </c>
      <c r="HW70" s="174">
        <v>12773</v>
      </c>
      <c r="HX70" s="178">
        <v>12882</v>
      </c>
      <c r="HY70" s="184">
        <v>12985</v>
      </c>
      <c r="HZ70" s="189">
        <v>13167</v>
      </c>
      <c r="IA70" s="193">
        <v>13457</v>
      </c>
      <c r="IB70" s="202">
        <v>13620</v>
      </c>
      <c r="IC70" s="205">
        <v>13727</v>
      </c>
      <c r="ID70" s="209">
        <v>13843</v>
      </c>
      <c r="IE70" s="218">
        <v>13974</v>
      </c>
      <c r="IF70" s="225">
        <v>14074</v>
      </c>
      <c r="IG70" s="229">
        <v>14185</v>
      </c>
      <c r="IH70" s="235">
        <v>14298</v>
      </c>
      <c r="II70" s="245">
        <v>14390</v>
      </c>
      <c r="IJ70" s="251">
        <v>14494</v>
      </c>
      <c r="IK70" s="255">
        <v>14632</v>
      </c>
      <c r="IL70" s="264">
        <v>14802</v>
      </c>
      <c r="IM70" s="268">
        <v>15126</v>
      </c>
      <c r="IN70" s="272">
        <v>15508</v>
      </c>
      <c r="IO70" s="279">
        <v>15645</v>
      </c>
      <c r="IP70" s="285">
        <v>15796</v>
      </c>
      <c r="IQ70" s="290">
        <v>15936</v>
      </c>
      <c r="IR70" s="295">
        <v>16069</v>
      </c>
      <c r="IS70" s="299">
        <v>16069</v>
      </c>
      <c r="IT70" s="305">
        <v>16323</v>
      </c>
      <c r="IU70" s="308">
        <v>16440</v>
      </c>
      <c r="IV70" s="310">
        <v>16598</v>
      </c>
      <c r="IW70" s="313">
        <v>16813</v>
      </c>
      <c r="IX70" s="317">
        <v>17097</v>
      </c>
      <c r="IY70" s="322">
        <v>17487</v>
      </c>
      <c r="IZ70" s="327">
        <v>17900</v>
      </c>
      <c r="JA70" s="331">
        <v>18145</v>
      </c>
      <c r="JB70" s="335">
        <v>18386</v>
      </c>
      <c r="JC70" s="338">
        <v>18510</v>
      </c>
      <c r="JD70" s="343">
        <v>18632</v>
      </c>
      <c r="JE70" s="346">
        <v>18773</v>
      </c>
      <c r="JF70" s="354">
        <v>18870</v>
      </c>
      <c r="JG70" s="375">
        <v>18982</v>
      </c>
      <c r="JH70" s="388">
        <v>19095</v>
      </c>
      <c r="JI70" s="393">
        <v>19216</v>
      </c>
      <c r="JJ70" s="414">
        <v>19397</v>
      </c>
      <c r="JK70" s="422">
        <v>19570</v>
      </c>
      <c r="JL70" s="429">
        <v>19794</v>
      </c>
      <c r="JM70" s="435">
        <v>19924</v>
      </c>
      <c r="JN70" s="441">
        <v>20051</v>
      </c>
      <c r="JO70" s="448">
        <v>20171</v>
      </c>
      <c r="JP70" s="455">
        <v>20271</v>
      </c>
      <c r="JQ70" s="460">
        <v>20389</v>
      </c>
      <c r="JR70" s="468">
        <v>20503</v>
      </c>
      <c r="JS70" s="475">
        <v>20610</v>
      </c>
      <c r="JT70" s="483">
        <v>20726</v>
      </c>
      <c r="JU70" s="489">
        <v>20860</v>
      </c>
      <c r="JV70" s="498">
        <v>21052</v>
      </c>
      <c r="JW70" s="505">
        <v>21257</v>
      </c>
      <c r="JX70" s="511">
        <v>21400</v>
      </c>
      <c r="JY70" s="519">
        <v>21540</v>
      </c>
      <c r="JZ70" s="530">
        <v>21648</v>
      </c>
      <c r="KA70" s="218">
        <f t="shared" si="121"/>
        <v>108</v>
      </c>
      <c r="KB70" s="4"/>
    </row>
    <row r="71" spans="1:288" ht="15" customHeight="1" x14ac:dyDescent="0.2">
      <c r="A71" s="557"/>
      <c r="B71" s="132">
        <v>70</v>
      </c>
      <c r="C71" s="4" t="s">
        <v>369</v>
      </c>
      <c r="D71" s="132">
        <v>1</v>
      </c>
      <c r="E71" s="132">
        <v>1</v>
      </c>
      <c r="F71" s="23">
        <v>25</v>
      </c>
      <c r="G71" s="23">
        <v>32</v>
      </c>
      <c r="H71" s="23">
        <v>40</v>
      </c>
      <c r="I71" s="23">
        <v>50</v>
      </c>
      <c r="J71" s="18">
        <v>62</v>
      </c>
      <c r="K71" s="22">
        <v>73</v>
      </c>
      <c r="L71" s="31">
        <v>81</v>
      </c>
      <c r="M71" s="37">
        <v>95</v>
      </c>
      <c r="N71" s="41">
        <v>102</v>
      </c>
      <c r="O71" s="44">
        <v>116</v>
      </c>
      <c r="P71" s="47">
        <v>125</v>
      </c>
      <c r="Q71" s="53">
        <v>134</v>
      </c>
      <c r="R71" s="65">
        <v>142</v>
      </c>
      <c r="S71" s="69">
        <v>151</v>
      </c>
      <c r="T71" s="71">
        <v>160</v>
      </c>
      <c r="U71" s="73">
        <v>169</v>
      </c>
      <c r="V71" s="77">
        <v>179</v>
      </c>
      <c r="W71" s="81">
        <v>190</v>
      </c>
      <c r="X71" s="88">
        <v>203</v>
      </c>
      <c r="Y71" s="90">
        <v>214</v>
      </c>
      <c r="Z71" s="93">
        <v>223</v>
      </c>
      <c r="AA71" s="99">
        <v>241</v>
      </c>
      <c r="AB71" s="103">
        <v>254</v>
      </c>
      <c r="AC71" s="114">
        <v>267</v>
      </c>
      <c r="AD71" s="117">
        <v>279</v>
      </c>
      <c r="AE71" s="122">
        <v>291</v>
      </c>
      <c r="AF71" s="124">
        <v>308</v>
      </c>
      <c r="AG71" s="129">
        <v>321</v>
      </c>
      <c r="AH71" s="133">
        <v>336</v>
      </c>
      <c r="AI71" s="136">
        <v>352</v>
      </c>
      <c r="AJ71" s="140">
        <v>376</v>
      </c>
      <c r="AK71" s="1">
        <f>ROUND((AJ71-AG71)/3+AJ71,1)</f>
        <v>394.3</v>
      </c>
      <c r="AL71" s="149">
        <v>416</v>
      </c>
      <c r="AM71" s="153">
        <v>432</v>
      </c>
      <c r="AN71" s="158">
        <v>444</v>
      </c>
      <c r="AO71" s="163">
        <v>455</v>
      </c>
      <c r="AP71" s="167">
        <v>467</v>
      </c>
      <c r="AQ71" s="174">
        <v>479</v>
      </c>
      <c r="AR71" s="178">
        <v>490</v>
      </c>
      <c r="AS71" s="184">
        <v>503</v>
      </c>
      <c r="AT71" s="189">
        <v>521</v>
      </c>
      <c r="AU71" s="193">
        <v>539</v>
      </c>
      <c r="AV71" s="202">
        <v>561</v>
      </c>
      <c r="AW71" s="205">
        <v>579</v>
      </c>
      <c r="AX71" s="209">
        <v>589</v>
      </c>
      <c r="AY71" s="1">
        <v>601</v>
      </c>
      <c r="AZ71" s="225">
        <v>604</v>
      </c>
      <c r="BA71" s="229">
        <v>614</v>
      </c>
      <c r="BB71" s="235">
        <v>623</v>
      </c>
      <c r="BC71" s="245">
        <v>630</v>
      </c>
      <c r="BD71" s="5">
        <v>630</v>
      </c>
      <c r="BE71" s="5">
        <v>630</v>
      </c>
      <c r="BF71" s="5">
        <v>630</v>
      </c>
      <c r="BG71" s="268">
        <v>657</v>
      </c>
      <c r="BH71" s="272">
        <v>673</v>
      </c>
      <c r="BI71" s="279">
        <v>681</v>
      </c>
      <c r="BJ71" s="285">
        <v>700</v>
      </c>
      <c r="BK71" s="290">
        <v>713</v>
      </c>
      <c r="BL71" s="295">
        <v>722</v>
      </c>
      <c r="BM71" s="299">
        <v>734</v>
      </c>
      <c r="BN71" s="305">
        <v>746</v>
      </c>
      <c r="BO71" s="308">
        <v>757</v>
      </c>
      <c r="BP71" s="310">
        <v>765</v>
      </c>
      <c r="BQ71" s="313">
        <v>775</v>
      </c>
      <c r="BR71" s="317">
        <v>786</v>
      </c>
      <c r="BS71" s="322">
        <v>792</v>
      </c>
      <c r="BT71" s="327">
        <v>803</v>
      </c>
      <c r="BU71" s="331">
        <v>811</v>
      </c>
      <c r="BV71" s="335">
        <v>818</v>
      </c>
      <c r="BW71" s="338">
        <v>825</v>
      </c>
      <c r="BX71" s="343">
        <v>830</v>
      </c>
      <c r="BY71" s="346">
        <v>834</v>
      </c>
      <c r="BZ71" s="354">
        <v>842</v>
      </c>
      <c r="CA71" s="375">
        <v>847</v>
      </c>
      <c r="CB71" s="388">
        <v>853</v>
      </c>
      <c r="CC71" s="393">
        <v>859</v>
      </c>
      <c r="CD71" s="414">
        <v>868</v>
      </c>
      <c r="CE71" s="422">
        <v>876</v>
      </c>
      <c r="CF71" s="429">
        <v>881</v>
      </c>
      <c r="CG71" s="1">
        <v>887</v>
      </c>
      <c r="CH71" s="441">
        <v>892</v>
      </c>
      <c r="CI71" s="448">
        <v>898</v>
      </c>
      <c r="CJ71" s="1">
        <v>904</v>
      </c>
      <c r="CK71" s="1">
        <v>910</v>
      </c>
      <c r="CL71" s="468">
        <v>914</v>
      </c>
      <c r="CM71" s="475">
        <v>920</v>
      </c>
      <c r="CN71" s="483">
        <v>926</v>
      </c>
      <c r="CO71" s="489">
        <v>931</v>
      </c>
      <c r="CP71" s="1">
        <v>936</v>
      </c>
      <c r="CQ71" s="505">
        <v>946</v>
      </c>
      <c r="CR71" s="511">
        <v>953</v>
      </c>
      <c r="CS71" s="522">
        <v>960</v>
      </c>
      <c r="CT71" s="530">
        <v>967</v>
      </c>
      <c r="CU71" s="218">
        <f t="shared" si="114"/>
        <v>7</v>
      </c>
      <c r="CV71" s="23">
        <v>83</v>
      </c>
      <c r="CW71" s="23">
        <v>90</v>
      </c>
      <c r="CX71" s="23">
        <v>95</v>
      </c>
      <c r="CY71" s="23">
        <v>100</v>
      </c>
      <c r="CZ71" s="18">
        <v>103</v>
      </c>
      <c r="DA71" s="22">
        <v>108</v>
      </c>
      <c r="DB71" s="31">
        <v>111</v>
      </c>
      <c r="DC71" s="37">
        <v>114</v>
      </c>
      <c r="DD71" s="41">
        <v>117</v>
      </c>
      <c r="DE71" s="44">
        <v>124</v>
      </c>
      <c r="DF71" s="47">
        <v>130</v>
      </c>
      <c r="DG71" s="53">
        <v>136</v>
      </c>
      <c r="DH71" s="65">
        <v>141</v>
      </c>
      <c r="DI71" s="69">
        <v>149</v>
      </c>
      <c r="DJ71" s="71">
        <v>156</v>
      </c>
      <c r="DK71" s="73">
        <v>161</v>
      </c>
      <c r="DL71" s="77">
        <v>165</v>
      </c>
      <c r="DM71" s="81">
        <v>168</v>
      </c>
      <c r="DN71" s="88">
        <v>171</v>
      </c>
      <c r="DO71" s="90">
        <v>174</v>
      </c>
      <c r="DP71" s="93">
        <v>178</v>
      </c>
      <c r="DQ71" s="99">
        <v>186</v>
      </c>
      <c r="DR71" s="103">
        <v>194</v>
      </c>
      <c r="DS71" s="114">
        <v>200</v>
      </c>
      <c r="DT71" s="117">
        <v>205</v>
      </c>
      <c r="DU71" s="122">
        <v>210</v>
      </c>
      <c r="DV71" s="124">
        <v>215</v>
      </c>
      <c r="DW71" s="129">
        <v>219</v>
      </c>
      <c r="DX71" s="133">
        <v>220</v>
      </c>
      <c r="DY71" s="136">
        <v>220</v>
      </c>
      <c r="DZ71" s="140">
        <v>220</v>
      </c>
      <c r="EA71" s="1">
        <f>DZ71</f>
        <v>220</v>
      </c>
      <c r="EB71" s="149">
        <v>220</v>
      </c>
      <c r="EC71" s="153">
        <v>223</v>
      </c>
      <c r="ED71" s="158">
        <v>224</v>
      </c>
      <c r="EE71" s="163">
        <v>225</v>
      </c>
      <c r="EF71" s="167">
        <v>225</v>
      </c>
      <c r="EG71" s="174">
        <v>226</v>
      </c>
      <c r="EH71" s="178">
        <v>226</v>
      </c>
      <c r="EI71" s="184">
        <v>226</v>
      </c>
      <c r="EJ71" s="189">
        <v>226</v>
      </c>
      <c r="EK71" s="193">
        <v>226</v>
      </c>
      <c r="EL71" s="202">
        <v>226</v>
      </c>
      <c r="EM71" s="205">
        <v>226</v>
      </c>
      <c r="EN71" s="209">
        <v>226</v>
      </c>
      <c r="EO71" s="1">
        <v>226</v>
      </c>
      <c r="EP71" s="225">
        <v>4</v>
      </c>
      <c r="EQ71" s="229">
        <v>13</v>
      </c>
      <c r="ER71" s="235">
        <v>20</v>
      </c>
      <c r="ES71" s="245">
        <v>25</v>
      </c>
      <c r="ET71" s="5">
        <v>25</v>
      </c>
      <c r="EU71" s="5">
        <v>25</v>
      </c>
      <c r="EV71" s="5">
        <v>25</v>
      </c>
      <c r="EW71" s="1">
        <f>EV71</f>
        <v>25</v>
      </c>
      <c r="EX71" s="1">
        <f t="shared" si="122"/>
        <v>25</v>
      </c>
      <c r="EY71" s="279">
        <v>27</v>
      </c>
      <c r="EZ71" s="285">
        <v>27</v>
      </c>
      <c r="FA71" s="290">
        <v>27</v>
      </c>
      <c r="FB71" s="295">
        <v>27</v>
      </c>
      <c r="FC71" s="299">
        <v>27</v>
      </c>
      <c r="FD71" s="305">
        <v>27</v>
      </c>
      <c r="FE71" s="308">
        <v>27</v>
      </c>
      <c r="FF71" s="310">
        <v>27</v>
      </c>
      <c r="FG71" s="313">
        <v>27</v>
      </c>
      <c r="FH71" s="317">
        <v>27</v>
      </c>
      <c r="FI71" s="322">
        <v>27</v>
      </c>
      <c r="FJ71" s="327">
        <v>27</v>
      </c>
      <c r="FK71" s="331">
        <v>30</v>
      </c>
      <c r="FL71" s="335">
        <v>34</v>
      </c>
      <c r="FM71" s="338">
        <v>41</v>
      </c>
      <c r="FN71" s="343">
        <v>46</v>
      </c>
      <c r="FO71" s="346">
        <v>51</v>
      </c>
      <c r="FP71" s="354">
        <v>57</v>
      </c>
      <c r="FQ71" s="375">
        <v>63</v>
      </c>
      <c r="FR71" s="388">
        <v>68</v>
      </c>
      <c r="FS71" s="393">
        <v>74</v>
      </c>
      <c r="FT71" s="414">
        <v>75</v>
      </c>
      <c r="FU71" s="422">
        <v>78</v>
      </c>
      <c r="FV71" s="429">
        <v>81</v>
      </c>
      <c r="FW71" s="1">
        <v>84</v>
      </c>
      <c r="FX71" s="441">
        <v>87</v>
      </c>
      <c r="FY71" s="448">
        <v>91</v>
      </c>
      <c r="FZ71" s="1">
        <v>94</v>
      </c>
      <c r="GA71" s="1">
        <v>97</v>
      </c>
      <c r="GB71" s="468">
        <v>105</v>
      </c>
      <c r="GC71" s="475">
        <v>110</v>
      </c>
      <c r="GD71" s="483">
        <v>115</v>
      </c>
      <c r="GE71" s="489">
        <v>121</v>
      </c>
      <c r="GF71" s="1">
        <v>126</v>
      </c>
      <c r="GG71" s="505">
        <v>129</v>
      </c>
      <c r="GH71" s="511">
        <v>134</v>
      </c>
      <c r="GI71" s="522">
        <v>139</v>
      </c>
      <c r="GJ71" s="530">
        <v>145</v>
      </c>
      <c r="GK71" s="218">
        <f t="shared" si="120"/>
        <v>6</v>
      </c>
      <c r="GL71" s="23">
        <v>9426</v>
      </c>
      <c r="GM71" s="23">
        <v>9552</v>
      </c>
      <c r="GN71" s="23">
        <v>9645</v>
      </c>
      <c r="GO71" s="23">
        <v>9752</v>
      </c>
      <c r="GP71" s="17">
        <v>9858</v>
      </c>
      <c r="GQ71" s="22"/>
      <c r="GR71" s="31">
        <v>10528</v>
      </c>
      <c r="GS71" s="37">
        <v>10764</v>
      </c>
      <c r="GT71" s="41">
        <v>10835</v>
      </c>
      <c r="GU71" s="44"/>
      <c r="GV71" s="47">
        <v>11118</v>
      </c>
      <c r="GW71" s="53">
        <v>11237</v>
      </c>
      <c r="GX71" s="65">
        <v>11349</v>
      </c>
      <c r="GY71" s="69">
        <v>11467</v>
      </c>
      <c r="GZ71" s="71">
        <v>11579</v>
      </c>
      <c r="HA71" s="73">
        <v>11705</v>
      </c>
      <c r="HB71" s="77">
        <v>11921</v>
      </c>
      <c r="HC71" s="81">
        <v>12359</v>
      </c>
      <c r="HD71" s="88">
        <v>12761</v>
      </c>
      <c r="HE71" s="90">
        <v>13065</v>
      </c>
      <c r="HF71" s="93">
        <v>13182</v>
      </c>
      <c r="HG71" s="99">
        <v>13345</v>
      </c>
      <c r="HH71" s="103">
        <v>13495</v>
      </c>
      <c r="HI71" s="114">
        <v>13647</v>
      </c>
      <c r="HJ71" s="117">
        <v>13795</v>
      </c>
      <c r="HK71" s="122">
        <v>13940</v>
      </c>
      <c r="HL71" s="124">
        <v>14116</v>
      </c>
      <c r="HM71" s="129">
        <v>14308</v>
      </c>
      <c r="HN71" s="133">
        <v>14622</v>
      </c>
      <c r="HO71" s="136">
        <v>14838</v>
      </c>
      <c r="HP71" s="140">
        <v>15067</v>
      </c>
      <c r="HQ71" s="145"/>
      <c r="HR71" s="149">
        <v>15435</v>
      </c>
      <c r="HS71" s="153">
        <v>15604</v>
      </c>
      <c r="HT71" s="158">
        <v>15750</v>
      </c>
      <c r="HU71" s="163">
        <v>15910</v>
      </c>
      <c r="HV71" s="167">
        <v>16071</v>
      </c>
      <c r="HW71" s="174">
        <v>16222</v>
      </c>
      <c r="HX71" s="178">
        <v>16373</v>
      </c>
      <c r="HY71" s="184">
        <v>16514</v>
      </c>
      <c r="HZ71" s="189">
        <v>16745</v>
      </c>
      <c r="IA71" s="193">
        <v>16926</v>
      </c>
      <c r="IB71" s="202">
        <v>17140</v>
      </c>
      <c r="IC71" s="205">
        <v>17298</v>
      </c>
      <c r="ID71" s="209">
        <v>17525</v>
      </c>
      <c r="IE71" s="218"/>
      <c r="IF71" s="225">
        <v>17747</v>
      </c>
      <c r="IG71" s="229">
        <v>17869</v>
      </c>
      <c r="IH71" s="235">
        <v>17996</v>
      </c>
      <c r="II71" s="245">
        <v>18091</v>
      </c>
      <c r="IJ71" s="5">
        <v>18091</v>
      </c>
      <c r="IK71" s="5">
        <v>18091</v>
      </c>
      <c r="IL71" s="5">
        <v>18091</v>
      </c>
      <c r="IM71" s="268">
        <v>18730</v>
      </c>
      <c r="IN71" s="272">
        <v>18924</v>
      </c>
      <c r="IO71" s="279">
        <v>18924</v>
      </c>
      <c r="IP71" s="285">
        <v>19006</v>
      </c>
      <c r="IQ71" s="290">
        <v>19234</v>
      </c>
      <c r="IR71" s="295">
        <v>19514</v>
      </c>
      <c r="IS71" s="299">
        <v>19806</v>
      </c>
      <c r="IT71" s="305">
        <v>20080</v>
      </c>
      <c r="IU71" s="74">
        <v>20217</v>
      </c>
      <c r="IV71" s="74">
        <v>20448</v>
      </c>
      <c r="IW71" s="313">
        <v>20756</v>
      </c>
      <c r="IX71" s="317">
        <v>21026</v>
      </c>
      <c r="IY71" s="322">
        <v>21207</v>
      </c>
      <c r="IZ71" s="327">
        <v>21609</v>
      </c>
      <c r="JA71" s="331">
        <v>21821</v>
      </c>
      <c r="JB71" s="335">
        <v>21975</v>
      </c>
      <c r="JC71" s="338">
        <v>22095</v>
      </c>
      <c r="JD71" s="343">
        <v>22197</v>
      </c>
      <c r="JE71" s="346">
        <v>22300</v>
      </c>
      <c r="JF71" s="354">
        <v>22414</v>
      </c>
      <c r="JG71" s="375">
        <v>22525</v>
      </c>
      <c r="JH71" s="388">
        <v>22657</v>
      </c>
      <c r="JI71" s="393">
        <v>22792</v>
      </c>
      <c r="JJ71" s="414">
        <v>22962</v>
      </c>
      <c r="JK71" s="422"/>
      <c r="JL71" s="429">
        <v>23348</v>
      </c>
      <c r="JM71" s="435"/>
      <c r="JN71" s="441">
        <v>23654</v>
      </c>
      <c r="JO71" s="448">
        <v>23791</v>
      </c>
      <c r="JP71" s="455"/>
      <c r="JQ71" s="460"/>
      <c r="JR71" s="468">
        <v>24187</v>
      </c>
      <c r="JS71" s="475">
        <v>24334</v>
      </c>
      <c r="JT71" s="483">
        <v>24492</v>
      </c>
      <c r="JU71" s="489">
        <v>24649</v>
      </c>
      <c r="JV71" s="498"/>
      <c r="JW71" s="505">
        <v>25118</v>
      </c>
      <c r="JX71" s="511">
        <v>25324</v>
      </c>
      <c r="JY71" s="519"/>
      <c r="JZ71" s="530">
        <v>25651</v>
      </c>
      <c r="KA71" s="218" t="str">
        <f t="shared" si="121"/>
        <v>Н/Д</v>
      </c>
      <c r="KB71" s="4"/>
    </row>
    <row r="72" spans="1:288" ht="15" customHeight="1" x14ac:dyDescent="0.2">
      <c r="A72" s="557"/>
      <c r="B72" s="132">
        <v>71</v>
      </c>
      <c r="C72" s="4" t="s">
        <v>514</v>
      </c>
      <c r="D72" s="132">
        <v>0</v>
      </c>
      <c r="E72" s="132">
        <v>1</v>
      </c>
      <c r="F72" s="23">
        <v>83</v>
      </c>
      <c r="G72" s="23">
        <v>86</v>
      </c>
      <c r="H72" s="23">
        <v>88</v>
      </c>
      <c r="I72" s="23">
        <v>91</v>
      </c>
      <c r="J72" s="18">
        <v>95</v>
      </c>
      <c r="K72" s="1">
        <v>98</v>
      </c>
      <c r="L72" s="31">
        <v>102</v>
      </c>
      <c r="M72" s="37">
        <v>105</v>
      </c>
      <c r="N72" s="41">
        <v>110</v>
      </c>
      <c r="O72" s="44">
        <v>112</v>
      </c>
      <c r="P72" s="47">
        <v>121</v>
      </c>
      <c r="Q72" s="53">
        <v>129</v>
      </c>
      <c r="R72" s="65">
        <v>135</v>
      </c>
      <c r="S72" s="69">
        <v>143</v>
      </c>
      <c r="T72" s="71">
        <v>145</v>
      </c>
      <c r="U72" s="73">
        <v>154</v>
      </c>
      <c r="V72" s="77">
        <v>6</v>
      </c>
      <c r="W72" s="81">
        <v>13</v>
      </c>
      <c r="X72" s="88">
        <v>20</v>
      </c>
      <c r="Y72" s="90">
        <v>29</v>
      </c>
      <c r="Z72" s="93">
        <v>36</v>
      </c>
      <c r="AA72" s="99">
        <v>43</v>
      </c>
      <c r="AB72" s="103">
        <v>50</v>
      </c>
      <c r="AC72" s="114">
        <v>58</v>
      </c>
      <c r="AD72" s="117">
        <v>59</v>
      </c>
      <c r="AE72" s="122">
        <v>59</v>
      </c>
      <c r="AF72" s="124">
        <v>59</v>
      </c>
      <c r="AG72" s="129">
        <v>59</v>
      </c>
      <c r="AH72" s="133">
        <v>59</v>
      </c>
      <c r="AI72" s="136">
        <v>59</v>
      </c>
      <c r="AJ72" s="140">
        <v>59</v>
      </c>
      <c r="AK72" s="145">
        <v>60</v>
      </c>
      <c r="AL72" s="149">
        <v>60</v>
      </c>
      <c r="AM72" s="153">
        <v>73</v>
      </c>
      <c r="AN72" s="1">
        <v>77</v>
      </c>
      <c r="AO72" s="163">
        <v>84</v>
      </c>
      <c r="AP72" s="1">
        <v>90</v>
      </c>
      <c r="AQ72" s="1">
        <v>96</v>
      </c>
      <c r="AR72" s="178">
        <v>84</v>
      </c>
      <c r="AS72" s="184">
        <v>85</v>
      </c>
      <c r="AT72" s="1">
        <v>86</v>
      </c>
      <c r="AU72" s="193">
        <v>128</v>
      </c>
      <c r="AV72" s="1">
        <v>130</v>
      </c>
      <c r="AW72" s="205">
        <v>145</v>
      </c>
      <c r="AX72" s="209">
        <v>160</v>
      </c>
      <c r="AY72" s="218">
        <v>175</v>
      </c>
      <c r="AZ72" s="225">
        <v>184</v>
      </c>
      <c r="BA72" s="229">
        <v>192</v>
      </c>
      <c r="BB72" s="235">
        <v>197</v>
      </c>
      <c r="BC72" s="245">
        <v>201</v>
      </c>
      <c r="BD72" s="251">
        <v>208</v>
      </c>
      <c r="BE72" s="255">
        <v>214</v>
      </c>
      <c r="BF72" s="264">
        <v>219</v>
      </c>
      <c r="BG72" s="268">
        <v>223</v>
      </c>
      <c r="BH72" s="272">
        <v>234</v>
      </c>
      <c r="BI72" s="279">
        <v>242</v>
      </c>
      <c r="BJ72" s="285">
        <v>250</v>
      </c>
      <c r="BK72" s="290">
        <v>254</v>
      </c>
      <c r="BL72" s="295">
        <v>259</v>
      </c>
      <c r="BM72" s="299">
        <v>265</v>
      </c>
      <c r="BN72" s="305">
        <v>269</v>
      </c>
      <c r="BO72" s="308">
        <v>274</v>
      </c>
      <c r="BP72" s="310">
        <v>280</v>
      </c>
      <c r="BQ72" s="313">
        <v>286</v>
      </c>
      <c r="BR72" s="317">
        <v>293</v>
      </c>
      <c r="BS72" s="1">
        <v>299</v>
      </c>
      <c r="BT72" s="327">
        <v>302</v>
      </c>
      <c r="BU72" s="331">
        <v>311</v>
      </c>
      <c r="BV72" s="335">
        <v>318</v>
      </c>
      <c r="BW72" s="338">
        <v>324</v>
      </c>
      <c r="BX72" s="343">
        <v>329</v>
      </c>
      <c r="BY72" s="1">
        <v>335</v>
      </c>
      <c r="BZ72" s="354">
        <v>339</v>
      </c>
      <c r="CA72" s="375">
        <v>343</v>
      </c>
      <c r="CB72" s="388">
        <v>348</v>
      </c>
      <c r="CC72" s="1">
        <v>353</v>
      </c>
      <c r="CD72" s="414">
        <v>357</v>
      </c>
      <c r="CE72" s="422">
        <v>360</v>
      </c>
      <c r="CF72" s="1">
        <v>363</v>
      </c>
      <c r="CG72" s="435">
        <v>369</v>
      </c>
      <c r="CH72" s="441">
        <v>374</v>
      </c>
      <c r="CI72" s="448">
        <v>378</v>
      </c>
      <c r="CJ72" s="455">
        <v>378</v>
      </c>
      <c r="CK72" s="460">
        <v>378</v>
      </c>
      <c r="CL72" s="468">
        <v>379</v>
      </c>
      <c r="CM72" s="475">
        <v>379</v>
      </c>
      <c r="CN72" s="483">
        <v>380</v>
      </c>
      <c r="CO72" s="489">
        <v>380</v>
      </c>
      <c r="CP72" s="498">
        <v>380</v>
      </c>
      <c r="CQ72" s="505">
        <v>380</v>
      </c>
      <c r="CR72" s="511">
        <v>1.1839999999999999</v>
      </c>
      <c r="CS72" s="519">
        <v>1.1839999999999999</v>
      </c>
      <c r="CT72" s="530">
        <v>1.1839999999999999</v>
      </c>
      <c r="CU72" s="218">
        <f t="shared" si="114"/>
        <v>0</v>
      </c>
      <c r="CV72" s="23">
        <v>35</v>
      </c>
      <c r="CW72" s="23">
        <v>38</v>
      </c>
      <c r="CX72" s="23">
        <v>40</v>
      </c>
      <c r="CY72" s="23">
        <v>43</v>
      </c>
      <c r="CZ72" s="18">
        <v>46</v>
      </c>
      <c r="DA72" s="1">
        <v>49</v>
      </c>
      <c r="DB72" s="31">
        <v>50</v>
      </c>
      <c r="DC72" s="37">
        <v>50</v>
      </c>
      <c r="DD72" s="41">
        <v>52</v>
      </c>
      <c r="DE72" s="44">
        <v>54</v>
      </c>
      <c r="DF72" s="47">
        <v>58</v>
      </c>
      <c r="DG72" s="53">
        <v>61</v>
      </c>
      <c r="DH72" s="65">
        <v>65</v>
      </c>
      <c r="DI72" s="69">
        <v>70</v>
      </c>
      <c r="DJ72" s="71">
        <v>73</v>
      </c>
      <c r="DK72" s="73">
        <v>73</v>
      </c>
      <c r="DL72" s="77">
        <v>3</v>
      </c>
      <c r="DM72" s="81">
        <v>5</v>
      </c>
      <c r="DN72" s="88">
        <v>8</v>
      </c>
      <c r="DO72" s="90">
        <v>9</v>
      </c>
      <c r="DP72" s="93">
        <v>12</v>
      </c>
      <c r="DQ72" s="99">
        <v>16</v>
      </c>
      <c r="DR72" s="103">
        <v>21</v>
      </c>
      <c r="DS72" s="114">
        <v>26</v>
      </c>
      <c r="DT72" s="117">
        <v>27</v>
      </c>
      <c r="DU72" s="122">
        <v>27</v>
      </c>
      <c r="DV72" s="124">
        <v>27</v>
      </c>
      <c r="DW72" s="129">
        <v>27</v>
      </c>
      <c r="DX72" s="133">
        <v>27</v>
      </c>
      <c r="DY72" s="136">
        <v>27</v>
      </c>
      <c r="DZ72" s="140">
        <v>27</v>
      </c>
      <c r="EA72" s="145">
        <v>27</v>
      </c>
      <c r="EB72" s="149">
        <v>27</v>
      </c>
      <c r="EC72" s="153">
        <v>28</v>
      </c>
      <c r="ED72" s="1">
        <v>29</v>
      </c>
      <c r="EE72" s="163">
        <v>29</v>
      </c>
      <c r="EF72" s="1">
        <v>31</v>
      </c>
      <c r="EG72" s="1">
        <v>33</v>
      </c>
      <c r="EH72" s="178">
        <v>29</v>
      </c>
      <c r="EI72" s="184">
        <v>29</v>
      </c>
      <c r="EJ72" s="1">
        <v>29</v>
      </c>
      <c r="EK72" s="193">
        <v>29</v>
      </c>
      <c r="EL72" s="1">
        <f>EK72</f>
        <v>29</v>
      </c>
      <c r="EM72" s="205">
        <v>29</v>
      </c>
      <c r="EN72" s="209">
        <v>29</v>
      </c>
      <c r="EO72" s="218">
        <v>29</v>
      </c>
      <c r="EP72" s="225">
        <v>29</v>
      </c>
      <c r="EQ72" s="229">
        <v>29</v>
      </c>
      <c r="ER72" s="235">
        <v>29</v>
      </c>
      <c r="ES72" s="245">
        <v>29</v>
      </c>
      <c r="ET72" s="251">
        <v>29</v>
      </c>
      <c r="EU72" s="255">
        <v>31</v>
      </c>
      <c r="EV72" s="264">
        <v>31</v>
      </c>
      <c r="EW72" s="268">
        <v>31</v>
      </c>
      <c r="EX72" s="272">
        <v>31</v>
      </c>
      <c r="EY72" s="279">
        <v>32</v>
      </c>
      <c r="EZ72" s="285">
        <v>33</v>
      </c>
      <c r="FA72" s="290">
        <v>36</v>
      </c>
      <c r="FB72" s="295">
        <v>39</v>
      </c>
      <c r="FC72" s="299">
        <v>42</v>
      </c>
      <c r="FD72" s="305">
        <v>45</v>
      </c>
      <c r="FE72" s="308">
        <v>48</v>
      </c>
      <c r="FF72" s="310">
        <v>50</v>
      </c>
      <c r="FG72" s="313">
        <v>51</v>
      </c>
      <c r="FH72" s="317">
        <v>51</v>
      </c>
      <c r="FI72" s="1">
        <f>FH72</f>
        <v>51</v>
      </c>
      <c r="FJ72" s="327">
        <v>51</v>
      </c>
      <c r="FK72" s="331">
        <v>53</v>
      </c>
      <c r="FL72" s="335">
        <v>55</v>
      </c>
      <c r="FM72" s="338">
        <v>59</v>
      </c>
      <c r="FN72" s="343">
        <v>62</v>
      </c>
      <c r="FO72" s="1">
        <v>65</v>
      </c>
      <c r="FP72" s="354">
        <v>70</v>
      </c>
      <c r="FQ72" s="375">
        <v>73</v>
      </c>
      <c r="FR72" s="388">
        <v>75</v>
      </c>
      <c r="FS72" s="1">
        <v>77</v>
      </c>
      <c r="FT72" s="414">
        <v>78</v>
      </c>
      <c r="FU72" s="422">
        <v>80</v>
      </c>
      <c r="FV72" s="1">
        <v>82</v>
      </c>
      <c r="FW72" s="435">
        <v>84</v>
      </c>
      <c r="FX72" s="441">
        <v>86</v>
      </c>
      <c r="FY72" s="448">
        <v>88</v>
      </c>
      <c r="FZ72" s="455">
        <v>88</v>
      </c>
      <c r="GA72" s="460">
        <v>88</v>
      </c>
      <c r="GB72" s="468">
        <v>88</v>
      </c>
      <c r="GC72" s="475">
        <v>88</v>
      </c>
      <c r="GD72" s="483">
        <v>89</v>
      </c>
      <c r="GE72" s="489">
        <v>89</v>
      </c>
      <c r="GF72" s="498">
        <v>89</v>
      </c>
      <c r="GG72" s="505">
        <v>89</v>
      </c>
      <c r="GH72" s="511">
        <v>1.1719999999999999</v>
      </c>
      <c r="GI72" s="519">
        <v>1.1719999999999999</v>
      </c>
      <c r="GJ72" s="530">
        <v>1.1719999999999999</v>
      </c>
      <c r="GK72" s="218">
        <f t="shared" si="120"/>
        <v>0</v>
      </c>
      <c r="GL72" s="23">
        <v>2120</v>
      </c>
      <c r="GM72" s="23">
        <v>2239</v>
      </c>
      <c r="GN72" s="23">
        <v>2365</v>
      </c>
      <c r="GO72" s="23">
        <v>2486</v>
      </c>
      <c r="GP72" s="17">
        <v>2596</v>
      </c>
      <c r="GQ72" s="22"/>
      <c r="GR72" s="31">
        <v>2967</v>
      </c>
      <c r="GS72" s="37">
        <v>3095</v>
      </c>
      <c r="GT72" s="41">
        <v>3255</v>
      </c>
      <c r="GU72" s="44">
        <v>3390</v>
      </c>
      <c r="GV72" s="47">
        <v>3530</v>
      </c>
      <c r="GW72" s="53">
        <v>3660</v>
      </c>
      <c r="GX72" s="65">
        <v>3773</v>
      </c>
      <c r="GY72" s="69">
        <v>3873</v>
      </c>
      <c r="GZ72" s="71">
        <v>3951</v>
      </c>
      <c r="HA72" s="73">
        <v>4090</v>
      </c>
      <c r="HB72" s="77">
        <v>4218</v>
      </c>
      <c r="HC72" s="81">
        <v>4427</v>
      </c>
      <c r="HD72" s="88">
        <v>4554</v>
      </c>
      <c r="HE72" s="90">
        <v>4758</v>
      </c>
      <c r="HF72" s="93">
        <v>4899</v>
      </c>
      <c r="HG72" s="99">
        <v>5021</v>
      </c>
      <c r="HH72" s="103">
        <v>5148</v>
      </c>
      <c r="HI72" s="114">
        <v>5171</v>
      </c>
      <c r="HJ72" s="117">
        <v>5293</v>
      </c>
      <c r="HK72" s="122">
        <v>5295</v>
      </c>
      <c r="HL72" s="124">
        <v>5297</v>
      </c>
      <c r="HM72" s="129">
        <v>5298</v>
      </c>
      <c r="HN72" s="133">
        <v>5300</v>
      </c>
      <c r="HO72" s="136">
        <v>5304</v>
      </c>
      <c r="HP72" s="140">
        <v>5443</v>
      </c>
      <c r="HQ72" s="74">
        <v>5447</v>
      </c>
      <c r="HR72" s="149">
        <v>5471</v>
      </c>
      <c r="HS72" s="153">
        <v>5536</v>
      </c>
      <c r="HT72" s="158"/>
      <c r="HU72" s="163">
        <v>6595</v>
      </c>
      <c r="HV72" s="167"/>
      <c r="HW72" s="174"/>
      <c r="HX72" s="178">
        <v>5631</v>
      </c>
      <c r="HY72" s="184">
        <v>5642</v>
      </c>
      <c r="HZ72" s="189"/>
      <c r="IA72" s="193">
        <v>5972</v>
      </c>
      <c r="IB72" s="202"/>
      <c r="IC72" s="205">
        <v>6373</v>
      </c>
      <c r="ID72" s="209">
        <v>6587</v>
      </c>
      <c r="IE72" s="218">
        <v>6701</v>
      </c>
      <c r="IF72" s="225">
        <v>6782</v>
      </c>
      <c r="IG72" s="229">
        <v>6872</v>
      </c>
      <c r="IH72" s="235">
        <v>6971</v>
      </c>
      <c r="II72" s="245">
        <v>7073</v>
      </c>
      <c r="IJ72" s="251">
        <v>7223</v>
      </c>
      <c r="IK72" s="255">
        <v>7351</v>
      </c>
      <c r="IL72" s="264">
        <v>7523</v>
      </c>
      <c r="IM72" s="268">
        <v>7640</v>
      </c>
      <c r="IN72" s="272">
        <v>7991</v>
      </c>
      <c r="IO72" s="279">
        <v>8146</v>
      </c>
      <c r="IP72" s="285">
        <v>8260</v>
      </c>
      <c r="IQ72" s="290">
        <v>8547</v>
      </c>
      <c r="IR72" s="295">
        <v>8776</v>
      </c>
      <c r="IS72" s="299">
        <v>8905</v>
      </c>
      <c r="IT72" s="305">
        <v>9026</v>
      </c>
      <c r="IU72" s="308">
        <v>9134</v>
      </c>
      <c r="IV72" s="310">
        <v>9249</v>
      </c>
      <c r="IW72" s="313">
        <v>9431</v>
      </c>
      <c r="IX72" s="317">
        <v>9641</v>
      </c>
      <c r="IY72" s="322"/>
      <c r="IZ72" s="327">
        <v>9976</v>
      </c>
      <c r="JA72" s="331">
        <v>10190</v>
      </c>
      <c r="JB72" s="335">
        <v>10438</v>
      </c>
      <c r="JC72" s="338">
        <v>10595</v>
      </c>
      <c r="JD72" s="343">
        <v>10719</v>
      </c>
      <c r="JE72" s="346"/>
      <c r="JF72" s="354">
        <v>10999</v>
      </c>
      <c r="JG72" s="375">
        <v>11123</v>
      </c>
      <c r="JH72" s="388">
        <v>11255</v>
      </c>
      <c r="JI72" s="393"/>
      <c r="JJ72" s="414">
        <v>11574</v>
      </c>
      <c r="JK72" s="422">
        <v>11699</v>
      </c>
      <c r="JL72" s="429"/>
      <c r="JM72" s="435">
        <v>12059</v>
      </c>
      <c r="JN72" s="441">
        <v>12186</v>
      </c>
      <c r="JO72" s="448">
        <v>12265</v>
      </c>
      <c r="JP72" s="455">
        <v>12266</v>
      </c>
      <c r="JQ72" s="460">
        <v>12270</v>
      </c>
      <c r="JR72" s="468">
        <v>12292</v>
      </c>
      <c r="JS72" s="475">
        <v>12323</v>
      </c>
      <c r="JT72" s="483">
        <v>12349</v>
      </c>
      <c r="JU72" s="489">
        <v>12374</v>
      </c>
      <c r="JV72" s="498">
        <v>12395</v>
      </c>
      <c r="JW72" s="505">
        <v>12415</v>
      </c>
      <c r="JX72" s="511">
        <v>12422</v>
      </c>
      <c r="JY72" s="519">
        <v>12422</v>
      </c>
      <c r="JZ72" s="530">
        <v>12423</v>
      </c>
      <c r="KA72" s="218">
        <f t="shared" si="121"/>
        <v>1</v>
      </c>
      <c r="KB72" s="4"/>
    </row>
    <row r="73" spans="1:288" ht="15" customHeight="1" x14ac:dyDescent="0.2">
      <c r="A73" s="557"/>
      <c r="B73" s="132">
        <v>72</v>
      </c>
      <c r="C73" s="4" t="s">
        <v>93</v>
      </c>
      <c r="D73" s="132">
        <v>1</v>
      </c>
      <c r="E73" s="132">
        <v>1</v>
      </c>
      <c r="F73" s="23">
        <v>11</v>
      </c>
      <c r="G73" s="23">
        <v>16</v>
      </c>
      <c r="H73" s="23">
        <v>20</v>
      </c>
      <c r="I73" s="23">
        <v>26</v>
      </c>
      <c r="J73" s="18">
        <v>33</v>
      </c>
      <c r="K73" s="22">
        <v>41</v>
      </c>
      <c r="L73" s="31">
        <v>50</v>
      </c>
      <c r="M73" s="37">
        <v>61</v>
      </c>
      <c r="N73" s="1">
        <f t="shared" ref="N73:N75" si="123">ROUND((M73-F73)/7+M73+1,0)</f>
        <v>69</v>
      </c>
      <c r="O73" s="44">
        <v>79</v>
      </c>
      <c r="P73" s="47">
        <v>87</v>
      </c>
      <c r="Q73" s="53">
        <v>96</v>
      </c>
      <c r="R73" s="65">
        <v>102</v>
      </c>
      <c r="S73" s="69">
        <v>106</v>
      </c>
      <c r="T73" s="71">
        <v>114</v>
      </c>
      <c r="U73" s="73">
        <v>122</v>
      </c>
      <c r="V73" s="77">
        <v>131</v>
      </c>
      <c r="W73" s="81">
        <v>135</v>
      </c>
      <c r="X73" s="88">
        <v>144</v>
      </c>
      <c r="Y73" s="90">
        <v>152</v>
      </c>
      <c r="Z73" s="93">
        <v>162</v>
      </c>
      <c r="AA73" s="99">
        <v>169</v>
      </c>
      <c r="AB73" s="103">
        <v>177</v>
      </c>
      <c r="AC73" s="114">
        <v>188</v>
      </c>
      <c r="AD73" s="117">
        <v>199</v>
      </c>
      <c r="AE73" s="122">
        <v>209</v>
      </c>
      <c r="AF73" s="124">
        <v>221</v>
      </c>
      <c r="AG73" s="129">
        <v>228</v>
      </c>
      <c r="AH73" s="133">
        <v>236</v>
      </c>
      <c r="AI73" s="136">
        <v>249</v>
      </c>
      <c r="AJ73" s="140">
        <v>261</v>
      </c>
      <c r="AK73" s="145">
        <v>271</v>
      </c>
      <c r="AL73" s="149">
        <v>280</v>
      </c>
      <c r="AM73" s="153">
        <v>288</v>
      </c>
      <c r="AN73" s="158">
        <v>296</v>
      </c>
      <c r="AO73" s="163">
        <v>304</v>
      </c>
      <c r="AP73" s="167">
        <v>314</v>
      </c>
      <c r="AQ73" s="174">
        <v>324</v>
      </c>
      <c r="AR73" s="178">
        <v>335</v>
      </c>
      <c r="AS73" s="184">
        <v>343</v>
      </c>
      <c r="AT73" s="189">
        <v>351</v>
      </c>
      <c r="AU73" s="193">
        <v>363</v>
      </c>
      <c r="AV73" s="202">
        <v>373</v>
      </c>
      <c r="AW73" s="205">
        <v>389</v>
      </c>
      <c r="AX73" s="209">
        <v>397</v>
      </c>
      <c r="AY73" s="218">
        <v>404</v>
      </c>
      <c r="AZ73" s="225">
        <v>415</v>
      </c>
      <c r="BA73" s="229">
        <v>428</v>
      </c>
      <c r="BB73" s="1">
        <v>440</v>
      </c>
      <c r="BC73" s="245">
        <v>444</v>
      </c>
      <c r="BD73" s="251">
        <v>452</v>
      </c>
      <c r="BE73" s="255">
        <v>459</v>
      </c>
      <c r="BF73" s="264">
        <v>467</v>
      </c>
      <c r="BG73" s="1">
        <v>475</v>
      </c>
      <c r="BH73" s="272">
        <v>490</v>
      </c>
      <c r="BI73" s="279">
        <v>501</v>
      </c>
      <c r="BJ73" s="285">
        <v>512</v>
      </c>
      <c r="BK73" s="290">
        <v>523</v>
      </c>
      <c r="BL73" s="295">
        <v>533</v>
      </c>
      <c r="BM73" s="299">
        <v>542</v>
      </c>
      <c r="BN73" s="305">
        <v>548</v>
      </c>
      <c r="BO73" s="308">
        <v>554</v>
      </c>
      <c r="BP73" s="310">
        <v>562</v>
      </c>
      <c r="BQ73" s="313">
        <v>571</v>
      </c>
      <c r="BR73" s="317">
        <v>576</v>
      </c>
      <c r="BS73" s="322">
        <v>581</v>
      </c>
      <c r="BT73" s="327">
        <v>593</v>
      </c>
      <c r="BU73" s="331">
        <v>601</v>
      </c>
      <c r="BV73" s="335">
        <v>607</v>
      </c>
      <c r="BW73" s="338">
        <v>613</v>
      </c>
      <c r="BX73" s="343">
        <v>618</v>
      </c>
      <c r="BY73" s="346">
        <v>625</v>
      </c>
      <c r="BZ73" s="354">
        <v>629</v>
      </c>
      <c r="CA73" s="375">
        <v>633</v>
      </c>
      <c r="CB73" s="388">
        <v>638</v>
      </c>
      <c r="CC73" s="393">
        <v>643</v>
      </c>
      <c r="CD73" s="414">
        <v>648</v>
      </c>
      <c r="CE73" s="422">
        <v>657</v>
      </c>
      <c r="CF73" s="429">
        <v>657</v>
      </c>
      <c r="CG73" s="435">
        <v>663</v>
      </c>
      <c r="CH73" s="441">
        <v>668</v>
      </c>
      <c r="CI73" s="448">
        <v>673</v>
      </c>
      <c r="CJ73" s="455">
        <v>678</v>
      </c>
      <c r="CK73" s="460">
        <v>687</v>
      </c>
      <c r="CL73" s="468">
        <v>694</v>
      </c>
      <c r="CM73" s="475">
        <v>700</v>
      </c>
      <c r="CN73" s="483">
        <v>705</v>
      </c>
      <c r="CO73" s="489">
        <v>711</v>
      </c>
      <c r="CP73" s="498">
        <v>719</v>
      </c>
      <c r="CQ73" s="505">
        <v>726</v>
      </c>
      <c r="CR73" s="511">
        <v>737</v>
      </c>
      <c r="CS73" s="519">
        <v>740</v>
      </c>
      <c r="CT73" s="530">
        <v>746</v>
      </c>
      <c r="CU73" s="218">
        <f t="shared" si="114"/>
        <v>6</v>
      </c>
      <c r="CV73" s="23">
        <v>9</v>
      </c>
      <c r="CW73" s="23">
        <v>11</v>
      </c>
      <c r="CX73" s="23">
        <v>15</v>
      </c>
      <c r="CY73" s="23">
        <v>20</v>
      </c>
      <c r="CZ73" s="18">
        <v>23</v>
      </c>
      <c r="DA73" s="22">
        <v>23</v>
      </c>
      <c r="DB73" s="31">
        <v>23</v>
      </c>
      <c r="DC73" s="37">
        <v>23</v>
      </c>
      <c r="DD73" s="1">
        <f t="shared" ref="DD73:DD75" si="124">ROUND((DC73-CV73)/7+DC73-1,0)</f>
        <v>24</v>
      </c>
      <c r="DE73" s="44">
        <v>24</v>
      </c>
      <c r="DF73" s="47">
        <v>24</v>
      </c>
      <c r="DG73" s="53">
        <v>24</v>
      </c>
      <c r="DH73" s="65">
        <v>27</v>
      </c>
      <c r="DI73" s="69">
        <v>34</v>
      </c>
      <c r="DJ73" s="71">
        <v>37</v>
      </c>
      <c r="DK73" s="73">
        <v>37</v>
      </c>
      <c r="DL73" s="77">
        <v>38</v>
      </c>
      <c r="DM73" s="81">
        <v>40</v>
      </c>
      <c r="DN73" s="88">
        <v>43</v>
      </c>
      <c r="DO73" s="90">
        <v>43</v>
      </c>
      <c r="DP73" s="93">
        <v>43</v>
      </c>
      <c r="DQ73" s="99">
        <v>45</v>
      </c>
      <c r="DR73" s="103">
        <v>49</v>
      </c>
      <c r="DS73" s="114">
        <v>49</v>
      </c>
      <c r="DT73" s="117">
        <v>49</v>
      </c>
      <c r="DU73" s="122">
        <v>49</v>
      </c>
      <c r="DV73" s="124">
        <v>49</v>
      </c>
      <c r="DW73" s="129">
        <v>51</v>
      </c>
      <c r="DX73" s="133">
        <v>51</v>
      </c>
      <c r="DY73" s="136">
        <v>51</v>
      </c>
      <c r="DZ73" s="140">
        <v>51</v>
      </c>
      <c r="EA73" s="145">
        <v>51</v>
      </c>
      <c r="EB73" s="149">
        <v>51</v>
      </c>
      <c r="EC73" s="153">
        <v>51</v>
      </c>
      <c r="ED73" s="158">
        <v>54</v>
      </c>
      <c r="EE73" s="163">
        <v>56</v>
      </c>
      <c r="EF73" s="167">
        <v>56</v>
      </c>
      <c r="EG73" s="174">
        <v>56</v>
      </c>
      <c r="EH73" s="178">
        <v>56</v>
      </c>
      <c r="EI73" s="184">
        <v>56</v>
      </c>
      <c r="EJ73" s="189">
        <v>56</v>
      </c>
      <c r="EK73" s="193">
        <v>56</v>
      </c>
      <c r="EL73" s="202">
        <v>56</v>
      </c>
      <c r="EM73" s="205">
        <v>56</v>
      </c>
      <c r="EN73" s="209">
        <v>56</v>
      </c>
      <c r="EO73" s="218">
        <v>56</v>
      </c>
      <c r="EP73" s="225">
        <v>56</v>
      </c>
      <c r="EQ73" s="229">
        <v>56</v>
      </c>
      <c r="ER73" s="1">
        <v>56</v>
      </c>
      <c r="ES73" s="245">
        <v>56</v>
      </c>
      <c r="ET73" s="251">
        <v>56</v>
      </c>
      <c r="EU73" s="255">
        <v>56</v>
      </c>
      <c r="EV73" s="264">
        <v>56</v>
      </c>
      <c r="EW73" s="1">
        <f t="shared" ref="EW73:EW75" si="125">EV73</f>
        <v>56</v>
      </c>
      <c r="EX73" s="272">
        <v>56</v>
      </c>
      <c r="EY73" s="279">
        <v>56</v>
      </c>
      <c r="EZ73" s="285">
        <v>56</v>
      </c>
      <c r="FA73" s="290">
        <v>56</v>
      </c>
      <c r="FB73" s="295">
        <v>56</v>
      </c>
      <c r="FC73" s="299">
        <v>56</v>
      </c>
      <c r="FD73" s="305">
        <v>61</v>
      </c>
      <c r="FE73" s="308">
        <v>65</v>
      </c>
      <c r="FF73" s="310">
        <v>67</v>
      </c>
      <c r="FG73" s="313">
        <v>68</v>
      </c>
      <c r="FH73" s="318">
        <v>68</v>
      </c>
      <c r="FI73" s="322">
        <v>68</v>
      </c>
      <c r="FJ73" s="327">
        <v>67</v>
      </c>
      <c r="FK73" s="331">
        <v>67</v>
      </c>
      <c r="FL73" s="335">
        <v>69</v>
      </c>
      <c r="FM73" s="338">
        <v>69</v>
      </c>
      <c r="FN73" s="343">
        <v>69</v>
      </c>
      <c r="FO73" s="346">
        <v>69</v>
      </c>
      <c r="FP73" s="354">
        <v>69</v>
      </c>
      <c r="FQ73" s="375">
        <v>69</v>
      </c>
      <c r="FR73" s="388">
        <v>69</v>
      </c>
      <c r="FS73" s="393">
        <v>69</v>
      </c>
      <c r="FT73" s="414">
        <v>69</v>
      </c>
      <c r="FU73" s="422">
        <v>69</v>
      </c>
      <c r="FV73" s="429">
        <v>69</v>
      </c>
      <c r="FW73" s="435">
        <v>69</v>
      </c>
      <c r="FX73" s="441">
        <v>69</v>
      </c>
      <c r="FY73" s="448">
        <v>69</v>
      </c>
      <c r="FZ73" s="455">
        <v>69</v>
      </c>
      <c r="GA73" s="460">
        <v>69</v>
      </c>
      <c r="GB73" s="468">
        <v>69</v>
      </c>
      <c r="GC73" s="475">
        <v>69</v>
      </c>
      <c r="GD73" s="483">
        <v>69</v>
      </c>
      <c r="GE73" s="489">
        <v>69</v>
      </c>
      <c r="GF73" s="498">
        <v>69</v>
      </c>
      <c r="GG73" s="505">
        <v>69</v>
      </c>
      <c r="GH73" s="511">
        <v>69</v>
      </c>
      <c r="GI73" s="519">
        <v>69</v>
      </c>
      <c r="GJ73" s="530">
        <v>69</v>
      </c>
      <c r="GK73" s="218">
        <f t="shared" si="120"/>
        <v>0</v>
      </c>
      <c r="GL73" s="23">
        <v>1038</v>
      </c>
      <c r="GM73" s="23">
        <v>1090</v>
      </c>
      <c r="GN73" s="23">
        <v>1186</v>
      </c>
      <c r="GO73" s="23">
        <v>1345</v>
      </c>
      <c r="GP73" s="17">
        <v>1515</v>
      </c>
      <c r="GQ73" s="22"/>
      <c r="GR73" s="31">
        <v>1955</v>
      </c>
      <c r="GS73" s="37">
        <v>2221</v>
      </c>
      <c r="GT73" s="41"/>
      <c r="GU73" s="44">
        <v>2813</v>
      </c>
      <c r="GV73" s="47">
        <v>3114</v>
      </c>
      <c r="GW73" s="53">
        <v>3431</v>
      </c>
      <c r="GX73" s="65">
        <v>3605</v>
      </c>
      <c r="GY73" s="69">
        <v>3692</v>
      </c>
      <c r="GZ73" s="71">
        <v>3899</v>
      </c>
      <c r="HA73" s="73">
        <v>4158</v>
      </c>
      <c r="HB73" s="77">
        <v>4352</v>
      </c>
      <c r="HC73" s="81">
        <v>4575</v>
      </c>
      <c r="HD73" s="88">
        <v>4709</v>
      </c>
      <c r="HE73" s="90">
        <v>4910</v>
      </c>
      <c r="HF73" s="93">
        <v>5194</v>
      </c>
      <c r="HG73" s="99">
        <v>5409</v>
      </c>
      <c r="HH73" s="103">
        <v>5567</v>
      </c>
      <c r="HI73" s="114">
        <v>5766</v>
      </c>
      <c r="HJ73" s="117">
        <v>5898</v>
      </c>
      <c r="HK73" s="122">
        <v>6035</v>
      </c>
      <c r="HL73" s="124">
        <v>6172</v>
      </c>
      <c r="HM73" s="129">
        <v>6277</v>
      </c>
      <c r="HN73" s="133">
        <v>6371</v>
      </c>
      <c r="HO73" s="136">
        <v>6513</v>
      </c>
      <c r="HP73" s="140">
        <v>6625</v>
      </c>
      <c r="HQ73" s="145">
        <v>6800</v>
      </c>
      <c r="HR73" s="149">
        <v>6811</v>
      </c>
      <c r="HS73" s="153">
        <v>6932</v>
      </c>
      <c r="HT73" s="158">
        <v>7023</v>
      </c>
      <c r="HU73" s="163">
        <v>7140</v>
      </c>
      <c r="HV73" s="167">
        <v>7256</v>
      </c>
      <c r="HW73" s="174">
        <v>7380</v>
      </c>
      <c r="HX73" s="178">
        <v>7658</v>
      </c>
      <c r="HY73" s="184">
        <v>7954</v>
      </c>
      <c r="HZ73" s="189">
        <v>7954</v>
      </c>
      <c r="IA73" s="193">
        <v>8017</v>
      </c>
      <c r="IB73" s="202">
        <v>8118</v>
      </c>
      <c r="IC73" s="205">
        <v>8248</v>
      </c>
      <c r="ID73" s="209">
        <v>8425</v>
      </c>
      <c r="IE73" s="218">
        <v>8555</v>
      </c>
      <c r="IF73" s="225">
        <v>8675</v>
      </c>
      <c r="IG73" s="229">
        <v>8807</v>
      </c>
      <c r="IH73" s="235"/>
      <c r="II73" s="245">
        <v>9223</v>
      </c>
      <c r="IJ73" s="251">
        <v>9302</v>
      </c>
      <c r="IK73" s="255">
        <v>9447</v>
      </c>
      <c r="IL73" s="264">
        <v>9510</v>
      </c>
      <c r="IM73" s="268"/>
      <c r="IN73" s="272">
        <v>9711</v>
      </c>
      <c r="IO73" s="279">
        <v>9788</v>
      </c>
      <c r="IP73" s="285">
        <v>9865</v>
      </c>
      <c r="IQ73" s="290">
        <v>10008</v>
      </c>
      <c r="IR73" s="295">
        <v>10196</v>
      </c>
      <c r="IS73" s="299">
        <v>10289</v>
      </c>
      <c r="IT73" s="305">
        <v>10469</v>
      </c>
      <c r="IU73" s="308">
        <v>10521</v>
      </c>
      <c r="IV73" s="310">
        <v>10682</v>
      </c>
      <c r="IW73" s="313">
        <v>10772</v>
      </c>
      <c r="IX73" s="317">
        <v>10853</v>
      </c>
      <c r="IY73" s="322">
        <v>10947</v>
      </c>
      <c r="IZ73" s="327">
        <v>11039</v>
      </c>
      <c r="JA73" s="331">
        <v>11153</v>
      </c>
      <c r="JB73" s="335">
        <v>11274</v>
      </c>
      <c r="JC73" s="338">
        <v>11418</v>
      </c>
      <c r="JD73" s="343">
        <v>11512</v>
      </c>
      <c r="JE73" s="346">
        <v>11650</v>
      </c>
      <c r="JF73" s="354">
        <v>11766</v>
      </c>
      <c r="JG73" s="375">
        <v>11859</v>
      </c>
      <c r="JH73" s="388">
        <v>11987</v>
      </c>
      <c r="JI73" s="393">
        <v>12112</v>
      </c>
      <c r="JJ73" s="414">
        <v>12247</v>
      </c>
      <c r="JK73" s="422">
        <v>12339</v>
      </c>
      <c r="JL73" s="429">
        <v>12437</v>
      </c>
      <c r="JM73" s="435">
        <v>12543</v>
      </c>
      <c r="JN73" s="441">
        <v>12661</v>
      </c>
      <c r="JO73" s="448">
        <v>12733</v>
      </c>
      <c r="JP73" s="455">
        <v>12890</v>
      </c>
      <c r="JQ73" s="460">
        <v>13054</v>
      </c>
      <c r="JR73" s="468">
        <v>13203</v>
      </c>
      <c r="JS73" s="475">
        <v>13300</v>
      </c>
      <c r="JT73" s="483">
        <v>13427</v>
      </c>
      <c r="JU73" s="489">
        <v>13509</v>
      </c>
      <c r="JV73" s="498">
        <v>13656</v>
      </c>
      <c r="JW73" s="505">
        <v>13813</v>
      </c>
      <c r="JX73" s="511">
        <v>13951</v>
      </c>
      <c r="JY73" s="519">
        <v>14026</v>
      </c>
      <c r="JZ73" s="530">
        <v>14153</v>
      </c>
      <c r="KA73" s="218">
        <f t="shared" si="121"/>
        <v>127</v>
      </c>
      <c r="KB73" s="4"/>
    </row>
    <row r="74" spans="1:288" ht="15" customHeight="1" x14ac:dyDescent="0.2">
      <c r="A74" s="557">
        <v>1</v>
      </c>
      <c r="B74" s="132">
        <v>73</v>
      </c>
      <c r="C74" s="4" t="s">
        <v>94</v>
      </c>
      <c r="D74" s="132">
        <v>3</v>
      </c>
      <c r="E74" s="132">
        <v>3</v>
      </c>
      <c r="F74" s="23">
        <v>319</v>
      </c>
      <c r="G74" s="1">
        <v>325</v>
      </c>
      <c r="H74" s="1">
        <v>333</v>
      </c>
      <c r="I74" s="1">
        <v>340</v>
      </c>
      <c r="J74" s="18">
        <v>348</v>
      </c>
      <c r="K74" s="1">
        <v>356</v>
      </c>
      <c r="L74" s="1">
        <v>364</v>
      </c>
      <c r="M74" s="1">
        <f>ROUND((L74-F74)/6+L74+1,0)</f>
        <v>373</v>
      </c>
      <c r="N74" s="1">
        <f t="shared" si="123"/>
        <v>382</v>
      </c>
      <c r="O74" s="1">
        <f>ROUND((N74-F74)/8+N74+1,0)</f>
        <v>391</v>
      </c>
      <c r="P74" s="1">
        <f>ROUND((O74-F74)/9+O74,0)</f>
        <v>399</v>
      </c>
      <c r="Q74" s="1">
        <f>ROUND((P74-F74)/10+P74+1,1)</f>
        <v>408</v>
      </c>
      <c r="R74" s="1">
        <v>418</v>
      </c>
      <c r="S74" s="69" t="s">
        <v>7</v>
      </c>
      <c r="T74" s="71" t="s">
        <v>7</v>
      </c>
      <c r="U74" s="73">
        <v>363</v>
      </c>
      <c r="V74" s="77">
        <v>371</v>
      </c>
      <c r="W74" s="81">
        <v>379</v>
      </c>
      <c r="X74" s="88">
        <v>382</v>
      </c>
      <c r="Y74" s="90">
        <v>393</v>
      </c>
      <c r="Z74" s="93">
        <v>403</v>
      </c>
      <c r="AA74" s="99">
        <v>414</v>
      </c>
      <c r="AB74" s="103">
        <v>425</v>
      </c>
      <c r="AC74" s="114">
        <v>436</v>
      </c>
      <c r="AD74" s="117">
        <v>448</v>
      </c>
      <c r="AE74" s="122">
        <v>460</v>
      </c>
      <c r="AF74" s="124">
        <v>473</v>
      </c>
      <c r="AG74" s="129">
        <v>481</v>
      </c>
      <c r="AH74" s="133">
        <v>489</v>
      </c>
      <c r="AI74" s="136">
        <v>498</v>
      </c>
      <c r="AJ74" s="140">
        <v>508</v>
      </c>
      <c r="AK74" s="1">
        <f>ROUND((AJ74-AG74)/3+AJ74,1)</f>
        <v>517</v>
      </c>
      <c r="AL74" s="149">
        <v>529</v>
      </c>
      <c r="AM74" s="153">
        <v>539</v>
      </c>
      <c r="AN74" s="158">
        <v>547</v>
      </c>
      <c r="AO74" s="163">
        <v>556</v>
      </c>
      <c r="AP74" s="1">
        <v>564</v>
      </c>
      <c r="AQ74" s="1">
        <v>572</v>
      </c>
      <c r="AR74" s="178">
        <v>575</v>
      </c>
      <c r="AS74" s="1">
        <v>581</v>
      </c>
      <c r="AT74" s="189">
        <v>591</v>
      </c>
      <c r="AU74" s="193">
        <v>599</v>
      </c>
      <c r="AV74" s="1">
        <v>608</v>
      </c>
      <c r="AW74" s="205">
        <v>614</v>
      </c>
      <c r="AX74" s="209">
        <v>621</v>
      </c>
      <c r="AY74" s="218">
        <v>629</v>
      </c>
      <c r="AZ74" s="1">
        <v>637</v>
      </c>
      <c r="BA74" s="1">
        <v>645</v>
      </c>
      <c r="BB74" s="1">
        <v>653</v>
      </c>
      <c r="BC74" s="1">
        <v>661</v>
      </c>
      <c r="BD74" s="251">
        <v>658</v>
      </c>
      <c r="BE74" s="1">
        <v>664</v>
      </c>
      <c r="BF74" s="264">
        <v>670</v>
      </c>
      <c r="BG74" s="1">
        <v>678</v>
      </c>
      <c r="BH74" s="272">
        <v>687</v>
      </c>
      <c r="BI74" s="1">
        <v>695</v>
      </c>
      <c r="BJ74" s="285">
        <v>699</v>
      </c>
      <c r="BK74" s="290">
        <v>706</v>
      </c>
      <c r="BL74" s="295">
        <v>710</v>
      </c>
      <c r="BM74" s="299">
        <v>716</v>
      </c>
      <c r="BN74" s="1">
        <v>722</v>
      </c>
      <c r="BO74" s="308">
        <v>730</v>
      </c>
      <c r="BP74" s="1">
        <v>737</v>
      </c>
      <c r="BQ74" s="1">
        <v>744</v>
      </c>
      <c r="BR74" s="317">
        <v>756</v>
      </c>
      <c r="BS74" s="322">
        <v>761</v>
      </c>
      <c r="BT74" s="1">
        <v>766</v>
      </c>
      <c r="BU74" s="331">
        <v>772</v>
      </c>
      <c r="BV74" s="335">
        <v>779</v>
      </c>
      <c r="BW74" s="338">
        <v>782</v>
      </c>
      <c r="BX74" s="343">
        <v>785</v>
      </c>
      <c r="BY74" s="346">
        <v>789</v>
      </c>
      <c r="BZ74" s="354">
        <v>793</v>
      </c>
      <c r="CA74" s="375">
        <v>797</v>
      </c>
      <c r="CB74" s="1">
        <v>801</v>
      </c>
      <c r="CC74" s="1">
        <v>805</v>
      </c>
      <c r="CD74" s="1">
        <v>809</v>
      </c>
      <c r="CE74" s="1">
        <v>813</v>
      </c>
      <c r="CF74" s="1">
        <v>817</v>
      </c>
      <c r="CG74" s="1">
        <v>821</v>
      </c>
      <c r="CH74" s="1">
        <v>825</v>
      </c>
      <c r="CI74" s="1">
        <v>829</v>
      </c>
      <c r="CJ74" s="1">
        <v>833</v>
      </c>
      <c r="CK74" s="1">
        <v>837</v>
      </c>
      <c r="CL74" s="1">
        <v>841</v>
      </c>
      <c r="CM74" s="1">
        <v>845</v>
      </c>
      <c r="CN74" s="1">
        <v>849</v>
      </c>
      <c r="CO74" s="1">
        <v>853</v>
      </c>
      <c r="CP74" s="1">
        <v>857</v>
      </c>
      <c r="CQ74" s="1">
        <v>861</v>
      </c>
      <c r="CR74" s="1">
        <v>865</v>
      </c>
      <c r="CS74" s="522">
        <v>869</v>
      </c>
      <c r="CT74" s="1">
        <v>873</v>
      </c>
      <c r="CU74" s="218">
        <f t="shared" si="114"/>
        <v>4</v>
      </c>
      <c r="CV74" s="23">
        <v>37</v>
      </c>
      <c r="CW74" s="1">
        <v>40</v>
      </c>
      <c r="CX74" s="1">
        <v>44</v>
      </c>
      <c r="CY74" s="1">
        <v>47</v>
      </c>
      <c r="CZ74" s="1">
        <v>51</v>
      </c>
      <c r="DA74" s="1">
        <v>55</v>
      </c>
      <c r="DB74" s="1">
        <v>59</v>
      </c>
      <c r="DC74" s="1">
        <f>ROUND((DB74-CV74)/6/31*21+DB74,0)</f>
        <v>61</v>
      </c>
      <c r="DD74" s="1">
        <f t="shared" si="124"/>
        <v>63</v>
      </c>
      <c r="DE74" s="1">
        <f>ROUND((DD74-CV74)/8+DD74+1,0)</f>
        <v>67</v>
      </c>
      <c r="DF74" s="1">
        <f>ROUND((DE74-CV74)/9+DE74+1,0)</f>
        <v>71</v>
      </c>
      <c r="DG74" s="1">
        <f>ROUND((DF74-CV74)/10+DF74+1,1)</f>
        <v>75.400000000000006</v>
      </c>
      <c r="DH74" s="65" t="s">
        <v>7</v>
      </c>
      <c r="DI74" s="69" t="s">
        <v>7</v>
      </c>
      <c r="DJ74" s="71" t="s">
        <v>7</v>
      </c>
      <c r="DK74" s="73">
        <v>68</v>
      </c>
      <c r="DL74" s="77">
        <v>73</v>
      </c>
      <c r="DM74" s="81">
        <v>75</v>
      </c>
      <c r="DN74" s="88">
        <v>78</v>
      </c>
      <c r="DO74" s="90">
        <v>79</v>
      </c>
      <c r="DP74" s="93">
        <v>82</v>
      </c>
      <c r="DQ74" s="99">
        <v>89</v>
      </c>
      <c r="DR74" s="103">
        <v>97</v>
      </c>
      <c r="DS74" s="114">
        <v>105</v>
      </c>
      <c r="DT74" s="117">
        <v>113</v>
      </c>
      <c r="DU74" s="122">
        <v>120</v>
      </c>
      <c r="DV74" s="124">
        <v>126</v>
      </c>
      <c r="DW74" s="129">
        <v>130</v>
      </c>
      <c r="DX74" s="133">
        <v>132</v>
      </c>
      <c r="DY74" s="136">
        <v>132</v>
      </c>
      <c r="DZ74" s="140">
        <v>132</v>
      </c>
      <c r="EA74" s="1">
        <f>DZ74</f>
        <v>132</v>
      </c>
      <c r="EB74" s="149">
        <v>134</v>
      </c>
      <c r="EC74" s="153">
        <v>137</v>
      </c>
      <c r="ED74" s="158">
        <v>141</v>
      </c>
      <c r="EE74" s="163">
        <v>146</v>
      </c>
      <c r="EF74" s="1">
        <v>150</v>
      </c>
      <c r="EG74" s="1">
        <v>154</v>
      </c>
      <c r="EH74" s="178">
        <v>161</v>
      </c>
      <c r="EI74" s="1">
        <v>166</v>
      </c>
      <c r="EJ74" s="189">
        <v>170</v>
      </c>
      <c r="EK74" s="193">
        <v>170</v>
      </c>
      <c r="EL74" s="1">
        <f>EK74</f>
        <v>170</v>
      </c>
      <c r="EM74" s="205">
        <v>170</v>
      </c>
      <c r="EN74" s="209">
        <v>170</v>
      </c>
      <c r="EO74" s="218">
        <v>173</v>
      </c>
      <c r="EP74" s="1">
        <v>176</v>
      </c>
      <c r="EQ74" s="1">
        <v>179</v>
      </c>
      <c r="ER74" s="1">
        <v>182</v>
      </c>
      <c r="ES74" s="1">
        <v>185</v>
      </c>
      <c r="ET74" s="251">
        <v>190</v>
      </c>
      <c r="EU74" s="1">
        <v>194</v>
      </c>
      <c r="EV74" s="264">
        <v>196</v>
      </c>
      <c r="EW74" s="1">
        <f t="shared" si="125"/>
        <v>196</v>
      </c>
      <c r="EX74" s="272">
        <v>196</v>
      </c>
      <c r="EY74" s="1">
        <v>200</v>
      </c>
      <c r="EZ74" s="285">
        <v>201</v>
      </c>
      <c r="FA74" s="290">
        <v>205</v>
      </c>
      <c r="FB74" s="295">
        <v>208</v>
      </c>
      <c r="FC74" s="299">
        <v>211</v>
      </c>
      <c r="FD74" s="1">
        <v>214</v>
      </c>
      <c r="FE74" s="308">
        <v>218</v>
      </c>
      <c r="FF74" s="1">
        <v>221</v>
      </c>
      <c r="FG74" s="1">
        <f t="shared" ref="FG74:FG75" si="126">FF74</f>
        <v>221</v>
      </c>
      <c r="FH74" s="317">
        <v>221</v>
      </c>
      <c r="FI74" s="322">
        <v>221</v>
      </c>
      <c r="FJ74" s="1">
        <v>224</v>
      </c>
      <c r="FK74" s="331">
        <v>226</v>
      </c>
      <c r="FL74" s="335">
        <v>231</v>
      </c>
      <c r="FM74" s="338">
        <v>234</v>
      </c>
      <c r="FN74" s="343">
        <v>237</v>
      </c>
      <c r="FO74" s="346">
        <v>239</v>
      </c>
      <c r="FP74" s="354">
        <v>242</v>
      </c>
      <c r="FQ74" s="375">
        <v>245</v>
      </c>
      <c r="FR74" s="1">
        <v>248</v>
      </c>
      <c r="FS74" s="1">
        <v>251</v>
      </c>
      <c r="FT74" s="1">
        <v>252</v>
      </c>
      <c r="FU74" s="1">
        <v>255</v>
      </c>
      <c r="FV74" s="1">
        <v>258</v>
      </c>
      <c r="FW74" s="1">
        <v>261</v>
      </c>
      <c r="FX74" s="1">
        <v>264</v>
      </c>
      <c r="FY74" s="1">
        <v>267</v>
      </c>
      <c r="FZ74" s="1">
        <v>270</v>
      </c>
      <c r="GA74" s="1">
        <v>273</v>
      </c>
      <c r="GB74" s="1">
        <v>276</v>
      </c>
      <c r="GC74" s="1">
        <v>279</v>
      </c>
      <c r="GD74" s="1">
        <v>282</v>
      </c>
      <c r="GE74" s="1">
        <v>285</v>
      </c>
      <c r="GF74" s="1">
        <v>288</v>
      </c>
      <c r="GG74" s="1">
        <v>291</v>
      </c>
      <c r="GH74" s="1">
        <v>294</v>
      </c>
      <c r="GI74" s="522">
        <v>297</v>
      </c>
      <c r="GJ74" s="1">
        <v>300</v>
      </c>
      <c r="GK74" s="218">
        <f t="shared" si="120"/>
        <v>3</v>
      </c>
      <c r="GL74" s="23"/>
      <c r="GM74" s="23"/>
      <c r="GN74" s="23"/>
      <c r="GO74" s="23"/>
      <c r="GP74" s="17"/>
      <c r="GQ74" s="22"/>
      <c r="GR74" s="31"/>
      <c r="GS74" s="37"/>
      <c r="GT74" s="41"/>
      <c r="GU74" s="44"/>
      <c r="GV74" s="47"/>
      <c r="GW74" s="53"/>
      <c r="GX74" s="65"/>
      <c r="GY74" s="69"/>
      <c r="GZ74" s="71"/>
      <c r="HA74" s="74">
        <v>19772</v>
      </c>
      <c r="HB74" s="77">
        <v>19954</v>
      </c>
      <c r="HC74" s="81">
        <v>20105</v>
      </c>
      <c r="HD74" s="88">
        <v>20277</v>
      </c>
      <c r="HE74" s="90">
        <v>20507</v>
      </c>
      <c r="HF74" s="93">
        <v>20845</v>
      </c>
      <c r="HG74" s="99">
        <v>21126</v>
      </c>
      <c r="HH74" s="103">
        <v>21395</v>
      </c>
      <c r="HI74" s="114">
        <v>21677</v>
      </c>
      <c r="HJ74" s="117">
        <v>21961</v>
      </c>
      <c r="HK74" s="122">
        <v>22201</v>
      </c>
      <c r="HL74" s="124">
        <v>22434</v>
      </c>
      <c r="HM74" s="129">
        <v>22682</v>
      </c>
      <c r="HN74" s="133">
        <v>22914</v>
      </c>
      <c r="HO74" s="136">
        <v>23172</v>
      </c>
      <c r="HP74" s="140">
        <v>23491</v>
      </c>
      <c r="HQ74" s="145"/>
      <c r="HR74" s="149">
        <v>24443</v>
      </c>
      <c r="HS74" s="153">
        <v>24675</v>
      </c>
      <c r="HT74" s="158">
        <v>24913</v>
      </c>
      <c r="HU74" s="163">
        <v>25147</v>
      </c>
      <c r="HV74" s="167"/>
      <c r="HW74" s="174"/>
      <c r="HX74" s="178">
        <v>25741</v>
      </c>
      <c r="HY74" s="184"/>
      <c r="HZ74" s="189">
        <v>26281</v>
      </c>
      <c r="IA74" s="193">
        <v>26590</v>
      </c>
      <c r="IB74" s="202"/>
      <c r="IC74" s="205">
        <v>27262</v>
      </c>
      <c r="ID74" s="209">
        <v>27690</v>
      </c>
      <c r="IE74" s="218">
        <v>28015</v>
      </c>
      <c r="IF74" s="225"/>
      <c r="IG74" s="229"/>
      <c r="IH74" s="235"/>
      <c r="II74" s="245"/>
      <c r="IJ74" s="251"/>
      <c r="IK74" s="255"/>
      <c r="IL74" s="264"/>
      <c r="IM74" s="268"/>
      <c r="IN74" s="272"/>
      <c r="IO74" s="279"/>
      <c r="IP74" s="285">
        <v>30895</v>
      </c>
      <c r="IQ74" s="290">
        <v>31107</v>
      </c>
      <c r="IR74" s="295">
        <v>31274</v>
      </c>
      <c r="IS74" s="299">
        <v>31470</v>
      </c>
      <c r="IT74" s="305"/>
      <c r="IU74" s="308">
        <v>31787</v>
      </c>
      <c r="IV74" s="310"/>
      <c r="IW74" s="313"/>
      <c r="IX74" s="317">
        <v>32478</v>
      </c>
      <c r="IY74" s="322">
        <v>32665</v>
      </c>
      <c r="IZ74" s="327"/>
      <c r="JA74" s="331">
        <v>33070</v>
      </c>
      <c r="JB74" s="335">
        <v>33254</v>
      </c>
      <c r="JC74" s="338">
        <v>33417</v>
      </c>
      <c r="JD74" s="343">
        <v>33589</v>
      </c>
      <c r="JE74" s="346">
        <v>33711</v>
      </c>
      <c r="JF74" s="354">
        <v>33884</v>
      </c>
      <c r="JG74" s="375">
        <v>34002</v>
      </c>
      <c r="JH74" s="388"/>
      <c r="JI74" s="393"/>
      <c r="JJ74" s="414">
        <v>34724</v>
      </c>
      <c r="JK74" s="422"/>
      <c r="JL74" s="429">
        <v>35032</v>
      </c>
      <c r="JM74" s="435"/>
      <c r="JN74" s="441">
        <v>35338</v>
      </c>
      <c r="JO74" s="448">
        <v>35453</v>
      </c>
      <c r="JP74" s="455"/>
      <c r="JQ74" s="460">
        <v>35736</v>
      </c>
      <c r="JR74" s="468">
        <v>35869</v>
      </c>
      <c r="JS74" s="475"/>
      <c r="JT74" s="483"/>
      <c r="JU74" s="489"/>
      <c r="JV74" s="498">
        <v>36425</v>
      </c>
      <c r="JW74" s="505">
        <v>36556</v>
      </c>
      <c r="JX74" s="511"/>
      <c r="JY74" s="519">
        <v>36855</v>
      </c>
      <c r="JZ74" s="530">
        <v>37102</v>
      </c>
      <c r="KA74" s="218">
        <f t="shared" si="121"/>
        <v>247</v>
      </c>
      <c r="KB74" s="4"/>
    </row>
    <row r="75" spans="1:288" ht="15" customHeight="1" x14ac:dyDescent="0.2">
      <c r="A75" s="557"/>
      <c r="B75" s="132">
        <v>74</v>
      </c>
      <c r="C75" s="4" t="s">
        <v>95</v>
      </c>
      <c r="D75" s="132">
        <v>1</v>
      </c>
      <c r="E75" s="132">
        <v>1</v>
      </c>
      <c r="F75" s="23">
        <v>217</v>
      </c>
      <c r="G75" s="5">
        <v>217</v>
      </c>
      <c r="H75" s="23">
        <v>227</v>
      </c>
      <c r="I75" s="5">
        <v>227</v>
      </c>
      <c r="J75" s="18">
        <v>227</v>
      </c>
      <c r="K75" s="1">
        <v>230</v>
      </c>
      <c r="L75" s="1">
        <v>233</v>
      </c>
      <c r="M75" s="37">
        <v>233</v>
      </c>
      <c r="N75" s="1">
        <f t="shared" si="123"/>
        <v>236</v>
      </c>
      <c r="O75" s="45">
        <v>238</v>
      </c>
      <c r="P75" s="5">
        <v>238</v>
      </c>
      <c r="Q75" s="5">
        <v>238</v>
      </c>
      <c r="R75" s="5">
        <v>238</v>
      </c>
      <c r="S75" s="5">
        <v>238</v>
      </c>
      <c r="T75" s="71">
        <v>253</v>
      </c>
      <c r="U75" s="5">
        <v>253</v>
      </c>
      <c r="V75" s="79">
        <v>274</v>
      </c>
      <c r="W75" s="5">
        <v>274</v>
      </c>
      <c r="X75" s="5">
        <v>274</v>
      </c>
      <c r="Y75" s="5">
        <v>274</v>
      </c>
      <c r="Z75" s="93">
        <v>326</v>
      </c>
      <c r="AA75" s="5">
        <v>326</v>
      </c>
      <c r="AB75" s="103">
        <v>334</v>
      </c>
      <c r="AC75" s="5">
        <v>334</v>
      </c>
      <c r="AD75" s="117">
        <v>344</v>
      </c>
      <c r="AE75" s="5">
        <v>344</v>
      </c>
      <c r="AF75" s="124">
        <v>356</v>
      </c>
      <c r="AG75" s="5">
        <v>356</v>
      </c>
      <c r="AH75" s="135">
        <v>364</v>
      </c>
      <c r="AI75" s="139">
        <v>372</v>
      </c>
      <c r="AJ75" s="5">
        <v>372</v>
      </c>
      <c r="AK75" s="5">
        <v>372</v>
      </c>
      <c r="AL75" s="5">
        <v>372</v>
      </c>
      <c r="AM75" s="156">
        <v>383</v>
      </c>
      <c r="AN75" s="5">
        <v>383</v>
      </c>
      <c r="AO75" s="5">
        <v>383</v>
      </c>
      <c r="AP75" s="170">
        <v>389</v>
      </c>
      <c r="AQ75" s="174">
        <v>393</v>
      </c>
      <c r="AR75" s="178">
        <v>396</v>
      </c>
      <c r="AS75" s="187">
        <v>403</v>
      </c>
      <c r="AT75" s="189">
        <v>407</v>
      </c>
      <c r="AU75" s="193">
        <v>412</v>
      </c>
      <c r="AV75" s="202">
        <v>416</v>
      </c>
      <c r="AW75" s="205">
        <v>421</v>
      </c>
      <c r="AX75" s="209">
        <v>425</v>
      </c>
      <c r="AY75" s="218">
        <v>428</v>
      </c>
      <c r="AZ75" s="225">
        <v>431</v>
      </c>
      <c r="BA75" s="229">
        <v>435</v>
      </c>
      <c r="BB75" s="235">
        <v>438</v>
      </c>
      <c r="BC75" s="245">
        <v>441</v>
      </c>
      <c r="BD75" s="251">
        <v>445</v>
      </c>
      <c r="BE75" s="255">
        <v>448</v>
      </c>
      <c r="BF75" s="264">
        <v>451</v>
      </c>
      <c r="BG75" s="1">
        <v>455</v>
      </c>
      <c r="BH75" s="272">
        <v>459</v>
      </c>
      <c r="BI75" s="279">
        <v>463</v>
      </c>
      <c r="BJ75" s="285">
        <v>467</v>
      </c>
      <c r="BK75" s="290">
        <v>472</v>
      </c>
      <c r="BL75" s="295">
        <v>479</v>
      </c>
      <c r="BM75" s="299">
        <v>500</v>
      </c>
      <c r="BN75" s="1">
        <v>508</v>
      </c>
      <c r="BO75" s="308">
        <v>513</v>
      </c>
      <c r="BP75" s="310">
        <v>527</v>
      </c>
      <c r="BQ75" s="1">
        <v>541</v>
      </c>
      <c r="BR75" s="317">
        <v>537</v>
      </c>
      <c r="BS75" s="1">
        <v>543</v>
      </c>
      <c r="BT75" s="327">
        <v>546</v>
      </c>
      <c r="BU75" s="331">
        <v>550</v>
      </c>
      <c r="BV75" s="335">
        <v>554</v>
      </c>
      <c r="BW75" s="338">
        <v>558</v>
      </c>
      <c r="BX75" s="343">
        <v>562</v>
      </c>
      <c r="BY75" s="346">
        <v>564</v>
      </c>
      <c r="BZ75" s="354">
        <v>566</v>
      </c>
      <c r="CA75" s="375">
        <v>569</v>
      </c>
      <c r="CB75" s="388">
        <v>575</v>
      </c>
      <c r="CC75" s="393">
        <v>578</v>
      </c>
      <c r="CD75" s="414">
        <v>582</v>
      </c>
      <c r="CE75" s="422">
        <v>586</v>
      </c>
      <c r="CF75" s="429">
        <v>591</v>
      </c>
      <c r="CG75" s="435">
        <v>596</v>
      </c>
      <c r="CH75" s="441">
        <v>603</v>
      </c>
      <c r="CI75" s="448">
        <v>614</v>
      </c>
      <c r="CJ75" s="455">
        <v>620</v>
      </c>
      <c r="CK75" s="460">
        <v>621</v>
      </c>
      <c r="CL75" s="468">
        <v>622</v>
      </c>
      <c r="CM75" s="475">
        <v>623</v>
      </c>
      <c r="CN75" s="483">
        <v>624</v>
      </c>
      <c r="CO75" s="489">
        <v>625</v>
      </c>
      <c r="CP75" s="498">
        <v>626</v>
      </c>
      <c r="CQ75" s="505">
        <v>627</v>
      </c>
      <c r="CR75" s="511">
        <v>628</v>
      </c>
      <c r="CS75" s="519">
        <v>629</v>
      </c>
      <c r="CT75" s="530">
        <v>631</v>
      </c>
      <c r="CU75" s="218">
        <f t="shared" si="114"/>
        <v>2</v>
      </c>
      <c r="CV75" s="23">
        <v>1</v>
      </c>
      <c r="CW75" s="5">
        <v>1</v>
      </c>
      <c r="CX75" s="23">
        <v>9</v>
      </c>
      <c r="CY75" s="5">
        <v>9</v>
      </c>
      <c r="CZ75" s="18">
        <v>10</v>
      </c>
      <c r="DA75" s="1">
        <v>11</v>
      </c>
      <c r="DB75" s="1">
        <v>12</v>
      </c>
      <c r="DC75" s="37">
        <v>12</v>
      </c>
      <c r="DD75" s="1">
        <f t="shared" si="124"/>
        <v>13</v>
      </c>
      <c r="DE75" s="45">
        <v>15</v>
      </c>
      <c r="DF75" s="5">
        <v>15</v>
      </c>
      <c r="DG75" s="5">
        <v>15</v>
      </c>
      <c r="DH75" s="5">
        <v>15</v>
      </c>
      <c r="DI75" s="5">
        <v>15</v>
      </c>
      <c r="DJ75" s="71">
        <v>26</v>
      </c>
      <c r="DK75" s="5">
        <v>26</v>
      </c>
      <c r="DL75" s="79">
        <v>31</v>
      </c>
      <c r="DM75" s="5">
        <v>31</v>
      </c>
      <c r="DN75" s="5">
        <v>31</v>
      </c>
      <c r="DO75" s="5">
        <v>31</v>
      </c>
      <c r="DP75" s="93">
        <v>38</v>
      </c>
      <c r="DQ75" s="5">
        <v>38</v>
      </c>
      <c r="DR75" s="103">
        <v>42</v>
      </c>
      <c r="DS75" s="5">
        <v>42</v>
      </c>
      <c r="DT75" s="117">
        <v>47</v>
      </c>
      <c r="DU75" s="5">
        <v>47</v>
      </c>
      <c r="DV75" s="124">
        <v>51</v>
      </c>
      <c r="DW75" s="5">
        <v>51</v>
      </c>
      <c r="DX75" s="135">
        <v>55</v>
      </c>
      <c r="DY75" s="139">
        <v>55</v>
      </c>
      <c r="DZ75" s="5">
        <v>55</v>
      </c>
      <c r="EA75" s="5">
        <v>55</v>
      </c>
      <c r="EB75" s="5">
        <v>55</v>
      </c>
      <c r="EC75" s="156">
        <v>59</v>
      </c>
      <c r="ED75" s="5">
        <v>59</v>
      </c>
      <c r="EE75" s="5">
        <v>59</v>
      </c>
      <c r="EF75" s="170">
        <v>65</v>
      </c>
      <c r="EG75" s="174">
        <v>69</v>
      </c>
      <c r="EH75" s="178">
        <v>73</v>
      </c>
      <c r="EI75" s="187">
        <v>79</v>
      </c>
      <c r="EJ75" s="189">
        <v>80</v>
      </c>
      <c r="EK75" s="193">
        <v>80</v>
      </c>
      <c r="EL75" s="202">
        <v>80</v>
      </c>
      <c r="EM75" s="205">
        <v>80</v>
      </c>
      <c r="EN75" s="209">
        <v>80</v>
      </c>
      <c r="EO75" s="218">
        <v>82</v>
      </c>
      <c r="EP75" s="225">
        <v>85</v>
      </c>
      <c r="EQ75" s="229">
        <v>90</v>
      </c>
      <c r="ER75" s="235">
        <v>93</v>
      </c>
      <c r="ES75" s="245">
        <v>94</v>
      </c>
      <c r="ET75" s="251">
        <v>97</v>
      </c>
      <c r="EU75" s="255">
        <v>100</v>
      </c>
      <c r="EV75" s="1">
        <v>100</v>
      </c>
      <c r="EW75" s="1">
        <f t="shared" si="125"/>
        <v>100</v>
      </c>
      <c r="EX75" s="1">
        <f>EW75</f>
        <v>100</v>
      </c>
      <c r="EY75" s="279">
        <v>101</v>
      </c>
      <c r="EZ75" s="285">
        <v>103</v>
      </c>
      <c r="FA75" s="290">
        <v>105</v>
      </c>
      <c r="FB75" s="295">
        <v>108</v>
      </c>
      <c r="FC75" s="299">
        <v>110</v>
      </c>
      <c r="FD75" s="1">
        <v>112</v>
      </c>
      <c r="FE75" s="308">
        <v>114</v>
      </c>
      <c r="FF75" s="310">
        <v>116</v>
      </c>
      <c r="FG75" s="1">
        <f t="shared" si="126"/>
        <v>116</v>
      </c>
      <c r="FH75" s="317">
        <v>116</v>
      </c>
      <c r="FI75" s="1">
        <f t="shared" ref="FI75:FI76" si="127">FH75</f>
        <v>116</v>
      </c>
      <c r="FJ75" s="327">
        <v>116</v>
      </c>
      <c r="FK75" s="331">
        <v>117</v>
      </c>
      <c r="FL75" s="335">
        <v>117</v>
      </c>
      <c r="FM75" s="338">
        <v>118</v>
      </c>
      <c r="FN75" s="343">
        <v>119</v>
      </c>
      <c r="FO75" s="346">
        <v>120</v>
      </c>
      <c r="FP75" s="354">
        <v>122</v>
      </c>
      <c r="FQ75" s="375">
        <v>123</v>
      </c>
      <c r="FR75" s="388">
        <v>124</v>
      </c>
      <c r="FS75" s="393">
        <v>126</v>
      </c>
      <c r="FT75" s="414">
        <v>126</v>
      </c>
      <c r="FU75" s="422">
        <v>127</v>
      </c>
      <c r="FV75" s="429">
        <v>128</v>
      </c>
      <c r="FW75" s="435">
        <v>129</v>
      </c>
      <c r="FX75" s="441">
        <v>130</v>
      </c>
      <c r="FY75" s="448">
        <v>132</v>
      </c>
      <c r="FZ75" s="455">
        <v>132</v>
      </c>
      <c r="GA75" s="460">
        <v>132</v>
      </c>
      <c r="GB75" s="468">
        <v>133</v>
      </c>
      <c r="GC75" s="475">
        <v>133</v>
      </c>
      <c r="GD75" s="483">
        <v>134</v>
      </c>
      <c r="GE75" s="489">
        <v>134</v>
      </c>
      <c r="GF75" s="498">
        <v>134</v>
      </c>
      <c r="GG75" s="505">
        <v>134</v>
      </c>
      <c r="GH75" s="511">
        <v>134</v>
      </c>
      <c r="GI75" s="519">
        <v>135</v>
      </c>
      <c r="GJ75" s="530">
        <v>135</v>
      </c>
      <c r="GK75" s="218">
        <f t="shared" si="120"/>
        <v>0</v>
      </c>
      <c r="GL75" s="23"/>
      <c r="GM75" s="23"/>
      <c r="GN75" s="23">
        <v>7606</v>
      </c>
      <c r="GO75" s="5">
        <v>7606</v>
      </c>
      <c r="GP75" s="17">
        <v>7667</v>
      </c>
      <c r="GQ75" s="22"/>
      <c r="GR75" s="31"/>
      <c r="GS75" s="37">
        <v>7924</v>
      </c>
      <c r="GT75" s="41"/>
      <c r="GU75" s="45"/>
      <c r="GV75" s="5">
        <v>8051</v>
      </c>
      <c r="GW75" s="5">
        <v>8051</v>
      </c>
      <c r="GX75" s="5">
        <v>8051</v>
      </c>
      <c r="GY75" s="5">
        <v>8051</v>
      </c>
      <c r="GZ75" s="71">
        <v>8361</v>
      </c>
      <c r="HA75" s="5">
        <v>8361</v>
      </c>
      <c r="HB75" s="74">
        <v>8554</v>
      </c>
      <c r="HC75" s="5">
        <v>8554</v>
      </c>
      <c r="HD75" s="5">
        <v>8554</v>
      </c>
      <c r="HE75" s="5">
        <v>8554</v>
      </c>
      <c r="HF75" s="93">
        <v>8988</v>
      </c>
      <c r="HG75" s="5">
        <v>8988</v>
      </c>
      <c r="HH75" s="103">
        <v>9113</v>
      </c>
      <c r="HI75" s="5">
        <v>9113</v>
      </c>
      <c r="HJ75" s="117">
        <v>9233</v>
      </c>
      <c r="HK75" s="5">
        <v>9233</v>
      </c>
      <c r="HL75" s="124">
        <v>9380</v>
      </c>
      <c r="HM75" s="5">
        <v>9380</v>
      </c>
      <c r="HN75" s="74">
        <v>9630</v>
      </c>
      <c r="HO75" s="74">
        <v>9791</v>
      </c>
      <c r="HP75" s="5">
        <v>9791</v>
      </c>
      <c r="HQ75" s="5">
        <v>9791</v>
      </c>
      <c r="HR75" s="5">
        <v>9791</v>
      </c>
      <c r="HS75" s="74">
        <v>10122</v>
      </c>
      <c r="HT75" s="5">
        <v>10122</v>
      </c>
      <c r="HU75" s="5">
        <v>10122</v>
      </c>
      <c r="HV75" s="74">
        <v>10304</v>
      </c>
      <c r="HW75" s="174">
        <v>10371</v>
      </c>
      <c r="HX75" s="178">
        <v>10467</v>
      </c>
      <c r="HY75" s="187">
        <v>10573</v>
      </c>
      <c r="HZ75" s="189">
        <v>10672</v>
      </c>
      <c r="IA75" s="193">
        <v>10791</v>
      </c>
      <c r="IB75" s="202">
        <v>10939</v>
      </c>
      <c r="IC75" s="205">
        <v>11061</v>
      </c>
      <c r="ID75" s="209">
        <v>11108</v>
      </c>
      <c r="IE75" s="218">
        <v>11291</v>
      </c>
      <c r="IF75" s="225">
        <v>11360</v>
      </c>
      <c r="IG75" s="229">
        <v>11453</v>
      </c>
      <c r="IH75" s="235">
        <v>11524</v>
      </c>
      <c r="II75" s="245">
        <v>11598</v>
      </c>
      <c r="IJ75" s="251">
        <v>11710</v>
      </c>
      <c r="IK75" s="255">
        <v>11824</v>
      </c>
      <c r="IL75" s="264">
        <v>11926</v>
      </c>
      <c r="IM75" s="268"/>
      <c r="IN75" s="272">
        <v>12200</v>
      </c>
      <c r="IO75" s="279">
        <v>12310</v>
      </c>
      <c r="IP75" s="285">
        <v>12393</v>
      </c>
      <c r="IQ75" s="290">
        <v>12511</v>
      </c>
      <c r="IR75" s="295">
        <v>12614</v>
      </c>
      <c r="IS75" s="299">
        <v>12700</v>
      </c>
      <c r="IT75" s="305"/>
      <c r="IU75" s="308">
        <v>12868</v>
      </c>
      <c r="IV75" s="310">
        <v>12986</v>
      </c>
      <c r="IW75" s="313"/>
      <c r="IX75" s="317">
        <v>13195</v>
      </c>
      <c r="IY75" s="322"/>
      <c r="IZ75" s="327">
        <v>13462</v>
      </c>
      <c r="JA75" s="331">
        <v>13575</v>
      </c>
      <c r="JB75" s="335">
        <v>13671</v>
      </c>
      <c r="JC75" s="338">
        <v>13764</v>
      </c>
      <c r="JD75" s="343">
        <v>13843</v>
      </c>
      <c r="JE75" s="346">
        <v>13905</v>
      </c>
      <c r="JF75" s="354">
        <v>13974</v>
      </c>
      <c r="JG75" s="375">
        <v>14041</v>
      </c>
      <c r="JH75" s="388">
        <v>14140</v>
      </c>
      <c r="JI75" s="393">
        <v>14219</v>
      </c>
      <c r="JJ75" s="414">
        <v>14336</v>
      </c>
      <c r="JK75" s="422">
        <v>14446</v>
      </c>
      <c r="JL75" s="429">
        <v>14561</v>
      </c>
      <c r="JM75" s="435">
        <v>14648</v>
      </c>
      <c r="JN75" s="441">
        <v>14784</v>
      </c>
      <c r="JO75" s="448">
        <v>14892</v>
      </c>
      <c r="JP75" s="455">
        <v>14976</v>
      </c>
      <c r="JQ75" s="460">
        <v>15054</v>
      </c>
      <c r="JR75" s="468">
        <v>15126</v>
      </c>
      <c r="JS75" s="475">
        <v>15208</v>
      </c>
      <c r="JT75" s="483">
        <v>15317</v>
      </c>
      <c r="JU75" s="489">
        <v>15411</v>
      </c>
      <c r="JV75" s="498">
        <v>15538</v>
      </c>
      <c r="JW75" s="505">
        <v>15654</v>
      </c>
      <c r="JX75" s="511">
        <v>15766</v>
      </c>
      <c r="JY75" s="519">
        <v>15879</v>
      </c>
      <c r="JZ75" s="530">
        <v>15990</v>
      </c>
      <c r="KA75" s="218">
        <f t="shared" si="121"/>
        <v>111</v>
      </c>
      <c r="KB75" s="4"/>
    </row>
    <row r="76" spans="1:288" ht="15" customHeight="1" x14ac:dyDescent="0.2">
      <c r="A76" s="557"/>
      <c r="B76" s="132">
        <v>75</v>
      </c>
      <c r="C76" s="4" t="s">
        <v>96</v>
      </c>
      <c r="D76" s="132">
        <v>1</v>
      </c>
      <c r="E76" s="132">
        <v>1</v>
      </c>
      <c r="F76" s="23" t="s">
        <v>7</v>
      </c>
      <c r="G76" s="23" t="s">
        <v>7</v>
      </c>
      <c r="H76" s="23" t="s">
        <v>7</v>
      </c>
      <c r="I76" s="23" t="s">
        <v>7</v>
      </c>
      <c r="J76" s="18" t="s">
        <v>7</v>
      </c>
      <c r="K76" s="22" t="s">
        <v>7</v>
      </c>
      <c r="L76" s="31" t="s">
        <v>7</v>
      </c>
      <c r="M76" s="37" t="s">
        <v>7</v>
      </c>
      <c r="N76" s="41" t="s">
        <v>7</v>
      </c>
      <c r="O76" s="44" t="s">
        <v>7</v>
      </c>
      <c r="P76" s="47" t="s">
        <v>7</v>
      </c>
      <c r="Q76" s="53" t="s">
        <v>7</v>
      </c>
      <c r="R76" s="65" t="s">
        <v>7</v>
      </c>
      <c r="S76" s="69" t="s">
        <v>7</v>
      </c>
      <c r="T76" s="71" t="s">
        <v>7</v>
      </c>
      <c r="U76" s="73" t="s">
        <v>7</v>
      </c>
      <c r="V76" s="77" t="s">
        <v>7</v>
      </c>
      <c r="W76" s="81" t="s">
        <v>7</v>
      </c>
      <c r="X76" s="88" t="s">
        <v>7</v>
      </c>
      <c r="Y76" s="90" t="s">
        <v>7</v>
      </c>
      <c r="Z76" s="93" t="s">
        <v>7</v>
      </c>
      <c r="AA76" s="99" t="s">
        <v>7</v>
      </c>
      <c r="AB76" s="103" t="s">
        <v>7</v>
      </c>
      <c r="AC76" s="114" t="s">
        <v>7</v>
      </c>
      <c r="AD76" s="117" t="s">
        <v>7</v>
      </c>
      <c r="AE76" s="122" t="s">
        <v>7</v>
      </c>
      <c r="AF76" s="124" t="s">
        <v>7</v>
      </c>
      <c r="AG76" s="129" t="s">
        <v>7</v>
      </c>
      <c r="AH76" s="133" t="s">
        <v>7</v>
      </c>
      <c r="AI76" s="136" t="s">
        <v>7</v>
      </c>
      <c r="AJ76" s="143" t="s">
        <v>7</v>
      </c>
      <c r="AK76" s="1">
        <f>2.765+4.37</f>
        <v>7.1349999999999998</v>
      </c>
      <c r="AL76" s="1">
        <v>11.5</v>
      </c>
      <c r="AM76" s="1">
        <v>15.5</v>
      </c>
      <c r="AN76" s="1">
        <v>19.8</v>
      </c>
      <c r="AO76" s="163">
        <v>28</v>
      </c>
      <c r="AP76" s="167">
        <v>32</v>
      </c>
      <c r="AQ76" s="174">
        <v>36</v>
      </c>
      <c r="AR76" s="1">
        <v>40</v>
      </c>
      <c r="AS76" s="184">
        <v>45</v>
      </c>
      <c r="AT76" s="189">
        <v>51</v>
      </c>
      <c r="AU76" s="193">
        <v>58</v>
      </c>
      <c r="AV76" s="202">
        <v>63</v>
      </c>
      <c r="AW76" s="205">
        <v>72</v>
      </c>
      <c r="AX76" s="214">
        <v>79</v>
      </c>
      <c r="AY76" s="218">
        <v>84</v>
      </c>
      <c r="AZ76" s="225">
        <v>88</v>
      </c>
      <c r="BA76" s="1">
        <v>92</v>
      </c>
      <c r="BB76" s="235">
        <v>97</v>
      </c>
      <c r="BC76" s="245">
        <v>100</v>
      </c>
      <c r="BD76" s="251">
        <v>104</v>
      </c>
      <c r="BE76" s="255">
        <v>109</v>
      </c>
      <c r="BF76" s="264">
        <v>116</v>
      </c>
      <c r="BG76" s="268">
        <v>122</v>
      </c>
      <c r="BH76" s="272">
        <v>131</v>
      </c>
      <c r="BI76" s="279">
        <v>136</v>
      </c>
      <c r="BJ76" s="285">
        <v>141</v>
      </c>
      <c r="BK76" s="290">
        <v>146</v>
      </c>
      <c r="BL76" s="295">
        <v>150</v>
      </c>
      <c r="BM76" s="299">
        <v>154</v>
      </c>
      <c r="BN76" s="305">
        <v>157</v>
      </c>
      <c r="BO76" s="308">
        <v>161</v>
      </c>
      <c r="BP76" s="310">
        <v>164</v>
      </c>
      <c r="BQ76" s="313">
        <v>168</v>
      </c>
      <c r="BR76" s="317">
        <v>173</v>
      </c>
      <c r="BS76" s="1">
        <v>178</v>
      </c>
      <c r="BT76" s="327">
        <v>183</v>
      </c>
      <c r="BU76" s="331">
        <v>188</v>
      </c>
      <c r="BV76" s="335">
        <v>193</v>
      </c>
      <c r="BW76" s="338">
        <v>195</v>
      </c>
      <c r="BX76" s="343">
        <v>198</v>
      </c>
      <c r="BY76" s="346">
        <v>201</v>
      </c>
      <c r="BZ76" s="1">
        <v>204</v>
      </c>
      <c r="CA76" s="375">
        <v>207</v>
      </c>
      <c r="CB76" s="388">
        <v>210</v>
      </c>
      <c r="CC76" s="1">
        <v>213</v>
      </c>
      <c r="CD76" s="1">
        <v>216</v>
      </c>
      <c r="CE76" s="1">
        <v>219</v>
      </c>
      <c r="CF76" s="429">
        <v>230</v>
      </c>
      <c r="CG76" s="1">
        <v>230</v>
      </c>
      <c r="CH76" s="441">
        <v>230</v>
      </c>
      <c r="CI76" s="448">
        <v>233</v>
      </c>
      <c r="CJ76" s="455">
        <v>236</v>
      </c>
      <c r="CK76" s="460">
        <v>239</v>
      </c>
      <c r="CL76" s="1">
        <v>242</v>
      </c>
      <c r="CM76" s="475">
        <v>244</v>
      </c>
      <c r="CN76" s="1">
        <v>246</v>
      </c>
      <c r="CO76" s="489">
        <v>251</v>
      </c>
      <c r="CP76" s="498">
        <v>254</v>
      </c>
      <c r="CQ76" s="505">
        <v>257</v>
      </c>
      <c r="CR76" s="511">
        <v>261</v>
      </c>
      <c r="CS76" s="519">
        <v>263</v>
      </c>
      <c r="CT76" s="530">
        <v>266</v>
      </c>
      <c r="CU76" s="218">
        <f t="shared" si="114"/>
        <v>3</v>
      </c>
      <c r="CV76" s="23" t="s">
        <v>7</v>
      </c>
      <c r="CW76" s="23" t="s">
        <v>7</v>
      </c>
      <c r="CX76" s="23" t="s">
        <v>7</v>
      </c>
      <c r="CY76" s="23" t="s">
        <v>7</v>
      </c>
      <c r="CZ76" s="18" t="s">
        <v>7</v>
      </c>
      <c r="DA76" s="22" t="s">
        <v>7</v>
      </c>
      <c r="DB76" s="31" t="s">
        <v>7</v>
      </c>
      <c r="DC76" s="37" t="s">
        <v>7</v>
      </c>
      <c r="DD76" s="41" t="s">
        <v>7</v>
      </c>
      <c r="DE76" s="44" t="s">
        <v>7</v>
      </c>
      <c r="DF76" s="47" t="s">
        <v>7</v>
      </c>
      <c r="DG76" s="53" t="s">
        <v>7</v>
      </c>
      <c r="DH76" s="65" t="s">
        <v>7</v>
      </c>
      <c r="DI76" s="69" t="s">
        <v>7</v>
      </c>
      <c r="DJ76" s="71" t="s">
        <v>7</v>
      </c>
      <c r="DK76" s="73" t="s">
        <v>7</v>
      </c>
      <c r="DL76" s="77" t="s">
        <v>7</v>
      </c>
      <c r="DM76" s="81" t="s">
        <v>7</v>
      </c>
      <c r="DN76" s="88" t="s">
        <v>7</v>
      </c>
      <c r="DO76" s="90" t="s">
        <v>7</v>
      </c>
      <c r="DP76" s="93" t="s">
        <v>7</v>
      </c>
      <c r="DQ76" s="99" t="s">
        <v>7</v>
      </c>
      <c r="DR76" s="103" t="s">
        <v>7</v>
      </c>
      <c r="DS76" s="114" t="s">
        <v>7</v>
      </c>
      <c r="DT76" s="117" t="s">
        <v>7</v>
      </c>
      <c r="DU76" s="122" t="s">
        <v>7</v>
      </c>
      <c r="DV76" s="124" t="s">
        <v>7</v>
      </c>
      <c r="DW76" s="129" t="s">
        <v>7</v>
      </c>
      <c r="DX76" s="133" t="s">
        <v>7</v>
      </c>
      <c r="DY76" s="136" t="s">
        <v>7</v>
      </c>
      <c r="DZ76" s="143" t="s">
        <v>7</v>
      </c>
      <c r="EA76" s="1">
        <v>1.391</v>
      </c>
      <c r="EB76" s="1">
        <v>3</v>
      </c>
      <c r="EC76" s="1">
        <v>5</v>
      </c>
      <c r="ED76" s="1">
        <v>8.1</v>
      </c>
      <c r="EE76" s="163">
        <v>8.1</v>
      </c>
      <c r="EF76" s="167">
        <v>12</v>
      </c>
      <c r="EG76" s="174">
        <v>14</v>
      </c>
      <c r="EH76" s="1">
        <v>16</v>
      </c>
      <c r="EI76" s="184">
        <v>19</v>
      </c>
      <c r="EJ76" s="189">
        <v>20</v>
      </c>
      <c r="EK76" s="193">
        <v>20</v>
      </c>
      <c r="EL76" s="202">
        <v>20</v>
      </c>
      <c r="EM76" s="205">
        <v>20</v>
      </c>
      <c r="EN76" s="214">
        <v>20</v>
      </c>
      <c r="EO76" s="218">
        <v>22</v>
      </c>
      <c r="EP76" s="225">
        <v>26</v>
      </c>
      <c r="EQ76" s="1">
        <v>30</v>
      </c>
      <c r="ER76" s="235">
        <v>34</v>
      </c>
      <c r="ES76" s="245">
        <v>36</v>
      </c>
      <c r="ET76" s="251">
        <v>39</v>
      </c>
      <c r="EU76" s="255">
        <v>42</v>
      </c>
      <c r="EV76" s="264">
        <v>42</v>
      </c>
      <c r="EW76" s="268">
        <v>42</v>
      </c>
      <c r="EX76" s="272">
        <v>42</v>
      </c>
      <c r="EY76" s="279">
        <v>43</v>
      </c>
      <c r="EZ76" s="285">
        <v>46</v>
      </c>
      <c r="FA76" s="290">
        <v>51</v>
      </c>
      <c r="FB76" s="295">
        <v>55</v>
      </c>
      <c r="FC76" s="299">
        <v>59</v>
      </c>
      <c r="FD76" s="305">
        <v>62</v>
      </c>
      <c r="FE76" s="308">
        <v>65</v>
      </c>
      <c r="FF76" s="310">
        <v>68</v>
      </c>
      <c r="FG76" s="313">
        <v>69</v>
      </c>
      <c r="FH76" s="317">
        <v>69</v>
      </c>
      <c r="FI76" s="1">
        <f t="shared" si="127"/>
        <v>69</v>
      </c>
      <c r="FJ76" s="327">
        <v>69</v>
      </c>
      <c r="FK76" s="331">
        <v>71</v>
      </c>
      <c r="FL76" s="335">
        <v>72</v>
      </c>
      <c r="FM76" s="338">
        <v>75</v>
      </c>
      <c r="FN76" s="343">
        <v>78</v>
      </c>
      <c r="FO76" s="346">
        <v>80</v>
      </c>
      <c r="FP76" s="1">
        <v>83</v>
      </c>
      <c r="FQ76" s="375">
        <v>87</v>
      </c>
      <c r="FR76" s="388">
        <v>91</v>
      </c>
      <c r="FS76" s="1">
        <v>94</v>
      </c>
      <c r="FT76" s="1">
        <v>95</v>
      </c>
      <c r="FU76" s="1">
        <v>98</v>
      </c>
      <c r="FV76" s="429">
        <v>98</v>
      </c>
      <c r="FW76" s="435">
        <v>100</v>
      </c>
      <c r="FX76" s="441">
        <v>106</v>
      </c>
      <c r="FY76" s="448">
        <v>108</v>
      </c>
      <c r="FZ76" s="455">
        <v>111</v>
      </c>
      <c r="GA76" s="460">
        <v>116</v>
      </c>
      <c r="GB76" s="1">
        <v>119</v>
      </c>
      <c r="GC76" s="475">
        <v>119</v>
      </c>
      <c r="GD76" s="1">
        <v>120</v>
      </c>
      <c r="GE76" s="489">
        <v>129</v>
      </c>
      <c r="GF76" s="498">
        <v>133</v>
      </c>
      <c r="GG76" s="505">
        <v>137</v>
      </c>
      <c r="GH76" s="511">
        <v>139</v>
      </c>
      <c r="GI76" s="519">
        <v>142</v>
      </c>
      <c r="GJ76" s="530">
        <v>146</v>
      </c>
      <c r="GK76" s="218">
        <f t="shared" si="120"/>
        <v>4</v>
      </c>
      <c r="GL76" s="23"/>
      <c r="GM76" s="23"/>
      <c r="GN76" s="23"/>
      <c r="GO76" s="23"/>
      <c r="GP76" s="17"/>
      <c r="GQ76" s="22"/>
      <c r="GR76" s="31"/>
      <c r="GS76" s="37"/>
      <c r="GT76" s="41"/>
      <c r="GU76" s="44"/>
      <c r="GV76" s="47"/>
      <c r="GW76" s="53"/>
      <c r="GX76" s="65"/>
      <c r="GY76" s="69"/>
      <c r="GZ76" s="71"/>
      <c r="HA76" s="73"/>
      <c r="HB76" s="77"/>
      <c r="HC76" s="81"/>
      <c r="HD76" s="88"/>
      <c r="HE76" s="90"/>
      <c r="HF76" s="93"/>
      <c r="HG76" s="99"/>
      <c r="HH76" s="103"/>
      <c r="HI76" s="114"/>
      <c r="HJ76" s="117"/>
      <c r="HK76" s="122"/>
      <c r="HL76" s="124"/>
      <c r="HM76" s="129"/>
      <c r="HN76" s="133"/>
      <c r="HO76" s="136"/>
      <c r="HP76" s="140"/>
      <c r="HQ76" s="145"/>
      <c r="HR76" s="149"/>
      <c r="HS76" s="153"/>
      <c r="HT76" s="158"/>
      <c r="HU76" s="163">
        <v>18539</v>
      </c>
      <c r="HV76" s="167">
        <v>18674</v>
      </c>
      <c r="HW76" s="74">
        <v>18793</v>
      </c>
      <c r="HX76" s="178"/>
      <c r="HY76" s="184">
        <v>19031</v>
      </c>
      <c r="HZ76" s="74">
        <v>19259</v>
      </c>
      <c r="IA76" s="193">
        <v>19365</v>
      </c>
      <c r="IB76" s="202">
        <v>19365</v>
      </c>
      <c r="IC76" s="205">
        <v>19365</v>
      </c>
      <c r="ID76" s="74">
        <v>19365</v>
      </c>
      <c r="IE76" s="218">
        <v>19420</v>
      </c>
      <c r="IF76" s="225">
        <v>19532</v>
      </c>
      <c r="IG76" s="229"/>
      <c r="IH76" s="235">
        <v>19785</v>
      </c>
      <c r="II76" s="245">
        <v>19900</v>
      </c>
      <c r="IJ76" s="251">
        <v>20035</v>
      </c>
      <c r="IK76" s="255">
        <v>20081</v>
      </c>
      <c r="IL76" s="264">
        <v>20081</v>
      </c>
      <c r="IM76" s="268">
        <v>20081</v>
      </c>
      <c r="IN76" s="272">
        <v>20081</v>
      </c>
      <c r="IO76" s="279">
        <v>20081</v>
      </c>
      <c r="IP76" s="285">
        <v>20081</v>
      </c>
      <c r="IQ76" s="290">
        <v>20119</v>
      </c>
      <c r="IR76" s="295">
        <v>20179</v>
      </c>
      <c r="IS76" s="299">
        <v>20204</v>
      </c>
      <c r="IT76" s="305">
        <v>20280</v>
      </c>
      <c r="IU76" s="308">
        <v>20465</v>
      </c>
      <c r="IV76" s="310">
        <v>20507</v>
      </c>
      <c r="IW76" s="313">
        <v>20630</v>
      </c>
      <c r="IX76" s="317">
        <v>20715</v>
      </c>
      <c r="IY76" s="322"/>
      <c r="IZ76" s="327">
        <v>20885</v>
      </c>
      <c r="JA76" s="331">
        <v>20950</v>
      </c>
      <c r="JB76" s="335">
        <v>21010</v>
      </c>
      <c r="JC76" s="338">
        <v>21065</v>
      </c>
      <c r="JD76" s="343">
        <v>21130</v>
      </c>
      <c r="JE76" s="346">
        <v>21170</v>
      </c>
      <c r="JF76" s="354"/>
      <c r="JG76" s="375">
        <v>21250</v>
      </c>
      <c r="JH76" s="388">
        <v>21300</v>
      </c>
      <c r="JI76" s="393"/>
      <c r="JJ76" s="414"/>
      <c r="JK76" s="422"/>
      <c r="JL76" s="429">
        <v>21500</v>
      </c>
      <c r="JM76" s="438"/>
      <c r="JN76" s="74">
        <v>22532</v>
      </c>
      <c r="JO76" s="448">
        <v>22716</v>
      </c>
      <c r="JP76" s="455">
        <v>23039</v>
      </c>
      <c r="JQ76" s="460"/>
      <c r="JR76" s="468"/>
      <c r="JS76" s="475">
        <v>23574</v>
      </c>
      <c r="JT76" s="483"/>
      <c r="JU76" s="489">
        <v>23750</v>
      </c>
      <c r="JV76" s="498">
        <v>23845</v>
      </c>
      <c r="JW76" s="505">
        <v>23900</v>
      </c>
      <c r="JX76" s="511">
        <v>23999</v>
      </c>
      <c r="JY76" s="519">
        <v>24050</v>
      </c>
      <c r="JZ76" s="530">
        <v>24500</v>
      </c>
      <c r="KA76" s="218">
        <f t="shared" si="121"/>
        <v>450</v>
      </c>
      <c r="KB76" s="4"/>
    </row>
    <row r="77" spans="1:288" ht="15" customHeight="1" x14ac:dyDescent="0.2">
      <c r="A77" s="557"/>
      <c r="B77" s="132">
        <v>76</v>
      </c>
      <c r="C77" s="4" t="s">
        <v>97</v>
      </c>
      <c r="D77" s="132">
        <v>9</v>
      </c>
      <c r="E77" s="132">
        <v>9</v>
      </c>
      <c r="F77" s="23">
        <v>65</v>
      </c>
      <c r="G77" s="23">
        <v>70</v>
      </c>
      <c r="H77" s="23">
        <v>76</v>
      </c>
      <c r="I77" s="23">
        <v>81</v>
      </c>
      <c r="J77" s="18">
        <v>87</v>
      </c>
      <c r="K77" s="1">
        <v>93</v>
      </c>
      <c r="L77" s="31">
        <v>101</v>
      </c>
      <c r="M77" s="37">
        <v>109</v>
      </c>
      <c r="N77" s="41">
        <v>116</v>
      </c>
      <c r="O77" s="44">
        <v>123</v>
      </c>
      <c r="P77" s="47">
        <v>129</v>
      </c>
      <c r="Q77" s="53">
        <v>134</v>
      </c>
      <c r="R77" s="65">
        <v>139</v>
      </c>
      <c r="S77" s="69">
        <v>144</v>
      </c>
      <c r="T77" s="71">
        <v>149</v>
      </c>
      <c r="U77" s="73">
        <v>155</v>
      </c>
      <c r="V77" s="77">
        <v>160</v>
      </c>
      <c r="W77" s="81">
        <v>167</v>
      </c>
      <c r="X77" s="88">
        <v>177</v>
      </c>
      <c r="Y77" s="90">
        <v>184</v>
      </c>
      <c r="Z77" s="93">
        <v>191</v>
      </c>
      <c r="AA77" s="99">
        <v>198</v>
      </c>
      <c r="AB77" s="103">
        <v>205</v>
      </c>
      <c r="AC77" s="114">
        <v>211</v>
      </c>
      <c r="AD77" s="117">
        <v>217</v>
      </c>
      <c r="AE77" s="122">
        <v>225</v>
      </c>
      <c r="AF77" s="124">
        <v>233</v>
      </c>
      <c r="AG77" s="129">
        <v>239</v>
      </c>
      <c r="AH77" s="133">
        <v>247</v>
      </c>
      <c r="AI77" s="136">
        <v>256</v>
      </c>
      <c r="AJ77" s="140">
        <v>269</v>
      </c>
      <c r="AK77" s="145">
        <v>279</v>
      </c>
      <c r="AL77" s="149">
        <v>288</v>
      </c>
      <c r="AM77" s="153">
        <v>295</v>
      </c>
      <c r="AN77" s="158">
        <v>303</v>
      </c>
      <c r="AO77" s="163">
        <v>310</v>
      </c>
      <c r="AP77" s="167">
        <v>318</v>
      </c>
      <c r="AQ77" s="174">
        <v>324</v>
      </c>
      <c r="AR77" s="178">
        <v>333</v>
      </c>
      <c r="AS77" s="184">
        <v>341</v>
      </c>
      <c r="AT77" s="189">
        <v>350</v>
      </c>
      <c r="AU77" s="193">
        <v>362</v>
      </c>
      <c r="AV77" s="202">
        <v>374</v>
      </c>
      <c r="AW77" s="205">
        <v>386</v>
      </c>
      <c r="AX77" s="209">
        <v>395</v>
      </c>
      <c r="AY77" s="218">
        <v>404</v>
      </c>
      <c r="AZ77" s="225">
        <v>413</v>
      </c>
      <c r="BA77" s="1">
        <v>422</v>
      </c>
      <c r="BB77" s="1">
        <v>431</v>
      </c>
      <c r="BC77" s="1">
        <v>440</v>
      </c>
      <c r="BD77" s="251">
        <v>441</v>
      </c>
      <c r="BE77" s="255">
        <v>448</v>
      </c>
      <c r="BF77" s="264">
        <v>456</v>
      </c>
      <c r="BG77" s="268">
        <v>465</v>
      </c>
      <c r="BH77" s="1">
        <v>473</v>
      </c>
      <c r="BI77" s="279">
        <v>483</v>
      </c>
      <c r="BJ77" s="285">
        <v>490</v>
      </c>
      <c r="BK77" s="290">
        <v>496</v>
      </c>
      <c r="BL77" s="295">
        <v>505</v>
      </c>
      <c r="BM77" s="299">
        <v>512</v>
      </c>
      <c r="BN77" s="305">
        <v>512</v>
      </c>
      <c r="BO77" s="308">
        <v>523</v>
      </c>
      <c r="BP77" s="310">
        <v>529</v>
      </c>
      <c r="BQ77" s="313">
        <v>535</v>
      </c>
      <c r="BR77" s="317">
        <v>542</v>
      </c>
      <c r="BS77" s="322">
        <v>550</v>
      </c>
      <c r="BT77" s="327">
        <v>558</v>
      </c>
      <c r="BU77" s="1">
        <v>566</v>
      </c>
      <c r="BV77" s="335">
        <v>570</v>
      </c>
      <c r="BW77" s="338">
        <v>575</v>
      </c>
      <c r="BX77" s="343">
        <v>580</v>
      </c>
      <c r="BY77" s="346">
        <v>585</v>
      </c>
      <c r="BZ77" s="354">
        <v>591</v>
      </c>
      <c r="CA77" s="375">
        <v>596</v>
      </c>
      <c r="CB77" s="1">
        <v>601</v>
      </c>
      <c r="CC77" s="393">
        <v>608</v>
      </c>
      <c r="CD77" s="414">
        <v>612</v>
      </c>
      <c r="CE77" s="1">
        <v>617</v>
      </c>
      <c r="CF77" s="429">
        <v>622</v>
      </c>
      <c r="CG77" s="435">
        <v>630</v>
      </c>
      <c r="CH77" s="441">
        <v>659</v>
      </c>
      <c r="CI77" s="448">
        <v>660</v>
      </c>
      <c r="CJ77" s="1">
        <v>670</v>
      </c>
      <c r="CK77" s="460">
        <v>662</v>
      </c>
      <c r="CL77" s="1">
        <v>664</v>
      </c>
      <c r="CM77" s="475">
        <v>679</v>
      </c>
      <c r="CN77" s="483">
        <v>686</v>
      </c>
      <c r="CO77" s="489">
        <v>694</v>
      </c>
      <c r="CP77" s="498">
        <v>700</v>
      </c>
      <c r="CQ77" s="505">
        <v>706</v>
      </c>
      <c r="CR77" s="511">
        <v>710</v>
      </c>
      <c r="CS77" s="519">
        <v>717</v>
      </c>
      <c r="CT77" s="530">
        <v>727</v>
      </c>
      <c r="CU77" s="218">
        <f t="shared" si="114"/>
        <v>10</v>
      </c>
      <c r="CV77" s="23">
        <v>20</v>
      </c>
      <c r="CW77" s="23">
        <v>23</v>
      </c>
      <c r="CX77" s="23">
        <v>27</v>
      </c>
      <c r="CY77" s="23">
        <v>30</v>
      </c>
      <c r="CZ77" s="18">
        <v>34</v>
      </c>
      <c r="DA77" s="1">
        <v>38</v>
      </c>
      <c r="DB77" s="31">
        <v>40</v>
      </c>
      <c r="DC77" s="37">
        <v>43</v>
      </c>
      <c r="DD77" s="41">
        <v>45</v>
      </c>
      <c r="DE77" s="44">
        <v>48</v>
      </c>
      <c r="DF77" s="47">
        <v>52</v>
      </c>
      <c r="DG77" s="53">
        <v>55</v>
      </c>
      <c r="DH77" s="65">
        <v>59</v>
      </c>
      <c r="DI77" s="69">
        <v>63</v>
      </c>
      <c r="DJ77" s="71">
        <v>67</v>
      </c>
      <c r="DK77" s="73">
        <v>71</v>
      </c>
      <c r="DL77" s="77">
        <v>74</v>
      </c>
      <c r="DM77" s="81">
        <v>76</v>
      </c>
      <c r="DN77" s="88">
        <v>80</v>
      </c>
      <c r="DO77" s="90">
        <v>82</v>
      </c>
      <c r="DP77" s="93">
        <v>86</v>
      </c>
      <c r="DQ77" s="99">
        <v>90</v>
      </c>
      <c r="DR77" s="103">
        <v>95</v>
      </c>
      <c r="DS77" s="114">
        <v>99</v>
      </c>
      <c r="DT77" s="117">
        <v>102</v>
      </c>
      <c r="DU77" s="122">
        <v>106</v>
      </c>
      <c r="DV77" s="124">
        <v>110</v>
      </c>
      <c r="DW77" s="129">
        <v>113</v>
      </c>
      <c r="DX77" s="133">
        <v>115</v>
      </c>
      <c r="DY77" s="136">
        <v>115</v>
      </c>
      <c r="DZ77" s="140">
        <v>115</v>
      </c>
      <c r="EA77" s="145">
        <v>115</v>
      </c>
      <c r="EB77" s="149">
        <v>116</v>
      </c>
      <c r="EC77" s="153">
        <v>119</v>
      </c>
      <c r="ED77" s="158">
        <v>122</v>
      </c>
      <c r="EE77" s="163">
        <v>125</v>
      </c>
      <c r="EF77" s="167">
        <v>128</v>
      </c>
      <c r="EG77" s="174">
        <v>131</v>
      </c>
      <c r="EH77" s="178">
        <v>135</v>
      </c>
      <c r="EI77" s="184">
        <v>138</v>
      </c>
      <c r="EJ77" s="189">
        <v>140</v>
      </c>
      <c r="EK77" s="193">
        <v>140</v>
      </c>
      <c r="EL77" s="202">
        <v>140</v>
      </c>
      <c r="EM77" s="205">
        <v>140</v>
      </c>
      <c r="EN77" s="209">
        <v>140</v>
      </c>
      <c r="EO77" s="218">
        <v>141</v>
      </c>
      <c r="EP77" s="225">
        <v>145</v>
      </c>
      <c r="EQ77" s="1">
        <v>149</v>
      </c>
      <c r="ER77" s="1">
        <v>153</v>
      </c>
      <c r="ES77" s="1">
        <v>157</v>
      </c>
      <c r="ET77" s="251">
        <v>158</v>
      </c>
      <c r="EU77" s="255">
        <v>162</v>
      </c>
      <c r="EV77" s="264">
        <v>164</v>
      </c>
      <c r="EW77" s="268">
        <v>164</v>
      </c>
      <c r="EX77" s="1">
        <f t="shared" ref="EX77:EX86" si="128">EW77</f>
        <v>164</v>
      </c>
      <c r="EY77" s="279">
        <v>166</v>
      </c>
      <c r="EZ77" s="285">
        <v>169</v>
      </c>
      <c r="FA77" s="290">
        <v>171</v>
      </c>
      <c r="FB77" s="295">
        <v>175</v>
      </c>
      <c r="FC77" s="299">
        <v>178</v>
      </c>
      <c r="FD77" s="305">
        <v>182</v>
      </c>
      <c r="FE77" s="308">
        <v>185</v>
      </c>
      <c r="FF77" s="310">
        <v>189</v>
      </c>
      <c r="FG77" s="313">
        <v>191</v>
      </c>
      <c r="FH77" s="317">
        <v>191</v>
      </c>
      <c r="FI77" s="322">
        <v>191</v>
      </c>
      <c r="FJ77" s="327">
        <v>192</v>
      </c>
      <c r="FK77" s="1">
        <v>193</v>
      </c>
      <c r="FL77" s="335">
        <v>197</v>
      </c>
      <c r="FM77" s="338">
        <v>201</v>
      </c>
      <c r="FN77" s="343">
        <v>205</v>
      </c>
      <c r="FO77" s="346">
        <v>209</v>
      </c>
      <c r="FP77" s="354">
        <v>214</v>
      </c>
      <c r="FQ77" s="375">
        <v>217</v>
      </c>
      <c r="FR77" s="1">
        <v>221</v>
      </c>
      <c r="FS77" s="393">
        <v>226</v>
      </c>
      <c r="FT77" s="414">
        <v>227</v>
      </c>
      <c r="FU77" s="1">
        <v>231</v>
      </c>
      <c r="FV77" s="429">
        <v>233</v>
      </c>
      <c r="FW77" s="435">
        <v>236</v>
      </c>
      <c r="FX77" s="441">
        <v>239</v>
      </c>
      <c r="FY77" s="448">
        <v>243</v>
      </c>
      <c r="FZ77" s="1">
        <v>246</v>
      </c>
      <c r="GA77" s="460">
        <v>251</v>
      </c>
      <c r="GB77" s="1">
        <v>255</v>
      </c>
      <c r="GC77" s="475">
        <v>261</v>
      </c>
      <c r="GD77" s="483">
        <v>266</v>
      </c>
      <c r="GE77" s="489">
        <v>270</v>
      </c>
      <c r="GF77" s="498">
        <v>274</v>
      </c>
      <c r="GG77" s="505">
        <v>276</v>
      </c>
      <c r="GH77" s="511">
        <v>278</v>
      </c>
      <c r="GI77" s="519">
        <v>280</v>
      </c>
      <c r="GJ77" s="530">
        <v>284</v>
      </c>
      <c r="GK77" s="218">
        <f t="shared" si="120"/>
        <v>4</v>
      </c>
      <c r="GL77" s="23">
        <v>18518</v>
      </c>
      <c r="GM77" s="23">
        <v>18729</v>
      </c>
      <c r="GN77" s="23">
        <v>18936</v>
      </c>
      <c r="GO77" s="23">
        <v>19151</v>
      </c>
      <c r="GP77" s="17">
        <v>19356</v>
      </c>
      <c r="GQ77" s="22"/>
      <c r="GR77" s="31">
        <v>19762</v>
      </c>
      <c r="GS77" s="37">
        <v>19982</v>
      </c>
      <c r="GT77" s="41">
        <v>20273</v>
      </c>
      <c r="GU77" s="44">
        <v>20483</v>
      </c>
      <c r="GV77" s="47">
        <v>20724</v>
      </c>
      <c r="GW77" s="53">
        <v>20944</v>
      </c>
      <c r="GX77" s="65">
        <v>21148</v>
      </c>
      <c r="GY77" s="69">
        <v>21385</v>
      </c>
      <c r="GZ77" s="71">
        <v>21583</v>
      </c>
      <c r="HA77" s="74">
        <v>21849</v>
      </c>
      <c r="HB77" s="77">
        <v>22026</v>
      </c>
      <c r="HC77" s="81">
        <v>22213</v>
      </c>
      <c r="HD77" s="74">
        <v>22393</v>
      </c>
      <c r="HE77" s="90">
        <v>22550</v>
      </c>
      <c r="HF77" s="93">
        <v>22762</v>
      </c>
      <c r="HG77" s="99">
        <v>22979</v>
      </c>
      <c r="HH77" s="103">
        <v>23212</v>
      </c>
      <c r="HI77" s="114">
        <v>23452</v>
      </c>
      <c r="HJ77" s="117">
        <v>23687</v>
      </c>
      <c r="HK77" s="122">
        <v>23901</v>
      </c>
      <c r="HL77" s="124">
        <v>24155</v>
      </c>
      <c r="HM77" s="129">
        <v>24380</v>
      </c>
      <c r="HN77" s="133">
        <v>24618</v>
      </c>
      <c r="HO77" s="136">
        <v>24842</v>
      </c>
      <c r="HP77" s="140">
        <v>25091</v>
      </c>
      <c r="HQ77" s="145">
        <v>25326</v>
      </c>
      <c r="HR77" s="149">
        <v>25567</v>
      </c>
      <c r="HS77" s="153">
        <v>25778</v>
      </c>
      <c r="HT77" s="158">
        <v>26028</v>
      </c>
      <c r="HU77" s="163">
        <v>26244</v>
      </c>
      <c r="HV77" s="167">
        <v>26445</v>
      </c>
      <c r="HW77" s="174">
        <v>26643</v>
      </c>
      <c r="HX77" s="178">
        <v>26880</v>
      </c>
      <c r="HY77" s="184">
        <v>27094</v>
      </c>
      <c r="HZ77" s="189">
        <v>27311</v>
      </c>
      <c r="IA77" s="193">
        <v>27565</v>
      </c>
      <c r="IB77" s="202">
        <v>27825</v>
      </c>
      <c r="IC77" s="205">
        <v>28059</v>
      </c>
      <c r="ID77" s="209">
        <v>28320</v>
      </c>
      <c r="IE77" s="218">
        <v>28550</v>
      </c>
      <c r="IF77" s="225">
        <v>28790</v>
      </c>
      <c r="IG77" s="229"/>
      <c r="IH77" s="235"/>
      <c r="II77" s="245"/>
      <c r="IJ77" s="251">
        <v>29772</v>
      </c>
      <c r="IK77" s="74">
        <v>29935</v>
      </c>
      <c r="IL77" s="264">
        <v>30156</v>
      </c>
      <c r="IM77" s="268">
        <v>30455</v>
      </c>
      <c r="IN77" s="272"/>
      <c r="IO77" s="279">
        <v>30930</v>
      </c>
      <c r="IP77" s="285">
        <v>31235</v>
      </c>
      <c r="IQ77" s="290">
        <v>31986</v>
      </c>
      <c r="IR77" s="74">
        <v>32980</v>
      </c>
      <c r="IS77" s="299">
        <v>33896</v>
      </c>
      <c r="IT77" s="305">
        <v>34873</v>
      </c>
      <c r="IU77" s="308">
        <v>35820</v>
      </c>
      <c r="IV77" s="310">
        <v>36800</v>
      </c>
      <c r="IW77" s="313">
        <v>37750</v>
      </c>
      <c r="IX77" s="317">
        <v>38720</v>
      </c>
      <c r="IY77" s="322">
        <v>39090</v>
      </c>
      <c r="IZ77" s="327">
        <v>39540</v>
      </c>
      <c r="JA77" s="331"/>
      <c r="JB77" s="335">
        <v>40415</v>
      </c>
      <c r="JC77" s="338">
        <v>40815</v>
      </c>
      <c r="JD77" s="343">
        <v>41215</v>
      </c>
      <c r="JE77" s="346">
        <v>41665</v>
      </c>
      <c r="JF77" s="354">
        <v>42165</v>
      </c>
      <c r="JG77" s="375">
        <v>42540</v>
      </c>
      <c r="JH77" s="388"/>
      <c r="JI77" s="393">
        <v>43480</v>
      </c>
      <c r="JJ77" s="74">
        <v>43910</v>
      </c>
      <c r="JK77" s="422"/>
      <c r="JL77" s="429">
        <v>44830</v>
      </c>
      <c r="JM77" s="435">
        <v>45240</v>
      </c>
      <c r="JN77" s="441">
        <v>45705</v>
      </c>
      <c r="JO77" s="448">
        <v>46175</v>
      </c>
      <c r="JP77" s="455"/>
      <c r="JQ77" s="460">
        <v>47139</v>
      </c>
      <c r="JR77" s="468"/>
      <c r="JS77" s="475">
        <v>48000</v>
      </c>
      <c r="JT77" s="483">
        <v>48380</v>
      </c>
      <c r="JU77" s="489">
        <v>48591</v>
      </c>
      <c r="JV77" s="498">
        <v>48795</v>
      </c>
      <c r="JW77" s="505">
        <v>49005</v>
      </c>
      <c r="JX77" s="511">
        <v>49165</v>
      </c>
      <c r="JY77" s="519">
        <v>49332</v>
      </c>
      <c r="JZ77" s="530">
        <v>49488</v>
      </c>
      <c r="KA77" s="218">
        <f t="shared" si="121"/>
        <v>156</v>
      </c>
      <c r="KB77" s="4"/>
    </row>
    <row r="78" spans="1:288" ht="15" customHeight="1" x14ac:dyDescent="0.2">
      <c r="A78" s="557">
        <v>2</v>
      </c>
      <c r="B78" s="132">
        <v>77</v>
      </c>
      <c r="C78" s="4" t="s">
        <v>98</v>
      </c>
      <c r="D78" s="132">
        <v>0</v>
      </c>
      <c r="E78" s="132">
        <v>2</v>
      </c>
      <c r="F78" s="23">
        <v>63</v>
      </c>
      <c r="G78" s="23">
        <v>65</v>
      </c>
      <c r="H78" s="23">
        <v>68</v>
      </c>
      <c r="I78" s="23">
        <v>77</v>
      </c>
      <c r="J78" s="18">
        <v>79</v>
      </c>
      <c r="K78" s="22">
        <v>81</v>
      </c>
      <c r="L78" s="31">
        <v>82</v>
      </c>
      <c r="M78" s="37">
        <v>85</v>
      </c>
      <c r="N78" s="41">
        <v>88</v>
      </c>
      <c r="O78" s="44">
        <v>90</v>
      </c>
      <c r="P78" s="47">
        <v>93</v>
      </c>
      <c r="Q78" s="53">
        <v>97</v>
      </c>
      <c r="R78" s="65">
        <v>100</v>
      </c>
      <c r="S78" s="69">
        <v>104</v>
      </c>
      <c r="T78" s="71">
        <v>107</v>
      </c>
      <c r="U78" s="73">
        <v>110</v>
      </c>
      <c r="V78" s="77">
        <v>113</v>
      </c>
      <c r="W78" s="81">
        <v>117</v>
      </c>
      <c r="X78" s="88">
        <v>120</v>
      </c>
      <c r="Y78" s="90">
        <v>123</v>
      </c>
      <c r="Z78" s="93">
        <v>126</v>
      </c>
      <c r="AA78" s="99">
        <v>129</v>
      </c>
      <c r="AB78" s="103">
        <v>132</v>
      </c>
      <c r="AC78" s="114">
        <v>135</v>
      </c>
      <c r="AD78" s="117">
        <v>138</v>
      </c>
      <c r="AE78" s="122">
        <v>140</v>
      </c>
      <c r="AF78" s="124">
        <v>143</v>
      </c>
      <c r="AG78" s="129">
        <v>147</v>
      </c>
      <c r="AH78" s="133">
        <v>150</v>
      </c>
      <c r="AI78" s="136">
        <v>152</v>
      </c>
      <c r="AJ78" s="140">
        <v>154</v>
      </c>
      <c r="AK78" s="145">
        <v>157</v>
      </c>
      <c r="AL78" s="149">
        <v>160</v>
      </c>
      <c r="AM78" s="153">
        <v>164</v>
      </c>
      <c r="AN78" s="158">
        <v>168</v>
      </c>
      <c r="AO78" s="163">
        <v>172</v>
      </c>
      <c r="AP78" s="167">
        <v>175</v>
      </c>
      <c r="AQ78" s="174">
        <v>178</v>
      </c>
      <c r="AR78" s="178">
        <v>181</v>
      </c>
      <c r="AS78" s="184">
        <v>183</v>
      </c>
      <c r="AT78" s="189">
        <v>185</v>
      </c>
      <c r="AU78" s="193">
        <v>190</v>
      </c>
      <c r="AV78" s="202">
        <v>195</v>
      </c>
      <c r="AW78" s="205">
        <v>200</v>
      </c>
      <c r="AX78" s="209">
        <v>203</v>
      </c>
      <c r="AY78" s="218">
        <v>205</v>
      </c>
      <c r="AZ78" s="225">
        <v>209</v>
      </c>
      <c r="BA78" s="229">
        <v>213</v>
      </c>
      <c r="BB78" s="235">
        <v>216</v>
      </c>
      <c r="BC78" s="245">
        <v>219</v>
      </c>
      <c r="BD78" s="251">
        <v>222</v>
      </c>
      <c r="BE78" s="255">
        <v>225</v>
      </c>
      <c r="BF78" s="264">
        <v>229</v>
      </c>
      <c r="BG78" s="268">
        <v>233</v>
      </c>
      <c r="BH78" s="272">
        <v>237</v>
      </c>
      <c r="BI78" s="279">
        <v>241</v>
      </c>
      <c r="BJ78" s="285">
        <v>245</v>
      </c>
      <c r="BK78" s="290">
        <v>249</v>
      </c>
      <c r="BL78" s="295">
        <v>253</v>
      </c>
      <c r="BM78" s="299">
        <v>258</v>
      </c>
      <c r="BN78" s="305">
        <v>263</v>
      </c>
      <c r="BO78" s="308">
        <v>267</v>
      </c>
      <c r="BP78" s="310">
        <v>271</v>
      </c>
      <c r="BQ78" s="313">
        <v>275</v>
      </c>
      <c r="BR78" s="317">
        <v>279</v>
      </c>
      <c r="BS78" s="322">
        <v>283</v>
      </c>
      <c r="BT78" s="327">
        <v>287</v>
      </c>
      <c r="BU78" s="331">
        <v>291</v>
      </c>
      <c r="BV78" s="335">
        <v>297</v>
      </c>
      <c r="BW78" s="338">
        <v>303</v>
      </c>
      <c r="BX78" s="343">
        <v>307</v>
      </c>
      <c r="BY78" s="346">
        <v>311</v>
      </c>
      <c r="BZ78" s="354">
        <v>4</v>
      </c>
      <c r="CA78" s="375">
        <v>8</v>
      </c>
      <c r="CB78" s="388">
        <v>15</v>
      </c>
      <c r="CC78" s="393">
        <v>20</v>
      </c>
      <c r="CD78" s="414">
        <v>25</v>
      </c>
      <c r="CE78" s="422">
        <v>32</v>
      </c>
      <c r="CF78" s="429">
        <v>39</v>
      </c>
      <c r="CG78" s="435">
        <v>47</v>
      </c>
      <c r="CH78" s="441">
        <v>56</v>
      </c>
      <c r="CI78" s="448">
        <v>65</v>
      </c>
      <c r="CJ78" s="455">
        <v>72</v>
      </c>
      <c r="CK78" s="460">
        <v>79</v>
      </c>
      <c r="CL78" s="468">
        <v>86</v>
      </c>
      <c r="CM78" s="475">
        <v>95</v>
      </c>
      <c r="CN78" s="483">
        <v>102</v>
      </c>
      <c r="CO78" s="489">
        <v>110</v>
      </c>
      <c r="CP78" s="498">
        <v>117</v>
      </c>
      <c r="CQ78" s="505">
        <v>124</v>
      </c>
      <c r="CR78" s="511">
        <v>131</v>
      </c>
      <c r="CS78" s="519">
        <v>139</v>
      </c>
      <c r="CT78" s="530">
        <v>147</v>
      </c>
      <c r="CU78" s="218">
        <f t="shared" si="114"/>
        <v>8</v>
      </c>
      <c r="CV78" s="23">
        <v>19</v>
      </c>
      <c r="CW78" s="23">
        <v>20</v>
      </c>
      <c r="CX78" s="23">
        <v>22</v>
      </c>
      <c r="CY78" s="23">
        <v>24</v>
      </c>
      <c r="CZ78" s="18">
        <v>25</v>
      </c>
      <c r="DA78" s="22">
        <v>27</v>
      </c>
      <c r="DB78" s="31">
        <v>27</v>
      </c>
      <c r="DC78" s="37">
        <v>29</v>
      </c>
      <c r="DD78" s="41">
        <v>31</v>
      </c>
      <c r="DE78" s="44">
        <v>32</v>
      </c>
      <c r="DF78" s="47">
        <v>34</v>
      </c>
      <c r="DG78" s="53">
        <v>36</v>
      </c>
      <c r="DH78" s="65">
        <v>38</v>
      </c>
      <c r="DI78" s="69">
        <v>40</v>
      </c>
      <c r="DJ78" s="71">
        <v>42</v>
      </c>
      <c r="DK78" s="73">
        <v>44</v>
      </c>
      <c r="DL78" s="77">
        <v>46</v>
      </c>
      <c r="DM78" s="81">
        <v>48</v>
      </c>
      <c r="DN78" s="88">
        <v>49</v>
      </c>
      <c r="DO78" s="90">
        <v>50</v>
      </c>
      <c r="DP78" s="93">
        <v>52</v>
      </c>
      <c r="DQ78" s="99">
        <v>53</v>
      </c>
      <c r="DR78" s="103">
        <v>55</v>
      </c>
      <c r="DS78" s="114">
        <v>57</v>
      </c>
      <c r="DT78" s="117">
        <v>59</v>
      </c>
      <c r="DU78" s="122">
        <v>61</v>
      </c>
      <c r="DV78" s="124">
        <v>62</v>
      </c>
      <c r="DW78" s="129">
        <v>64</v>
      </c>
      <c r="DX78" s="133">
        <v>66</v>
      </c>
      <c r="DY78" s="136">
        <v>66</v>
      </c>
      <c r="DZ78" s="140">
        <v>66</v>
      </c>
      <c r="EA78" s="145">
        <v>66</v>
      </c>
      <c r="EB78" s="149">
        <v>66</v>
      </c>
      <c r="EC78" s="153">
        <v>68</v>
      </c>
      <c r="ED78" s="158">
        <v>70</v>
      </c>
      <c r="EE78" s="163">
        <v>72</v>
      </c>
      <c r="EF78" s="167">
        <v>74</v>
      </c>
      <c r="EG78" s="174">
        <v>76</v>
      </c>
      <c r="EH78" s="178">
        <v>77</v>
      </c>
      <c r="EI78" s="184">
        <v>79</v>
      </c>
      <c r="EJ78" s="189">
        <v>79</v>
      </c>
      <c r="EK78" s="193">
        <v>79</v>
      </c>
      <c r="EL78" s="202">
        <v>79</v>
      </c>
      <c r="EM78" s="205">
        <v>79</v>
      </c>
      <c r="EN78" s="209">
        <v>79</v>
      </c>
      <c r="EO78" s="218">
        <v>81</v>
      </c>
      <c r="EP78" s="225">
        <v>83</v>
      </c>
      <c r="EQ78" s="229">
        <v>84</v>
      </c>
      <c r="ER78" s="235">
        <v>86</v>
      </c>
      <c r="ES78" s="245">
        <v>88</v>
      </c>
      <c r="ET78" s="251">
        <v>90</v>
      </c>
      <c r="EU78" s="255">
        <v>92</v>
      </c>
      <c r="EV78" s="264">
        <v>94</v>
      </c>
      <c r="EW78" s="1">
        <f t="shared" ref="EW78:EW82" si="129">EV78</f>
        <v>94</v>
      </c>
      <c r="EX78" s="1">
        <f t="shared" si="128"/>
        <v>94</v>
      </c>
      <c r="EY78" s="279">
        <v>96</v>
      </c>
      <c r="EZ78" s="285">
        <v>99</v>
      </c>
      <c r="FA78" s="290">
        <v>102</v>
      </c>
      <c r="FB78" s="295">
        <v>104</v>
      </c>
      <c r="FC78" s="299">
        <v>106</v>
      </c>
      <c r="FD78" s="305">
        <v>108</v>
      </c>
      <c r="FE78" s="308">
        <v>110</v>
      </c>
      <c r="FF78" s="310">
        <v>112</v>
      </c>
      <c r="FG78" s="313">
        <v>112</v>
      </c>
      <c r="FH78" s="317">
        <v>112</v>
      </c>
      <c r="FI78" s="322">
        <v>112</v>
      </c>
      <c r="FJ78" s="327">
        <v>113</v>
      </c>
      <c r="FK78" s="331">
        <v>115</v>
      </c>
      <c r="FL78" s="335">
        <v>119</v>
      </c>
      <c r="FM78" s="338">
        <v>123</v>
      </c>
      <c r="FN78" s="343">
        <v>126</v>
      </c>
      <c r="FO78" s="346">
        <v>128</v>
      </c>
      <c r="FP78" s="354">
        <v>6</v>
      </c>
      <c r="FQ78" s="375">
        <v>8</v>
      </c>
      <c r="FR78" s="388">
        <v>14</v>
      </c>
      <c r="FS78" s="393">
        <v>18</v>
      </c>
      <c r="FT78" s="414">
        <v>22</v>
      </c>
      <c r="FU78" s="422">
        <v>27</v>
      </c>
      <c r="FV78" s="429">
        <v>33</v>
      </c>
      <c r="FW78" s="435">
        <v>39</v>
      </c>
      <c r="FX78" s="441">
        <v>44</v>
      </c>
      <c r="FY78" s="448">
        <v>50</v>
      </c>
      <c r="FZ78" s="455">
        <v>55</v>
      </c>
      <c r="GA78" s="460">
        <v>60</v>
      </c>
      <c r="GB78" s="468">
        <v>65</v>
      </c>
      <c r="GC78" s="475">
        <v>70</v>
      </c>
      <c r="GD78" s="483">
        <v>76</v>
      </c>
      <c r="GE78" s="489">
        <v>81</v>
      </c>
      <c r="GF78" s="498">
        <v>86</v>
      </c>
      <c r="GG78" s="505">
        <v>91</v>
      </c>
      <c r="GH78" s="511">
        <v>96</v>
      </c>
      <c r="GI78" s="519">
        <v>101</v>
      </c>
      <c r="GJ78" s="530">
        <v>107</v>
      </c>
      <c r="GK78" s="218">
        <f t="shared" si="120"/>
        <v>6</v>
      </c>
      <c r="GL78" s="23">
        <v>11450</v>
      </c>
      <c r="GM78" s="23">
        <v>11490</v>
      </c>
      <c r="GN78" s="23">
        <v>11510</v>
      </c>
      <c r="GO78" s="23">
        <v>11570</v>
      </c>
      <c r="GP78" s="17"/>
      <c r="GQ78" s="22">
        <v>11730</v>
      </c>
      <c r="GR78" s="31">
        <v>11810</v>
      </c>
      <c r="GS78" s="37">
        <v>11850</v>
      </c>
      <c r="GT78" s="41">
        <v>11900</v>
      </c>
      <c r="GU78" s="44">
        <v>11950</v>
      </c>
      <c r="GV78" s="47">
        <v>12000</v>
      </c>
      <c r="GW78" s="53">
        <v>12070</v>
      </c>
      <c r="GX78" s="65">
        <v>12120</v>
      </c>
      <c r="GY78" s="69">
        <v>12165</v>
      </c>
      <c r="GZ78" s="71">
        <v>12240</v>
      </c>
      <c r="HA78" s="73">
        <v>12300</v>
      </c>
      <c r="HB78" s="77">
        <v>12350</v>
      </c>
      <c r="HC78" s="81">
        <v>12420</v>
      </c>
      <c r="HD78" s="88">
        <v>12480</v>
      </c>
      <c r="HE78" s="90">
        <v>12530</v>
      </c>
      <c r="HF78" s="93">
        <v>12600</v>
      </c>
      <c r="HG78" s="99">
        <v>12650</v>
      </c>
      <c r="HH78" s="103">
        <v>12700</v>
      </c>
      <c r="HI78" s="114">
        <v>12780</v>
      </c>
      <c r="HJ78" s="74">
        <v>12820</v>
      </c>
      <c r="HK78" s="122">
        <v>12850</v>
      </c>
      <c r="HL78" s="124">
        <v>12920</v>
      </c>
      <c r="HM78" s="129">
        <v>12970</v>
      </c>
      <c r="HN78" s="133">
        <v>13020</v>
      </c>
      <c r="HO78" s="136">
        <v>13080</v>
      </c>
      <c r="HP78" s="140">
        <v>13140</v>
      </c>
      <c r="HQ78" s="145">
        <v>13200</v>
      </c>
      <c r="HR78" s="149">
        <v>13240</v>
      </c>
      <c r="HS78" s="153">
        <v>13300</v>
      </c>
      <c r="HT78" s="158">
        <v>13380</v>
      </c>
      <c r="HU78" s="163">
        <v>13440</v>
      </c>
      <c r="HV78" s="167">
        <v>13510</v>
      </c>
      <c r="HW78" s="174">
        <v>13560</v>
      </c>
      <c r="HX78" s="178">
        <v>13620</v>
      </c>
      <c r="HY78" s="184">
        <v>13690</v>
      </c>
      <c r="HZ78" s="189">
        <v>13730</v>
      </c>
      <c r="IA78" s="74">
        <v>13762</v>
      </c>
      <c r="IB78" s="202">
        <v>13790</v>
      </c>
      <c r="IC78" s="205">
        <v>13860</v>
      </c>
      <c r="ID78" s="209">
        <v>13920</v>
      </c>
      <c r="IE78" s="218">
        <v>13960</v>
      </c>
      <c r="IF78" s="225">
        <v>14010</v>
      </c>
      <c r="IG78" s="229">
        <v>14060</v>
      </c>
      <c r="IH78" s="235">
        <v>14120</v>
      </c>
      <c r="II78" s="245">
        <v>14170</v>
      </c>
      <c r="IJ78" s="251">
        <v>14240</v>
      </c>
      <c r="IK78" s="255">
        <v>14300</v>
      </c>
      <c r="IL78" s="264">
        <v>14360</v>
      </c>
      <c r="IM78" s="268">
        <v>14420</v>
      </c>
      <c r="IN78" s="272">
        <v>14500</v>
      </c>
      <c r="IO78" s="279">
        <v>14580</v>
      </c>
      <c r="IP78" s="285">
        <v>14620</v>
      </c>
      <c r="IQ78" s="290">
        <v>14700</v>
      </c>
      <c r="IR78" s="295">
        <v>14780</v>
      </c>
      <c r="IS78" s="299">
        <v>14850</v>
      </c>
      <c r="IT78" s="305">
        <v>14920</v>
      </c>
      <c r="IU78" s="308">
        <v>14980</v>
      </c>
      <c r="IV78" s="310">
        <v>15050</v>
      </c>
      <c r="IW78" s="313">
        <v>15110</v>
      </c>
      <c r="IX78" s="317">
        <v>15190</v>
      </c>
      <c r="IY78" s="322">
        <v>15240</v>
      </c>
      <c r="IZ78" s="327">
        <v>15320</v>
      </c>
      <c r="JA78" s="331">
        <v>15390</v>
      </c>
      <c r="JB78" s="335">
        <v>15470</v>
      </c>
      <c r="JC78" s="338">
        <v>15550</v>
      </c>
      <c r="JD78" s="343">
        <v>15620</v>
      </c>
      <c r="JE78" s="346">
        <v>15700</v>
      </c>
      <c r="JF78" s="354">
        <v>15750</v>
      </c>
      <c r="JG78" s="375">
        <v>15810</v>
      </c>
      <c r="JH78" s="388">
        <v>15870</v>
      </c>
      <c r="JI78" s="393">
        <v>15930</v>
      </c>
      <c r="JJ78" s="414">
        <v>15980</v>
      </c>
      <c r="JK78" s="422">
        <v>16030</v>
      </c>
      <c r="JL78" s="429">
        <v>16090</v>
      </c>
      <c r="JM78" s="435">
        <v>16160</v>
      </c>
      <c r="JN78" s="441">
        <v>17000</v>
      </c>
      <c r="JO78" s="448">
        <v>17000</v>
      </c>
      <c r="JP78" s="455">
        <v>17000</v>
      </c>
      <c r="JQ78" s="460">
        <v>17000</v>
      </c>
      <c r="JR78" s="468">
        <v>17000</v>
      </c>
      <c r="JS78" s="475">
        <v>17000</v>
      </c>
      <c r="JT78" s="483">
        <v>17000</v>
      </c>
      <c r="JU78" s="489">
        <v>17000</v>
      </c>
      <c r="JV78" s="498">
        <v>17060</v>
      </c>
      <c r="JW78" s="505">
        <v>17100</v>
      </c>
      <c r="JX78" s="511">
        <v>17150</v>
      </c>
      <c r="JY78" s="519">
        <v>17210</v>
      </c>
      <c r="JZ78" s="530">
        <v>17250</v>
      </c>
      <c r="KA78" s="218">
        <f t="shared" si="121"/>
        <v>40</v>
      </c>
      <c r="KB78" s="4"/>
    </row>
    <row r="79" spans="1:288" ht="15" customHeight="1" x14ac:dyDescent="0.2">
      <c r="A79" s="557"/>
      <c r="B79" s="132">
        <v>78</v>
      </c>
      <c r="C79" s="4" t="s">
        <v>373</v>
      </c>
      <c r="D79" s="132">
        <v>0</v>
      </c>
      <c r="E79" s="132">
        <v>1</v>
      </c>
      <c r="F79" s="23">
        <v>31</v>
      </c>
      <c r="G79" s="5">
        <v>31</v>
      </c>
      <c r="H79" s="23">
        <v>31</v>
      </c>
      <c r="I79" s="5">
        <v>31</v>
      </c>
      <c r="J79" s="5">
        <v>31</v>
      </c>
      <c r="K79" s="5">
        <v>31</v>
      </c>
      <c r="L79" s="5">
        <v>31</v>
      </c>
      <c r="M79" s="5">
        <v>31</v>
      </c>
      <c r="N79" s="5">
        <v>31</v>
      </c>
      <c r="O79" s="5">
        <v>31</v>
      </c>
      <c r="P79" s="5">
        <v>31</v>
      </c>
      <c r="Q79" s="5">
        <v>31</v>
      </c>
      <c r="R79" s="5">
        <v>31</v>
      </c>
      <c r="S79" s="5">
        <v>31</v>
      </c>
      <c r="T79" s="5">
        <v>31</v>
      </c>
      <c r="U79" s="5">
        <v>31</v>
      </c>
      <c r="V79" s="5">
        <v>31</v>
      </c>
      <c r="W79" s="5">
        <v>31</v>
      </c>
      <c r="X79" s="88">
        <v>33</v>
      </c>
      <c r="Y79" s="90">
        <v>33</v>
      </c>
      <c r="Z79" s="5">
        <v>33</v>
      </c>
      <c r="AA79" s="5">
        <v>33</v>
      </c>
      <c r="AB79" s="5">
        <v>33</v>
      </c>
      <c r="AC79" s="5">
        <v>33</v>
      </c>
      <c r="AD79" s="5">
        <v>33</v>
      </c>
      <c r="AE79" s="5">
        <v>33</v>
      </c>
      <c r="AF79" s="5">
        <v>33</v>
      </c>
      <c r="AG79" s="5">
        <v>33</v>
      </c>
      <c r="AH79" s="5">
        <v>33</v>
      </c>
      <c r="AI79" s="5">
        <v>33</v>
      </c>
      <c r="AJ79" s="5">
        <v>33</v>
      </c>
      <c r="AK79" s="5">
        <v>33</v>
      </c>
      <c r="AL79" s="5">
        <v>33</v>
      </c>
      <c r="AM79" s="5">
        <v>33</v>
      </c>
      <c r="AN79" s="5">
        <v>33</v>
      </c>
      <c r="AO79" s="5">
        <v>33</v>
      </c>
      <c r="AP79" s="5">
        <v>33</v>
      </c>
      <c r="AQ79" s="5">
        <v>33</v>
      </c>
      <c r="AR79" s="5">
        <v>33</v>
      </c>
      <c r="AS79" s="5">
        <v>33</v>
      </c>
      <c r="AT79" s="5">
        <v>33</v>
      </c>
      <c r="AU79" s="5">
        <v>33</v>
      </c>
      <c r="AV79" s="5">
        <v>33</v>
      </c>
      <c r="AW79" s="5">
        <v>33</v>
      </c>
      <c r="AX79" s="5">
        <v>33</v>
      </c>
      <c r="AY79" s="5">
        <v>33</v>
      </c>
      <c r="AZ79" s="5">
        <v>33</v>
      </c>
      <c r="BA79" s="5">
        <v>33</v>
      </c>
      <c r="BB79" s="5">
        <v>33</v>
      </c>
      <c r="BC79" s="245">
        <v>34</v>
      </c>
      <c r="BD79" s="5">
        <v>34</v>
      </c>
      <c r="BE79" s="256">
        <v>34</v>
      </c>
      <c r="BF79" s="1">
        <v>34</v>
      </c>
      <c r="BG79" s="1">
        <v>34</v>
      </c>
      <c r="BH79" s="1">
        <v>34</v>
      </c>
      <c r="BI79" s="1">
        <v>34</v>
      </c>
      <c r="BJ79" s="1">
        <v>34</v>
      </c>
      <c r="BK79" s="1">
        <v>34</v>
      </c>
      <c r="BL79" s="1">
        <v>34</v>
      </c>
      <c r="BM79" s="1">
        <v>34</v>
      </c>
      <c r="BN79" s="1">
        <v>34</v>
      </c>
      <c r="BO79" s="1">
        <v>34</v>
      </c>
      <c r="BP79" s="1">
        <v>34</v>
      </c>
      <c r="BQ79" s="313">
        <v>35</v>
      </c>
      <c r="BR79" s="1">
        <v>36</v>
      </c>
      <c r="BS79" s="1">
        <v>37</v>
      </c>
      <c r="BT79" s="327">
        <v>36</v>
      </c>
      <c r="BU79" s="1">
        <v>37</v>
      </c>
      <c r="BV79" s="335">
        <v>36</v>
      </c>
      <c r="BW79" s="1">
        <v>1.44</v>
      </c>
      <c r="BX79" s="1">
        <v>3</v>
      </c>
      <c r="BY79" s="346">
        <v>1.44</v>
      </c>
      <c r="BZ79" s="1">
        <v>1.44</v>
      </c>
      <c r="CA79" s="1">
        <v>1.44</v>
      </c>
      <c r="CB79" s="388">
        <v>2</v>
      </c>
      <c r="CC79" s="393">
        <v>2</v>
      </c>
      <c r="CD79" s="1">
        <v>2</v>
      </c>
      <c r="CE79" s="422">
        <v>2</v>
      </c>
      <c r="CF79" s="429">
        <v>2</v>
      </c>
      <c r="CG79" s="1">
        <v>2</v>
      </c>
      <c r="CH79" s="441">
        <v>2</v>
      </c>
      <c r="CI79" s="448">
        <v>4</v>
      </c>
      <c r="CJ79" s="1">
        <v>6</v>
      </c>
      <c r="CK79" s="1">
        <v>8</v>
      </c>
      <c r="CL79" s="468">
        <v>10</v>
      </c>
      <c r="CM79" s="475">
        <v>16</v>
      </c>
      <c r="CN79" s="483">
        <v>19</v>
      </c>
      <c r="CO79" s="489">
        <v>23</v>
      </c>
      <c r="CP79" s="498">
        <v>26</v>
      </c>
      <c r="CQ79" s="505">
        <v>28</v>
      </c>
      <c r="CR79" s="511">
        <v>30</v>
      </c>
      <c r="CS79" s="519">
        <v>32</v>
      </c>
      <c r="CT79" s="530">
        <v>34</v>
      </c>
      <c r="CU79" s="218">
        <f t="shared" si="114"/>
        <v>2</v>
      </c>
      <c r="CV79" s="23">
        <v>8</v>
      </c>
      <c r="CW79" s="5">
        <v>8</v>
      </c>
      <c r="CX79" s="23">
        <v>8</v>
      </c>
      <c r="CY79" s="5">
        <v>8</v>
      </c>
      <c r="CZ79" s="5">
        <v>8</v>
      </c>
      <c r="DA79" s="5">
        <v>8</v>
      </c>
      <c r="DB79" s="5">
        <v>8</v>
      </c>
      <c r="DC79" s="5">
        <v>8</v>
      </c>
      <c r="DD79" s="5">
        <v>8</v>
      </c>
      <c r="DE79" s="5">
        <v>8</v>
      </c>
      <c r="DF79" s="5">
        <v>8</v>
      </c>
      <c r="DG79" s="5">
        <v>8</v>
      </c>
      <c r="DH79" s="5">
        <v>8</v>
      </c>
      <c r="DI79" s="5">
        <v>8</v>
      </c>
      <c r="DJ79" s="5">
        <v>8</v>
      </c>
      <c r="DK79" s="5">
        <v>8</v>
      </c>
      <c r="DL79" s="5">
        <v>8</v>
      </c>
      <c r="DM79" s="5">
        <v>8</v>
      </c>
      <c r="DN79" s="88">
        <v>15</v>
      </c>
      <c r="DO79" s="90">
        <v>15</v>
      </c>
      <c r="DP79" s="5">
        <v>15</v>
      </c>
      <c r="DQ79" s="5">
        <v>15</v>
      </c>
      <c r="DR79" s="5">
        <v>15</v>
      </c>
      <c r="DS79" s="5">
        <v>15</v>
      </c>
      <c r="DT79" s="5">
        <v>15</v>
      </c>
      <c r="DU79" s="5">
        <v>15</v>
      </c>
      <c r="DV79" s="5">
        <v>15</v>
      </c>
      <c r="DW79" s="5">
        <v>15</v>
      </c>
      <c r="DX79" s="5">
        <v>15</v>
      </c>
      <c r="DY79" s="5">
        <v>15</v>
      </c>
      <c r="DZ79" s="5">
        <v>15</v>
      </c>
      <c r="EA79" s="5">
        <v>15</v>
      </c>
      <c r="EB79" s="5">
        <v>15</v>
      </c>
      <c r="EC79" s="5">
        <v>15</v>
      </c>
      <c r="ED79" s="5">
        <v>15</v>
      </c>
      <c r="EE79" s="5">
        <v>15</v>
      </c>
      <c r="EF79" s="5">
        <v>15</v>
      </c>
      <c r="EG79" s="5">
        <v>15</v>
      </c>
      <c r="EH79" s="5">
        <v>15</v>
      </c>
      <c r="EI79" s="5">
        <v>15</v>
      </c>
      <c r="EJ79" s="5">
        <v>15</v>
      </c>
      <c r="EK79" s="5">
        <v>15</v>
      </c>
      <c r="EL79" s="5">
        <v>15</v>
      </c>
      <c r="EM79" s="5">
        <v>15</v>
      </c>
      <c r="EN79" s="5">
        <v>15</v>
      </c>
      <c r="EO79" s="5">
        <v>15</v>
      </c>
      <c r="EP79" s="5">
        <v>15</v>
      </c>
      <c r="EQ79" s="5">
        <v>15</v>
      </c>
      <c r="ER79" s="5">
        <v>15</v>
      </c>
      <c r="ES79" s="245">
        <v>16</v>
      </c>
      <c r="ET79" s="5">
        <v>16</v>
      </c>
      <c r="EU79" s="256">
        <v>16</v>
      </c>
      <c r="EV79" s="1">
        <f>EU79</f>
        <v>16</v>
      </c>
      <c r="EW79" s="1">
        <f t="shared" si="129"/>
        <v>16</v>
      </c>
      <c r="EX79" s="1">
        <f t="shared" si="128"/>
        <v>16</v>
      </c>
      <c r="EY79" s="1">
        <v>16</v>
      </c>
      <c r="EZ79" s="1">
        <v>16</v>
      </c>
      <c r="FA79" s="1">
        <v>16</v>
      </c>
      <c r="FB79" s="1">
        <v>16</v>
      </c>
      <c r="FC79" s="1">
        <v>16</v>
      </c>
      <c r="FD79" s="1">
        <v>16</v>
      </c>
      <c r="FE79" s="1">
        <v>16</v>
      </c>
      <c r="FF79" s="1">
        <v>16</v>
      </c>
      <c r="FG79" s="313">
        <v>16</v>
      </c>
      <c r="FH79" s="1">
        <f t="shared" ref="FH79:FH80" si="130">FG79</f>
        <v>16</v>
      </c>
      <c r="FI79" s="1">
        <f t="shared" ref="FI79:FI80" si="131">FH79</f>
        <v>16</v>
      </c>
      <c r="FJ79" s="327">
        <v>16</v>
      </c>
      <c r="FK79" s="1">
        <v>16</v>
      </c>
      <c r="FL79" s="335">
        <v>16</v>
      </c>
      <c r="FM79" s="1">
        <v>16</v>
      </c>
      <c r="FN79" s="1">
        <v>16</v>
      </c>
      <c r="FO79" s="346">
        <v>16</v>
      </c>
      <c r="FP79" s="1">
        <v>16</v>
      </c>
      <c r="FQ79" s="1">
        <v>16</v>
      </c>
      <c r="FR79" s="388">
        <v>16</v>
      </c>
      <c r="FS79" s="393">
        <v>16</v>
      </c>
      <c r="FT79" s="1">
        <v>16</v>
      </c>
      <c r="FU79" s="422">
        <v>16</v>
      </c>
      <c r="FV79" s="429">
        <v>16</v>
      </c>
      <c r="FW79" s="1">
        <v>16</v>
      </c>
      <c r="FX79" s="441">
        <v>16</v>
      </c>
      <c r="FY79" s="1">
        <v>16</v>
      </c>
      <c r="FZ79" s="1">
        <v>16</v>
      </c>
      <c r="GA79" s="1">
        <v>16</v>
      </c>
      <c r="GB79" s="468">
        <v>17</v>
      </c>
      <c r="GC79" s="475">
        <v>17</v>
      </c>
      <c r="GD79" s="483">
        <v>18</v>
      </c>
      <c r="GE79" s="489">
        <v>19</v>
      </c>
      <c r="GF79" s="498">
        <v>0.36</v>
      </c>
      <c r="GG79" s="505">
        <v>1</v>
      </c>
      <c r="GH79" s="511">
        <v>3</v>
      </c>
      <c r="GI79" s="519">
        <v>4</v>
      </c>
      <c r="GJ79" s="530">
        <v>6</v>
      </c>
      <c r="GK79" s="218">
        <f t="shared" si="120"/>
        <v>2</v>
      </c>
      <c r="GL79" s="23">
        <v>4000</v>
      </c>
      <c r="GM79" s="5">
        <v>4000</v>
      </c>
      <c r="GN79" s="23">
        <v>4000</v>
      </c>
      <c r="GO79" s="5">
        <v>4000</v>
      </c>
      <c r="GP79" s="5">
        <v>4000</v>
      </c>
      <c r="GQ79" s="5">
        <v>4000</v>
      </c>
      <c r="GR79" s="5">
        <v>4000</v>
      </c>
      <c r="GS79" s="5">
        <v>4000</v>
      </c>
      <c r="GT79" s="5">
        <v>4000</v>
      </c>
      <c r="GU79" s="5">
        <v>4000</v>
      </c>
      <c r="GV79" s="5">
        <v>4000</v>
      </c>
      <c r="GW79" s="5">
        <v>4000</v>
      </c>
      <c r="GX79" s="5">
        <v>4000</v>
      </c>
      <c r="GY79" s="5">
        <v>4000</v>
      </c>
      <c r="GZ79" s="5">
        <v>4000</v>
      </c>
      <c r="HA79" s="5">
        <v>4000</v>
      </c>
      <c r="HB79" s="5">
        <v>4000</v>
      </c>
      <c r="HC79" s="5">
        <v>4000</v>
      </c>
      <c r="HD79" s="88">
        <v>4000</v>
      </c>
      <c r="HE79" s="90">
        <v>4000</v>
      </c>
      <c r="HF79" s="5">
        <v>4000</v>
      </c>
      <c r="HG79" s="5">
        <v>4000</v>
      </c>
      <c r="HH79" s="5">
        <v>4000</v>
      </c>
      <c r="HI79" s="5">
        <v>4000</v>
      </c>
      <c r="HJ79" s="5">
        <v>4000</v>
      </c>
      <c r="HK79" s="5">
        <v>4000</v>
      </c>
      <c r="HL79" s="5">
        <v>4000</v>
      </c>
      <c r="HM79" s="5">
        <v>4000</v>
      </c>
      <c r="HN79" s="5">
        <v>4000</v>
      </c>
      <c r="HO79" s="5">
        <v>4000</v>
      </c>
      <c r="HP79" s="5">
        <v>4000</v>
      </c>
      <c r="HQ79" s="5">
        <v>4000</v>
      </c>
      <c r="HR79" s="5">
        <v>4000</v>
      </c>
      <c r="HS79" s="5">
        <v>4000</v>
      </c>
      <c r="HT79" s="5">
        <v>4000</v>
      </c>
      <c r="HU79" s="5">
        <v>4000</v>
      </c>
      <c r="HV79" s="5">
        <v>4000</v>
      </c>
      <c r="HW79" s="5">
        <v>4000</v>
      </c>
      <c r="HX79" s="5">
        <v>4000</v>
      </c>
      <c r="HY79" s="5">
        <v>4000</v>
      </c>
      <c r="HZ79" s="5">
        <v>4000</v>
      </c>
      <c r="IA79" s="5">
        <v>4000</v>
      </c>
      <c r="IB79" s="5">
        <v>4000</v>
      </c>
      <c r="IC79" s="5">
        <v>4000</v>
      </c>
      <c r="ID79" s="5">
        <v>4000</v>
      </c>
      <c r="IE79" s="5">
        <v>4000</v>
      </c>
      <c r="IF79" s="5">
        <v>4000</v>
      </c>
      <c r="IG79" s="5">
        <v>4000</v>
      </c>
      <c r="IH79" s="235"/>
      <c r="II79" s="245">
        <v>4000</v>
      </c>
      <c r="IJ79" s="5">
        <v>4000</v>
      </c>
      <c r="IK79" s="256">
        <v>4000</v>
      </c>
      <c r="IL79" s="264"/>
      <c r="IM79" s="268"/>
      <c r="IN79" s="272"/>
      <c r="IO79" s="279"/>
      <c r="IP79" s="285"/>
      <c r="IQ79" s="290"/>
      <c r="IR79" s="295"/>
      <c r="IS79" s="299"/>
      <c r="IT79" s="305"/>
      <c r="IU79" s="308"/>
      <c r="IV79" s="310"/>
      <c r="IW79" s="313">
        <v>4000</v>
      </c>
      <c r="IX79" s="317"/>
      <c r="IY79" s="322"/>
      <c r="IZ79" s="327">
        <v>4001</v>
      </c>
      <c r="JA79" s="331"/>
      <c r="JB79" s="335"/>
      <c r="JC79" s="338"/>
      <c r="JD79" s="343"/>
      <c r="JE79" s="346">
        <v>4040</v>
      </c>
      <c r="JF79" s="354"/>
      <c r="JG79" s="375"/>
      <c r="JH79" s="388">
        <v>4195</v>
      </c>
      <c r="JI79" s="393">
        <v>4295</v>
      </c>
      <c r="JJ79" s="414"/>
      <c r="JK79" s="422">
        <v>4450</v>
      </c>
      <c r="JL79" s="429">
        <v>4534</v>
      </c>
      <c r="JM79" s="435">
        <v>4584</v>
      </c>
      <c r="JN79" s="441">
        <v>4584</v>
      </c>
      <c r="JO79" s="448">
        <v>4649</v>
      </c>
      <c r="JP79" s="455"/>
      <c r="JQ79" s="460"/>
      <c r="JR79" s="468">
        <v>4968</v>
      </c>
      <c r="JS79" s="475">
        <v>5192</v>
      </c>
      <c r="JT79" s="483">
        <v>5300</v>
      </c>
      <c r="JU79" s="489">
        <v>5380</v>
      </c>
      <c r="JV79" s="498">
        <v>5512</v>
      </c>
      <c r="JW79" s="505">
        <v>5639</v>
      </c>
      <c r="JX79" s="511">
        <v>5740</v>
      </c>
      <c r="JY79" s="519">
        <v>5853</v>
      </c>
      <c r="JZ79" s="530">
        <v>5944</v>
      </c>
      <c r="KA79" s="218">
        <f t="shared" si="121"/>
        <v>91</v>
      </c>
      <c r="KB79" s="4"/>
    </row>
    <row r="80" spans="1:288" ht="15" customHeight="1" x14ac:dyDescent="0.2">
      <c r="A80" s="557"/>
      <c r="B80" s="132">
        <v>79</v>
      </c>
      <c r="C80" s="4" t="s">
        <v>99</v>
      </c>
      <c r="D80" s="132">
        <v>0</v>
      </c>
      <c r="E80" s="132">
        <v>4</v>
      </c>
      <c r="F80" s="23">
        <v>64</v>
      </c>
      <c r="G80" s="23">
        <v>68</v>
      </c>
      <c r="H80" s="23">
        <v>72</v>
      </c>
      <c r="I80" s="23">
        <v>75</v>
      </c>
      <c r="J80" s="18">
        <v>80</v>
      </c>
      <c r="K80" s="22">
        <v>87</v>
      </c>
      <c r="L80" s="1">
        <v>93</v>
      </c>
      <c r="M80" s="37">
        <v>105</v>
      </c>
      <c r="N80" s="1">
        <f t="shared" ref="N80:N82" si="132">ROUND((M80-F80)/7+M80+1,0)</f>
        <v>112</v>
      </c>
      <c r="O80" s="1">
        <f t="shared" ref="O80:O82" si="133">ROUND((N80-F80)/8+N80+1,0)</f>
        <v>119</v>
      </c>
      <c r="P80" s="47">
        <v>126</v>
      </c>
      <c r="Q80" s="53">
        <v>132</v>
      </c>
      <c r="R80" s="65">
        <v>137</v>
      </c>
      <c r="S80" s="69">
        <v>154</v>
      </c>
      <c r="T80" s="71">
        <v>154</v>
      </c>
      <c r="U80" s="73">
        <v>155</v>
      </c>
      <c r="V80" s="1">
        <f>ROUND((U80-S80)/2+U80,1)</f>
        <v>155.5</v>
      </c>
      <c r="W80" s="1">
        <f>ROUND((V80-T80)/2+V80,1)</f>
        <v>156.30000000000001</v>
      </c>
      <c r="X80" s="1">
        <f>ROUND((W80-T80)/3+W80,1)</f>
        <v>157.1</v>
      </c>
      <c r="Y80" s="90">
        <v>170</v>
      </c>
      <c r="Z80" s="1">
        <f>ROUND((Y80-V80)/3+Y80,1)</f>
        <v>174.8</v>
      </c>
      <c r="AA80" s="99">
        <v>180</v>
      </c>
      <c r="AB80" s="103">
        <v>195</v>
      </c>
      <c r="AC80" s="114">
        <v>217</v>
      </c>
      <c r="AD80" s="1">
        <f>ROUND((AC80-Z80)/3+AC80,1)</f>
        <v>231.1</v>
      </c>
      <c r="AE80" s="5">
        <v>231.1</v>
      </c>
      <c r="AF80" s="124">
        <v>235</v>
      </c>
      <c r="AG80" s="129">
        <v>242</v>
      </c>
      <c r="AH80" s="133">
        <v>249</v>
      </c>
      <c r="AI80" s="136">
        <v>250</v>
      </c>
      <c r="AJ80" s="1">
        <f>ROUND((AI80-AF80)/3+AI80,1)</f>
        <v>255</v>
      </c>
      <c r="AK80" s="1">
        <f t="shared" ref="AK80:AK82" si="134">ROUND((AJ80-AG80)/3+AJ80,1)</f>
        <v>259.3</v>
      </c>
      <c r="AL80" s="149">
        <v>265</v>
      </c>
      <c r="AM80" s="153">
        <v>274</v>
      </c>
      <c r="AN80" s="1">
        <v>282</v>
      </c>
      <c r="AO80" s="163">
        <v>289</v>
      </c>
      <c r="AP80" s="167">
        <v>294</v>
      </c>
      <c r="AQ80" s="174">
        <v>300</v>
      </c>
      <c r="AR80" s="178">
        <v>308</v>
      </c>
      <c r="AS80" s="184">
        <v>312</v>
      </c>
      <c r="AT80" s="189">
        <v>317</v>
      </c>
      <c r="AU80" s="1">
        <v>322</v>
      </c>
      <c r="AV80" s="202">
        <v>325</v>
      </c>
      <c r="AW80" s="1">
        <v>329</v>
      </c>
      <c r="AX80" s="209">
        <v>345</v>
      </c>
      <c r="AY80" s="218">
        <v>350</v>
      </c>
      <c r="AZ80" s="1">
        <v>355</v>
      </c>
      <c r="BA80" s="229">
        <v>360</v>
      </c>
      <c r="BB80" s="235">
        <v>370</v>
      </c>
      <c r="BC80" s="1">
        <v>380</v>
      </c>
      <c r="BD80" s="251">
        <v>380</v>
      </c>
      <c r="BE80" s="255">
        <v>385</v>
      </c>
      <c r="BF80" s="264">
        <v>395</v>
      </c>
      <c r="BG80" s="1">
        <v>405</v>
      </c>
      <c r="BH80" s="1">
        <v>415</v>
      </c>
      <c r="BI80" s="1">
        <v>425</v>
      </c>
      <c r="BJ80" s="1">
        <v>435</v>
      </c>
      <c r="BK80" s="290">
        <v>437</v>
      </c>
      <c r="BL80" s="1">
        <v>445</v>
      </c>
      <c r="BM80" s="1">
        <v>453</v>
      </c>
      <c r="BN80" s="305">
        <v>445</v>
      </c>
      <c r="BO80" s="308">
        <v>447</v>
      </c>
      <c r="BP80" s="1">
        <v>449</v>
      </c>
      <c r="BQ80" s="1">
        <v>451</v>
      </c>
      <c r="BR80" s="1">
        <v>453</v>
      </c>
      <c r="BS80" s="1">
        <v>455</v>
      </c>
      <c r="BT80" s="327">
        <v>487</v>
      </c>
      <c r="BU80" s="331">
        <v>500</v>
      </c>
      <c r="BV80" s="335">
        <v>510</v>
      </c>
      <c r="BW80" s="340">
        <v>519</v>
      </c>
      <c r="BX80" s="1">
        <v>529</v>
      </c>
      <c r="BY80" s="346">
        <v>0.29399999999999998</v>
      </c>
      <c r="BZ80" s="354">
        <v>5</v>
      </c>
      <c r="CA80" s="1">
        <v>10</v>
      </c>
      <c r="CB80" s="388">
        <v>10</v>
      </c>
      <c r="CC80" s="393">
        <v>20</v>
      </c>
      <c r="CD80" s="414">
        <v>30</v>
      </c>
      <c r="CE80" s="422">
        <v>40</v>
      </c>
      <c r="CF80" s="429">
        <v>50</v>
      </c>
      <c r="CG80" s="1">
        <v>60</v>
      </c>
      <c r="CH80" s="441">
        <v>65</v>
      </c>
      <c r="CI80" s="448">
        <v>70</v>
      </c>
      <c r="CJ80" s="455">
        <v>75</v>
      </c>
      <c r="CK80" s="460">
        <v>80</v>
      </c>
      <c r="CL80" s="468">
        <v>83</v>
      </c>
      <c r="CM80" s="475">
        <v>87</v>
      </c>
      <c r="CN80" s="483">
        <v>90</v>
      </c>
      <c r="CO80" s="489">
        <v>93</v>
      </c>
      <c r="CP80" s="1">
        <v>96</v>
      </c>
      <c r="CQ80" s="505">
        <v>100</v>
      </c>
      <c r="CR80" s="511">
        <v>103</v>
      </c>
      <c r="CS80" s="519">
        <v>108</v>
      </c>
      <c r="CT80" s="530">
        <v>110</v>
      </c>
      <c r="CU80" s="218">
        <f t="shared" si="114"/>
        <v>2</v>
      </c>
      <c r="CV80" s="23">
        <v>44</v>
      </c>
      <c r="CW80" s="23">
        <v>45</v>
      </c>
      <c r="CX80" s="5">
        <v>45</v>
      </c>
      <c r="CY80" s="23">
        <v>46</v>
      </c>
      <c r="CZ80" s="18">
        <v>47</v>
      </c>
      <c r="DA80" s="22">
        <v>47</v>
      </c>
      <c r="DB80" s="1">
        <v>47</v>
      </c>
      <c r="DC80" s="37">
        <v>47</v>
      </c>
      <c r="DD80" s="1">
        <v>47</v>
      </c>
      <c r="DE80" s="1">
        <f t="shared" ref="DE80:DE82" si="135">ROUND((DD80-CV80)/8+DD80+1,0)</f>
        <v>48</v>
      </c>
      <c r="DF80" s="47">
        <v>48</v>
      </c>
      <c r="DG80" s="53">
        <v>49</v>
      </c>
      <c r="DH80" s="65">
        <v>49</v>
      </c>
      <c r="DI80" s="69">
        <v>50</v>
      </c>
      <c r="DJ80" s="71">
        <v>50</v>
      </c>
      <c r="DK80" s="73">
        <v>51</v>
      </c>
      <c r="DL80" s="1">
        <f>ROUND((DK80-DI80)/2+DK80,1)</f>
        <v>51.5</v>
      </c>
      <c r="DM80" s="1">
        <f>ROUND((DL80-DJ80)/2+DL80,1)</f>
        <v>52.3</v>
      </c>
      <c r="DN80" s="1">
        <f>ROUND((DM80-DJ80)/3+DM80,1)</f>
        <v>53.1</v>
      </c>
      <c r="DO80" s="90">
        <v>55</v>
      </c>
      <c r="DP80" s="1">
        <f>ROUND((DO80-DL80)/3+DO80,1)</f>
        <v>56.2</v>
      </c>
      <c r="DQ80" s="99">
        <v>58</v>
      </c>
      <c r="DR80" s="103">
        <v>60</v>
      </c>
      <c r="DS80" s="114">
        <v>62</v>
      </c>
      <c r="DT80" s="1">
        <f>ROUND((DS80-DP80)/3+DS80,1)</f>
        <v>63.9</v>
      </c>
      <c r="DU80" s="122">
        <v>65</v>
      </c>
      <c r="DV80" s="124">
        <v>66</v>
      </c>
      <c r="DW80" s="129">
        <v>67</v>
      </c>
      <c r="DX80" s="133">
        <v>67</v>
      </c>
      <c r="DY80" s="136">
        <v>67</v>
      </c>
      <c r="DZ80" s="1">
        <f>DY80</f>
        <v>67</v>
      </c>
      <c r="EA80" s="1">
        <f t="shared" ref="EA80:EA82" si="136">DZ80</f>
        <v>67</v>
      </c>
      <c r="EB80" s="149">
        <v>67</v>
      </c>
      <c r="EC80" s="153">
        <v>2</v>
      </c>
      <c r="ED80" s="1">
        <v>4</v>
      </c>
      <c r="EE80" s="163">
        <v>8</v>
      </c>
      <c r="EF80" s="167">
        <v>11</v>
      </c>
      <c r="EG80" s="174">
        <v>15</v>
      </c>
      <c r="EH80" s="178">
        <v>17</v>
      </c>
      <c r="EI80" s="184">
        <v>20</v>
      </c>
      <c r="EJ80" s="189">
        <v>22</v>
      </c>
      <c r="EK80" s="1">
        <f t="shared" ref="EK80:EK81" si="137">EJ80</f>
        <v>22</v>
      </c>
      <c r="EL80" s="202">
        <v>22</v>
      </c>
      <c r="EM80" s="1">
        <f t="shared" ref="EM80:EM81" si="138">EL80</f>
        <v>22</v>
      </c>
      <c r="EN80" s="209">
        <v>22</v>
      </c>
      <c r="EO80" s="218">
        <v>25</v>
      </c>
      <c r="EP80" s="1">
        <v>28</v>
      </c>
      <c r="EQ80" s="229">
        <v>30</v>
      </c>
      <c r="ER80" s="235">
        <v>33</v>
      </c>
      <c r="ES80" s="1">
        <v>36</v>
      </c>
      <c r="ET80" s="251">
        <v>38</v>
      </c>
      <c r="EU80" s="255">
        <v>40</v>
      </c>
      <c r="EV80" s="264">
        <v>40</v>
      </c>
      <c r="EW80" s="1">
        <f t="shared" si="129"/>
        <v>40</v>
      </c>
      <c r="EX80" s="1">
        <f t="shared" si="128"/>
        <v>40</v>
      </c>
      <c r="EY80" s="279">
        <v>43</v>
      </c>
      <c r="EZ80" s="1">
        <v>46</v>
      </c>
      <c r="FA80" s="290">
        <v>46</v>
      </c>
      <c r="FB80" s="1">
        <v>48</v>
      </c>
      <c r="FC80" s="1">
        <v>50</v>
      </c>
      <c r="FD80" s="305">
        <v>50</v>
      </c>
      <c r="FE80" s="308">
        <v>53</v>
      </c>
      <c r="FF80" s="1">
        <v>55</v>
      </c>
      <c r="FG80" s="1">
        <f>FF80</f>
        <v>55</v>
      </c>
      <c r="FH80" s="1">
        <f t="shared" si="130"/>
        <v>55</v>
      </c>
      <c r="FI80" s="1">
        <f t="shared" si="131"/>
        <v>55</v>
      </c>
      <c r="FJ80" s="327">
        <v>54</v>
      </c>
      <c r="FK80" s="331">
        <v>55</v>
      </c>
      <c r="FL80" s="335">
        <v>57</v>
      </c>
      <c r="FM80" s="340">
        <v>58</v>
      </c>
      <c r="FN80" s="1">
        <v>60</v>
      </c>
      <c r="FO80" s="346">
        <v>59</v>
      </c>
      <c r="FP80" s="354">
        <v>60</v>
      </c>
      <c r="FQ80" s="1">
        <v>61</v>
      </c>
      <c r="FR80" s="388">
        <v>63</v>
      </c>
      <c r="FS80" s="393">
        <v>65</v>
      </c>
      <c r="FT80" s="414">
        <v>65</v>
      </c>
      <c r="FU80" s="422">
        <v>65</v>
      </c>
      <c r="FV80" s="429">
        <v>65</v>
      </c>
      <c r="FW80" s="1">
        <v>65</v>
      </c>
      <c r="FX80" s="441">
        <v>68</v>
      </c>
      <c r="FY80" s="448">
        <v>70</v>
      </c>
      <c r="FZ80" s="455">
        <v>73</v>
      </c>
      <c r="GA80" s="460">
        <v>75</v>
      </c>
      <c r="GB80" s="468">
        <v>77</v>
      </c>
      <c r="GC80" s="475">
        <v>80</v>
      </c>
      <c r="GD80" s="483">
        <v>82</v>
      </c>
      <c r="GE80" s="489">
        <v>83</v>
      </c>
      <c r="GF80" s="1">
        <v>85</v>
      </c>
      <c r="GG80" s="505">
        <v>87</v>
      </c>
      <c r="GH80" s="511">
        <v>89</v>
      </c>
      <c r="GI80" s="519">
        <v>90</v>
      </c>
      <c r="GJ80" s="530">
        <v>93</v>
      </c>
      <c r="GK80" s="218">
        <f t="shared" si="120"/>
        <v>3</v>
      </c>
      <c r="GL80" s="23">
        <v>11293</v>
      </c>
      <c r="GM80" s="23">
        <v>11420</v>
      </c>
      <c r="GN80" s="23">
        <v>11503</v>
      </c>
      <c r="GO80" s="23">
        <v>11600</v>
      </c>
      <c r="GP80" s="17">
        <v>11718</v>
      </c>
      <c r="GQ80" s="22"/>
      <c r="GR80" s="31"/>
      <c r="GS80" s="37">
        <v>12050</v>
      </c>
      <c r="GT80" s="41"/>
      <c r="GU80" s="44"/>
      <c r="GV80" s="47">
        <v>12450</v>
      </c>
      <c r="GW80" s="53">
        <v>12580</v>
      </c>
      <c r="GX80" s="65">
        <v>12700</v>
      </c>
      <c r="GY80" s="69">
        <v>12800</v>
      </c>
      <c r="GZ80" s="71">
        <v>12951</v>
      </c>
      <c r="HA80" s="74">
        <v>13070</v>
      </c>
      <c r="HB80" s="77"/>
      <c r="HC80" s="81"/>
      <c r="HD80" s="88"/>
      <c r="HE80" s="74">
        <v>13500</v>
      </c>
      <c r="HF80" s="74">
        <v>13630</v>
      </c>
      <c r="HG80" s="99">
        <v>13750</v>
      </c>
      <c r="HH80" s="103">
        <v>13872</v>
      </c>
      <c r="HI80" s="114">
        <v>14000</v>
      </c>
      <c r="HJ80" s="117"/>
      <c r="HK80" s="74">
        <v>14620</v>
      </c>
      <c r="HL80" s="124">
        <v>14385</v>
      </c>
      <c r="HM80" s="129">
        <v>14500</v>
      </c>
      <c r="HN80" s="133">
        <v>14650</v>
      </c>
      <c r="HO80" s="136">
        <v>14700</v>
      </c>
      <c r="HP80" s="140"/>
      <c r="HQ80" s="145"/>
      <c r="HR80" s="74">
        <v>15000</v>
      </c>
      <c r="HS80" s="153">
        <v>15150</v>
      </c>
      <c r="HT80" s="158"/>
      <c r="HU80" s="163">
        <v>15400</v>
      </c>
      <c r="HV80" s="74">
        <v>15600</v>
      </c>
      <c r="HW80" s="174">
        <v>15750</v>
      </c>
      <c r="HX80" s="74">
        <v>15800</v>
      </c>
      <c r="HY80" s="184">
        <v>15900</v>
      </c>
      <c r="HZ80" s="189">
        <v>16000</v>
      </c>
      <c r="IA80" s="193"/>
      <c r="IB80" s="202">
        <v>16300</v>
      </c>
      <c r="IC80" s="205"/>
      <c r="ID80" s="209">
        <v>16500</v>
      </c>
      <c r="IE80" s="74">
        <v>16700</v>
      </c>
      <c r="IF80" s="225"/>
      <c r="IG80" s="229">
        <v>17100</v>
      </c>
      <c r="IH80" s="235">
        <v>17200</v>
      </c>
      <c r="II80" s="245"/>
      <c r="IJ80" s="251">
        <v>17400</v>
      </c>
      <c r="IK80" s="74">
        <v>17550</v>
      </c>
      <c r="IL80" s="264">
        <v>17700</v>
      </c>
      <c r="IM80" s="268"/>
      <c r="IN80" s="272"/>
      <c r="IO80" s="279">
        <v>18100</v>
      </c>
      <c r="IP80" s="285"/>
      <c r="IQ80" s="74">
        <v>18400</v>
      </c>
      <c r="IR80" s="295"/>
      <c r="IS80" s="299"/>
      <c r="IT80" s="305">
        <v>18700</v>
      </c>
      <c r="IU80" s="308">
        <v>18850</v>
      </c>
      <c r="IV80" s="310"/>
      <c r="IW80" s="313"/>
      <c r="IX80" s="317"/>
      <c r="IY80" s="322"/>
      <c r="IZ80" s="327">
        <v>19400</v>
      </c>
      <c r="JA80" s="74">
        <v>19600</v>
      </c>
      <c r="JB80" s="335">
        <v>19750</v>
      </c>
      <c r="JC80" s="74">
        <v>19900</v>
      </c>
      <c r="JD80" s="343"/>
      <c r="JE80" s="346">
        <v>20100</v>
      </c>
      <c r="JF80" s="354">
        <v>20300</v>
      </c>
      <c r="JG80" s="375"/>
      <c r="JH80" s="74">
        <v>20500</v>
      </c>
      <c r="JI80" s="74">
        <v>20700</v>
      </c>
      <c r="JJ80" s="414">
        <v>20900</v>
      </c>
      <c r="JK80" s="422">
        <v>21000</v>
      </c>
      <c r="JL80" s="429">
        <v>21200</v>
      </c>
      <c r="JM80" s="435"/>
      <c r="JN80" s="441">
        <v>21400</v>
      </c>
      <c r="JO80" s="448">
        <v>21600</v>
      </c>
      <c r="JP80" s="455">
        <v>21700</v>
      </c>
      <c r="JQ80" s="460">
        <v>21800</v>
      </c>
      <c r="JR80" s="468">
        <v>22000</v>
      </c>
      <c r="JS80" s="475">
        <v>22100</v>
      </c>
      <c r="JT80" s="483">
        <v>22200</v>
      </c>
      <c r="JU80" s="489">
        <v>22300</v>
      </c>
      <c r="JV80" s="498"/>
      <c r="JW80" s="505">
        <v>22600</v>
      </c>
      <c r="JX80" s="511">
        <v>22800</v>
      </c>
      <c r="JY80" s="519">
        <v>22900</v>
      </c>
      <c r="JZ80" s="530">
        <v>23000</v>
      </c>
      <c r="KA80" s="218">
        <f t="shared" si="121"/>
        <v>100</v>
      </c>
      <c r="KB80" s="4"/>
    </row>
    <row r="81" spans="1:288" ht="15" customHeight="1" x14ac:dyDescent="0.2">
      <c r="A81" s="557"/>
      <c r="B81" s="132">
        <v>80</v>
      </c>
      <c r="C81" s="4" t="s">
        <v>100</v>
      </c>
      <c r="D81" s="132">
        <v>2</v>
      </c>
      <c r="E81" s="132">
        <v>2</v>
      </c>
      <c r="F81" s="23">
        <v>246</v>
      </c>
      <c r="G81" s="23">
        <v>252</v>
      </c>
      <c r="H81" s="1">
        <v>258</v>
      </c>
      <c r="I81" s="23">
        <v>265</v>
      </c>
      <c r="J81" s="18">
        <v>273</v>
      </c>
      <c r="K81" s="22">
        <v>279</v>
      </c>
      <c r="L81" s="1">
        <v>285</v>
      </c>
      <c r="M81" s="1">
        <f t="shared" ref="M81:M82" si="139">ROUND((L81-F81)/6+L81+1,0)</f>
        <v>293</v>
      </c>
      <c r="N81" s="1">
        <f t="shared" si="132"/>
        <v>301</v>
      </c>
      <c r="O81" s="1">
        <f t="shared" si="133"/>
        <v>309</v>
      </c>
      <c r="P81" s="1">
        <f t="shared" ref="P81:P82" si="140">ROUND((O81-F81)/9+O81,0)</f>
        <v>316</v>
      </c>
      <c r="Q81" s="53">
        <v>307</v>
      </c>
      <c r="R81" s="65">
        <v>332</v>
      </c>
      <c r="S81" s="69">
        <v>339</v>
      </c>
      <c r="T81" s="71">
        <v>342</v>
      </c>
      <c r="U81" s="73">
        <v>359</v>
      </c>
      <c r="V81" s="77">
        <v>354</v>
      </c>
      <c r="W81" s="81">
        <v>360</v>
      </c>
      <c r="X81" s="88">
        <v>366</v>
      </c>
      <c r="Y81" s="90">
        <v>370</v>
      </c>
      <c r="Z81" s="93">
        <v>376</v>
      </c>
      <c r="AA81" s="1">
        <f>ROUND((Z81-W81)/3+Z81,1)</f>
        <v>381.3</v>
      </c>
      <c r="AB81" s="103">
        <v>385</v>
      </c>
      <c r="AC81" s="114">
        <v>390</v>
      </c>
      <c r="AD81" s="117">
        <v>394</v>
      </c>
      <c r="AE81" s="122">
        <v>400</v>
      </c>
      <c r="AF81" s="124">
        <v>406</v>
      </c>
      <c r="AG81" s="129">
        <v>410</v>
      </c>
      <c r="AH81" s="133">
        <v>414</v>
      </c>
      <c r="AI81" s="136">
        <v>416</v>
      </c>
      <c r="AJ81" s="140">
        <v>420</v>
      </c>
      <c r="AK81" s="1">
        <f t="shared" si="134"/>
        <v>423.3</v>
      </c>
      <c r="AL81" s="1">
        <v>427</v>
      </c>
      <c r="AM81" s="153">
        <v>427</v>
      </c>
      <c r="AN81" s="1">
        <v>429</v>
      </c>
      <c r="AO81" s="163">
        <v>430</v>
      </c>
      <c r="AP81" s="1">
        <v>432</v>
      </c>
      <c r="AQ81" s="1">
        <v>434</v>
      </c>
      <c r="AR81" s="178">
        <v>439</v>
      </c>
      <c r="AS81" s="1">
        <v>442</v>
      </c>
      <c r="AT81" s="1">
        <v>446</v>
      </c>
      <c r="AU81" s="1">
        <v>449</v>
      </c>
      <c r="AV81" s="1">
        <v>453</v>
      </c>
      <c r="AW81" s="1">
        <f t="shared" ref="AW81:BB81" si="141">AV81+8.7</f>
        <v>461.7</v>
      </c>
      <c r="AX81" s="1">
        <f t="shared" si="141"/>
        <v>470.4</v>
      </c>
      <c r="AY81" s="1">
        <f t="shared" si="141"/>
        <v>479.09999999999997</v>
      </c>
      <c r="AZ81" s="1">
        <f t="shared" si="141"/>
        <v>487.79999999999995</v>
      </c>
      <c r="BA81" s="1">
        <f t="shared" si="141"/>
        <v>496.49999999999994</v>
      </c>
      <c r="BB81" s="1">
        <f t="shared" si="141"/>
        <v>505.19999999999993</v>
      </c>
      <c r="BC81" s="1">
        <f>BB81+8.7</f>
        <v>513.9</v>
      </c>
      <c r="BD81" s="251">
        <v>480</v>
      </c>
      <c r="BE81" s="255">
        <v>484</v>
      </c>
      <c r="BF81" s="264">
        <v>487</v>
      </c>
      <c r="BG81" s="268">
        <v>492</v>
      </c>
      <c r="BH81" s="272">
        <v>497</v>
      </c>
      <c r="BI81" s="279">
        <v>502</v>
      </c>
      <c r="BJ81" s="285">
        <v>506</v>
      </c>
      <c r="BK81" s="290">
        <v>509</v>
      </c>
      <c r="BL81" s="295">
        <v>512</v>
      </c>
      <c r="BM81" s="299">
        <v>515</v>
      </c>
      <c r="BN81" s="305">
        <v>519</v>
      </c>
      <c r="BO81" s="1">
        <v>522</v>
      </c>
      <c r="BP81" s="310">
        <v>521</v>
      </c>
      <c r="BQ81" s="313">
        <v>525</v>
      </c>
      <c r="BR81" s="317">
        <v>530</v>
      </c>
      <c r="BS81" s="322">
        <v>535</v>
      </c>
      <c r="BT81" s="327">
        <v>540</v>
      </c>
      <c r="BU81" s="331">
        <v>544</v>
      </c>
      <c r="BV81" s="335">
        <v>548</v>
      </c>
      <c r="BW81" s="338">
        <v>551</v>
      </c>
      <c r="BX81" s="343">
        <v>554</v>
      </c>
      <c r="BY81" s="346">
        <v>556</v>
      </c>
      <c r="BZ81" s="354">
        <v>560</v>
      </c>
      <c r="CA81" s="375">
        <v>565</v>
      </c>
      <c r="CB81" s="388">
        <v>570</v>
      </c>
      <c r="CC81" s="393">
        <v>575</v>
      </c>
      <c r="CD81" s="414">
        <v>580</v>
      </c>
      <c r="CE81" s="422">
        <v>585</v>
      </c>
      <c r="CF81" s="1">
        <v>590</v>
      </c>
      <c r="CG81" s="435">
        <v>595</v>
      </c>
      <c r="CH81" s="441">
        <v>600</v>
      </c>
      <c r="CI81" s="448">
        <v>605</v>
      </c>
      <c r="CJ81" s="455">
        <v>2</v>
      </c>
      <c r="CK81" s="460">
        <v>6</v>
      </c>
      <c r="CL81" s="468">
        <v>9</v>
      </c>
      <c r="CM81" s="475">
        <v>13</v>
      </c>
      <c r="CN81" s="483">
        <v>17</v>
      </c>
      <c r="CO81" s="489">
        <v>20</v>
      </c>
      <c r="CP81" s="498">
        <v>25</v>
      </c>
      <c r="CQ81" s="505">
        <v>30</v>
      </c>
      <c r="CR81" s="511">
        <v>35</v>
      </c>
      <c r="CS81" s="522">
        <v>40</v>
      </c>
      <c r="CT81" s="530">
        <v>43</v>
      </c>
      <c r="CU81" s="218">
        <f t="shared" si="114"/>
        <v>3</v>
      </c>
      <c r="CV81" s="23">
        <v>170</v>
      </c>
      <c r="CW81" s="23">
        <v>174</v>
      </c>
      <c r="CX81" s="1">
        <v>178</v>
      </c>
      <c r="CY81" s="23">
        <v>181</v>
      </c>
      <c r="CZ81" s="18">
        <v>185</v>
      </c>
      <c r="DA81" s="22">
        <v>187</v>
      </c>
      <c r="DB81" s="1">
        <v>190</v>
      </c>
      <c r="DC81" s="1">
        <f t="shared" ref="DC81:DC82" si="142">ROUND((DB81-CV81)/6/31*21+DB81,0)</f>
        <v>192</v>
      </c>
      <c r="DD81" s="1">
        <f t="shared" ref="DD81:DD82" si="143">ROUND((DC81-CV81)/7+DC81-1,0)</f>
        <v>194</v>
      </c>
      <c r="DE81" s="1">
        <f t="shared" si="135"/>
        <v>198</v>
      </c>
      <c r="DF81" s="1">
        <f t="shared" ref="DF81:DF82" si="144">ROUND((DE81-CV81)/9+DE81+1,0)</f>
        <v>202</v>
      </c>
      <c r="DG81" s="53">
        <v>192</v>
      </c>
      <c r="DH81" s="65">
        <v>194</v>
      </c>
      <c r="DI81" s="69">
        <v>197</v>
      </c>
      <c r="DJ81" s="71">
        <v>200</v>
      </c>
      <c r="DK81" s="73">
        <v>206</v>
      </c>
      <c r="DL81" s="77">
        <v>208</v>
      </c>
      <c r="DM81" s="81">
        <v>210</v>
      </c>
      <c r="DN81" s="88">
        <v>213</v>
      </c>
      <c r="DO81" s="90">
        <v>215</v>
      </c>
      <c r="DP81" s="93">
        <v>218</v>
      </c>
      <c r="DQ81" s="1">
        <f>ROUND((DP81-DM81)/3+DP81,1)</f>
        <v>220.7</v>
      </c>
      <c r="DR81" s="103">
        <v>223</v>
      </c>
      <c r="DS81" s="114">
        <v>226</v>
      </c>
      <c r="DT81" s="117">
        <v>228</v>
      </c>
      <c r="DU81" s="122">
        <v>231</v>
      </c>
      <c r="DV81" s="124">
        <v>234</v>
      </c>
      <c r="DW81" s="129">
        <v>236</v>
      </c>
      <c r="DX81" s="133">
        <v>237</v>
      </c>
      <c r="DY81" s="136">
        <v>237</v>
      </c>
      <c r="DZ81" s="140">
        <v>237</v>
      </c>
      <c r="EA81" s="1">
        <f t="shared" si="136"/>
        <v>237</v>
      </c>
      <c r="EB81" s="1">
        <v>238</v>
      </c>
      <c r="EC81" s="153">
        <v>239</v>
      </c>
      <c r="ED81" s="1">
        <v>240</v>
      </c>
      <c r="EE81" s="163">
        <v>243</v>
      </c>
      <c r="EF81" s="1">
        <v>245</v>
      </c>
      <c r="EG81" s="1">
        <v>247</v>
      </c>
      <c r="EH81" s="178">
        <v>247</v>
      </c>
      <c r="EI81" s="1">
        <v>249</v>
      </c>
      <c r="EJ81" s="1">
        <v>250</v>
      </c>
      <c r="EK81" s="1">
        <f t="shared" si="137"/>
        <v>250</v>
      </c>
      <c r="EL81" s="1">
        <f>EK81</f>
        <v>250</v>
      </c>
      <c r="EM81" s="1">
        <f t="shared" si="138"/>
        <v>250</v>
      </c>
      <c r="EN81" s="1">
        <f>EM81</f>
        <v>250</v>
      </c>
      <c r="EO81" s="1">
        <v>254</v>
      </c>
      <c r="EP81" s="1">
        <f>EO81+6</f>
        <v>260</v>
      </c>
      <c r="EQ81" s="234">
        <v>267</v>
      </c>
      <c r="ER81" s="1">
        <v>272</v>
      </c>
      <c r="ES81" s="1">
        <v>277</v>
      </c>
      <c r="ET81" s="251">
        <v>279</v>
      </c>
      <c r="EU81" s="255">
        <v>282</v>
      </c>
      <c r="EV81" s="264">
        <v>283</v>
      </c>
      <c r="EW81" s="1">
        <f t="shared" si="129"/>
        <v>283</v>
      </c>
      <c r="EX81" s="1">
        <f t="shared" si="128"/>
        <v>283</v>
      </c>
      <c r="EY81" s="279">
        <v>289</v>
      </c>
      <c r="EZ81" s="285">
        <v>292</v>
      </c>
      <c r="FA81" s="290">
        <v>295</v>
      </c>
      <c r="FB81" s="295">
        <v>297</v>
      </c>
      <c r="FC81" s="299">
        <v>300</v>
      </c>
      <c r="FD81" s="305">
        <v>303</v>
      </c>
      <c r="FE81" s="1">
        <v>306</v>
      </c>
      <c r="FF81" s="310">
        <v>306</v>
      </c>
      <c r="FG81" s="313">
        <v>307</v>
      </c>
      <c r="FH81" s="317">
        <v>307</v>
      </c>
      <c r="FI81" s="322">
        <v>307</v>
      </c>
      <c r="FJ81" s="327">
        <v>308</v>
      </c>
      <c r="FK81" s="331">
        <v>310</v>
      </c>
      <c r="FL81" s="335">
        <v>312</v>
      </c>
      <c r="FM81" s="338">
        <v>315</v>
      </c>
      <c r="FN81" s="343">
        <v>318</v>
      </c>
      <c r="FO81" s="346">
        <v>320</v>
      </c>
      <c r="FP81" s="354">
        <v>323</v>
      </c>
      <c r="FQ81" s="375">
        <v>328</v>
      </c>
      <c r="FR81" s="388">
        <v>333</v>
      </c>
      <c r="FS81" s="393">
        <v>337</v>
      </c>
      <c r="FT81" s="414">
        <v>340</v>
      </c>
      <c r="FU81" s="422">
        <v>345</v>
      </c>
      <c r="FV81" s="1">
        <v>349</v>
      </c>
      <c r="FW81" s="435">
        <v>355</v>
      </c>
      <c r="FX81" s="441">
        <v>360</v>
      </c>
      <c r="FY81" s="448">
        <v>365</v>
      </c>
      <c r="FZ81" s="455">
        <v>1</v>
      </c>
      <c r="GA81" s="460">
        <v>4</v>
      </c>
      <c r="GB81" s="468">
        <v>9</v>
      </c>
      <c r="GC81" s="475">
        <v>10</v>
      </c>
      <c r="GD81" s="483">
        <v>15</v>
      </c>
      <c r="GE81" s="489">
        <v>18</v>
      </c>
      <c r="GF81" s="498">
        <v>21</v>
      </c>
      <c r="GG81" s="505">
        <v>23</v>
      </c>
      <c r="GH81" s="511">
        <v>26</v>
      </c>
      <c r="GI81" s="522">
        <v>29</v>
      </c>
      <c r="GJ81" s="530">
        <v>30</v>
      </c>
      <c r="GK81" s="218">
        <f t="shared" si="120"/>
        <v>1</v>
      </c>
      <c r="GL81" s="23">
        <v>11775</v>
      </c>
      <c r="GM81" s="23">
        <v>11926</v>
      </c>
      <c r="GN81" s="23"/>
      <c r="GO81" s="23">
        <v>12210</v>
      </c>
      <c r="GP81" s="17">
        <v>12353</v>
      </c>
      <c r="GQ81" s="22"/>
      <c r="GR81" s="31"/>
      <c r="GS81" s="37"/>
      <c r="GT81" s="41"/>
      <c r="GU81" s="44"/>
      <c r="GV81" s="47"/>
      <c r="GW81" s="53">
        <v>13206</v>
      </c>
      <c r="GX81" s="65">
        <v>13352</v>
      </c>
      <c r="GY81" s="69">
        <v>13436</v>
      </c>
      <c r="GZ81" s="71">
        <v>13738</v>
      </c>
      <c r="HA81" s="74">
        <v>13856</v>
      </c>
      <c r="HB81" s="77">
        <v>13940</v>
      </c>
      <c r="HC81" s="81">
        <v>14083</v>
      </c>
      <c r="HD81" s="88">
        <v>14180</v>
      </c>
      <c r="HE81" s="90">
        <v>14300</v>
      </c>
      <c r="HF81" s="93">
        <v>14456</v>
      </c>
      <c r="HG81" s="99"/>
      <c r="HH81" s="103">
        <v>14560</v>
      </c>
      <c r="HI81" s="114">
        <v>14670</v>
      </c>
      <c r="HJ81" s="117">
        <v>14780</v>
      </c>
      <c r="HK81" s="122">
        <v>14900</v>
      </c>
      <c r="HL81" s="124">
        <v>15112</v>
      </c>
      <c r="HM81" s="129">
        <v>15214</v>
      </c>
      <c r="HN81" s="133">
        <v>15328</v>
      </c>
      <c r="HO81" s="136">
        <v>15430</v>
      </c>
      <c r="HP81" s="140">
        <v>15546</v>
      </c>
      <c r="HQ81" s="145"/>
      <c r="HR81" s="149"/>
      <c r="HS81" s="153">
        <v>15560</v>
      </c>
      <c r="HT81" s="158"/>
      <c r="HU81" s="163">
        <v>15700</v>
      </c>
      <c r="HV81" s="167"/>
      <c r="HW81" s="174"/>
      <c r="HX81" s="178">
        <v>15964</v>
      </c>
      <c r="HY81" s="184"/>
      <c r="HZ81" s="189"/>
      <c r="IA81" s="193"/>
      <c r="IB81" s="202"/>
      <c r="IC81" s="205"/>
      <c r="ID81" s="209"/>
      <c r="IE81" s="218"/>
      <c r="IF81" s="225"/>
      <c r="IG81" s="229"/>
      <c r="IH81" s="235"/>
      <c r="II81" s="245"/>
      <c r="IJ81" s="251">
        <v>17648</v>
      </c>
      <c r="IK81" s="255">
        <v>17758</v>
      </c>
      <c r="IL81" s="264">
        <v>17865</v>
      </c>
      <c r="IM81" s="268">
        <v>17981</v>
      </c>
      <c r="IN81" s="272">
        <v>18104</v>
      </c>
      <c r="IO81" s="279">
        <v>18216</v>
      </c>
      <c r="IP81" s="285">
        <v>18336</v>
      </c>
      <c r="IQ81" s="290">
        <v>18436</v>
      </c>
      <c r="IR81" s="295">
        <v>18536</v>
      </c>
      <c r="IS81" s="299">
        <v>18674</v>
      </c>
      <c r="IT81" s="305">
        <v>18796</v>
      </c>
      <c r="IU81" s="308"/>
      <c r="IV81" s="310">
        <v>18900</v>
      </c>
      <c r="IW81" s="313">
        <v>19000</v>
      </c>
      <c r="IX81" s="317">
        <v>19272</v>
      </c>
      <c r="IY81" s="322">
        <v>19395</v>
      </c>
      <c r="IZ81" s="327">
        <v>19528</v>
      </c>
      <c r="JA81" s="331">
        <v>19637</v>
      </c>
      <c r="JB81" s="335">
        <v>19770</v>
      </c>
      <c r="JC81" s="338">
        <v>19899</v>
      </c>
      <c r="JD81" s="343">
        <v>20028</v>
      </c>
      <c r="JE81" s="346">
        <v>20134</v>
      </c>
      <c r="JF81" s="354">
        <v>20281</v>
      </c>
      <c r="JG81" s="375">
        <v>20391</v>
      </c>
      <c r="JH81" s="388">
        <v>20506</v>
      </c>
      <c r="JI81" s="393">
        <v>20612</v>
      </c>
      <c r="JJ81" s="414">
        <v>20743</v>
      </c>
      <c r="JK81" s="422">
        <v>20892</v>
      </c>
      <c r="JL81" s="429"/>
      <c r="JM81" s="435">
        <v>21132</v>
      </c>
      <c r="JN81" s="441">
        <v>21248</v>
      </c>
      <c r="JO81" s="448">
        <v>21356</v>
      </c>
      <c r="JP81" s="455">
        <v>21497</v>
      </c>
      <c r="JQ81" s="460">
        <v>21622</v>
      </c>
      <c r="JR81" s="468">
        <v>21754</v>
      </c>
      <c r="JS81" s="475">
        <v>21876</v>
      </c>
      <c r="JT81" s="483">
        <v>21992</v>
      </c>
      <c r="JU81" s="489">
        <v>22092</v>
      </c>
      <c r="JV81" s="498">
        <v>22208</v>
      </c>
      <c r="JW81" s="505">
        <v>22329</v>
      </c>
      <c r="JX81" s="74">
        <v>22450</v>
      </c>
      <c r="JY81" s="519"/>
      <c r="JZ81" s="530">
        <v>22664</v>
      </c>
      <c r="KA81" s="218" t="str">
        <f t="shared" si="121"/>
        <v>Н/Д</v>
      </c>
      <c r="KB81" s="4"/>
    </row>
    <row r="82" spans="1:288" ht="15" customHeight="1" x14ac:dyDescent="0.2">
      <c r="A82" s="557">
        <v>3</v>
      </c>
      <c r="B82" s="132">
        <v>81</v>
      </c>
      <c r="C82" s="4" t="s">
        <v>546</v>
      </c>
      <c r="D82" s="132">
        <v>0</v>
      </c>
      <c r="E82" s="132">
        <v>3</v>
      </c>
      <c r="F82" s="23">
        <v>38</v>
      </c>
      <c r="G82" s="1">
        <v>42</v>
      </c>
      <c r="H82" s="1">
        <v>46</v>
      </c>
      <c r="I82" s="23">
        <v>46</v>
      </c>
      <c r="J82" s="1">
        <v>49</v>
      </c>
      <c r="K82" s="1">
        <v>53</v>
      </c>
      <c r="L82" s="1">
        <v>57</v>
      </c>
      <c r="M82" s="1">
        <f t="shared" si="139"/>
        <v>61</v>
      </c>
      <c r="N82" s="1">
        <f t="shared" si="132"/>
        <v>65</v>
      </c>
      <c r="O82" s="1">
        <f t="shared" si="133"/>
        <v>69</v>
      </c>
      <c r="P82" s="1">
        <f t="shared" si="140"/>
        <v>72</v>
      </c>
      <c r="Q82" s="1">
        <f>ROUND((P82-F82)/10+P82+1,1)</f>
        <v>76.400000000000006</v>
      </c>
      <c r="R82" s="65" t="s">
        <v>7</v>
      </c>
      <c r="S82" s="69">
        <v>94</v>
      </c>
      <c r="T82" s="71">
        <v>99</v>
      </c>
      <c r="U82" s="73">
        <v>103</v>
      </c>
      <c r="V82" s="77">
        <v>109</v>
      </c>
      <c r="W82" s="1">
        <f>ROUND((V82-T82)/2+V82,1)</f>
        <v>114</v>
      </c>
      <c r="X82" s="1">
        <f>ROUND((W82-T82)/3+W82,1)</f>
        <v>119</v>
      </c>
      <c r="Y82" s="90">
        <v>124</v>
      </c>
      <c r="Z82" s="93">
        <v>129</v>
      </c>
      <c r="AA82" s="1">
        <f>ROUND((Z82-W82)/3+Z82,1)</f>
        <v>134</v>
      </c>
      <c r="AB82" s="103">
        <v>138</v>
      </c>
      <c r="AC82" s="1">
        <f>ROUND((AB82-Y82)/3+AB82,1)</f>
        <v>142.69999999999999</v>
      </c>
      <c r="AD82" s="1">
        <f>ROUND((AC82-Z82)/3+AC82,1)</f>
        <v>147.30000000000001</v>
      </c>
      <c r="AE82" s="122">
        <v>149</v>
      </c>
      <c r="AF82" s="1">
        <f>ROUND((AE82-AB82)/3+AE82,1)</f>
        <v>152.69999999999999</v>
      </c>
      <c r="AG82" s="1">
        <f>ROUND((AF82-AC82)/3+AF82,1)</f>
        <v>156</v>
      </c>
      <c r="AH82" s="133">
        <v>161</v>
      </c>
      <c r="AI82" s="1">
        <f t="shared" ref="AI82" si="145">ROUND((AH82-AE82)/3+AH82,1)</f>
        <v>165</v>
      </c>
      <c r="AJ82" s="1">
        <f>ROUND((AI82-AF82)/3+AI82,1)</f>
        <v>169.1</v>
      </c>
      <c r="AK82" s="1">
        <f t="shared" si="134"/>
        <v>173.5</v>
      </c>
      <c r="AL82" s="149">
        <v>182</v>
      </c>
      <c r="AM82" s="1">
        <v>186</v>
      </c>
      <c r="AN82" s="1">
        <v>190</v>
      </c>
      <c r="AO82" s="1">
        <v>194</v>
      </c>
      <c r="AP82" s="1">
        <v>198.3</v>
      </c>
      <c r="AQ82" s="1">
        <v>202.6</v>
      </c>
      <c r="AR82" s="1">
        <v>206.9</v>
      </c>
      <c r="AS82" s="1">
        <v>211.20000000000002</v>
      </c>
      <c r="AT82" s="189">
        <v>199</v>
      </c>
      <c r="AU82" s="5">
        <v>199</v>
      </c>
      <c r="AV82" s="5">
        <v>199</v>
      </c>
      <c r="AW82" s="5">
        <v>199</v>
      </c>
      <c r="AX82" s="5">
        <v>199</v>
      </c>
      <c r="AY82" s="5">
        <v>199</v>
      </c>
      <c r="AZ82" s="5">
        <v>199</v>
      </c>
      <c r="BA82" s="5">
        <v>199</v>
      </c>
      <c r="BB82" s="5">
        <v>199</v>
      </c>
      <c r="BC82" s="5">
        <v>199</v>
      </c>
      <c r="BD82" s="5">
        <v>199</v>
      </c>
      <c r="BE82" s="255">
        <v>207</v>
      </c>
      <c r="BF82" s="264">
        <v>221</v>
      </c>
      <c r="BG82" s="268">
        <v>221</v>
      </c>
      <c r="BH82" s="272">
        <v>244</v>
      </c>
      <c r="BI82" s="5">
        <v>244</v>
      </c>
      <c r="BJ82" s="285">
        <v>265</v>
      </c>
      <c r="BK82" s="290">
        <v>277</v>
      </c>
      <c r="BL82" s="295">
        <v>286</v>
      </c>
      <c r="BM82" s="299">
        <v>301</v>
      </c>
      <c r="BN82" s="305">
        <v>313</v>
      </c>
      <c r="BO82" s="308">
        <v>323</v>
      </c>
      <c r="BP82" s="310">
        <v>338</v>
      </c>
      <c r="BQ82" s="313">
        <v>351</v>
      </c>
      <c r="BR82" s="317">
        <v>365</v>
      </c>
      <c r="BS82" s="322">
        <v>382</v>
      </c>
      <c r="BT82" s="327">
        <v>399</v>
      </c>
      <c r="BU82" s="1">
        <v>415</v>
      </c>
      <c r="BV82" s="1">
        <v>431</v>
      </c>
      <c r="BW82" s="338">
        <v>437</v>
      </c>
      <c r="BX82" s="343">
        <v>448</v>
      </c>
      <c r="BY82" s="346">
        <v>463</v>
      </c>
      <c r="BZ82" s="1">
        <v>475</v>
      </c>
      <c r="CA82" s="375">
        <v>1.0740000000000001</v>
      </c>
      <c r="CB82" s="1">
        <v>13</v>
      </c>
      <c r="CC82" s="393">
        <v>29</v>
      </c>
      <c r="CD82" s="1">
        <v>42</v>
      </c>
      <c r="CE82" s="1">
        <v>55</v>
      </c>
      <c r="CF82" s="429">
        <v>82</v>
      </c>
      <c r="CG82" s="1">
        <v>94</v>
      </c>
      <c r="CH82" s="441">
        <v>110</v>
      </c>
      <c r="CI82" s="448">
        <v>124</v>
      </c>
      <c r="CJ82" s="455">
        <v>136</v>
      </c>
      <c r="CK82" s="460">
        <v>146</v>
      </c>
      <c r="CL82" s="468">
        <v>156</v>
      </c>
      <c r="CM82" s="475">
        <v>168</v>
      </c>
      <c r="CN82" s="483">
        <v>181</v>
      </c>
      <c r="CO82" s="489">
        <v>181</v>
      </c>
      <c r="CP82" s="498">
        <v>209</v>
      </c>
      <c r="CQ82" s="1">
        <v>221</v>
      </c>
      <c r="CR82" s="1">
        <v>242</v>
      </c>
      <c r="CS82" s="519">
        <v>231</v>
      </c>
      <c r="CT82" s="530">
        <v>236</v>
      </c>
      <c r="CU82" s="218">
        <f t="shared" si="114"/>
        <v>5</v>
      </c>
      <c r="CV82" s="23">
        <v>11</v>
      </c>
      <c r="CW82" s="1">
        <v>13</v>
      </c>
      <c r="CX82" s="1">
        <v>15</v>
      </c>
      <c r="CY82" s="23">
        <v>25</v>
      </c>
      <c r="CZ82" s="1">
        <v>29</v>
      </c>
      <c r="DA82" s="1">
        <v>33</v>
      </c>
      <c r="DB82" s="1">
        <v>36</v>
      </c>
      <c r="DC82" s="1">
        <f t="shared" si="142"/>
        <v>39</v>
      </c>
      <c r="DD82" s="1">
        <f t="shared" si="143"/>
        <v>42</v>
      </c>
      <c r="DE82" s="1">
        <f t="shared" si="135"/>
        <v>47</v>
      </c>
      <c r="DF82" s="1">
        <f t="shared" si="144"/>
        <v>52</v>
      </c>
      <c r="DG82" s="1">
        <f>ROUND((DF82-CV82)/10+DF82+1,1)</f>
        <v>57.1</v>
      </c>
      <c r="DH82" s="65" t="s">
        <v>7</v>
      </c>
      <c r="DI82" s="69">
        <v>49</v>
      </c>
      <c r="DJ82" s="71">
        <v>54</v>
      </c>
      <c r="DK82" s="73">
        <v>58</v>
      </c>
      <c r="DL82" s="77">
        <v>59</v>
      </c>
      <c r="DM82" s="1">
        <f>ROUND((DL82-DJ82)/2+DL82,1)</f>
        <v>61.5</v>
      </c>
      <c r="DN82" s="1">
        <f>ROUND((DM82-DJ82)/3+DM82,1)</f>
        <v>64</v>
      </c>
      <c r="DO82" s="5">
        <v>64</v>
      </c>
      <c r="DP82" s="5">
        <v>64</v>
      </c>
      <c r="DQ82" s="1">
        <v>64</v>
      </c>
      <c r="DR82" s="103">
        <v>64</v>
      </c>
      <c r="DS82" s="1">
        <v>64</v>
      </c>
      <c r="DT82" s="1">
        <v>64</v>
      </c>
      <c r="DU82" s="122">
        <v>72</v>
      </c>
      <c r="DV82" s="1">
        <v>74</v>
      </c>
      <c r="DW82" s="1">
        <f>ROUND((DV82-DS82)/3+DV82,1)</f>
        <v>77.3</v>
      </c>
      <c r="DX82" s="133">
        <v>78</v>
      </c>
      <c r="DY82" s="1">
        <v>78</v>
      </c>
      <c r="DZ82" s="1">
        <f>DY82</f>
        <v>78</v>
      </c>
      <c r="EA82" s="1">
        <f t="shared" si="136"/>
        <v>78</v>
      </c>
      <c r="EB82" s="149">
        <v>78</v>
      </c>
      <c r="EC82" s="1">
        <v>80</v>
      </c>
      <c r="ED82" s="1">
        <v>82</v>
      </c>
      <c r="EE82" s="1">
        <v>84</v>
      </c>
      <c r="EF82" s="1">
        <v>87.1</v>
      </c>
      <c r="EG82" s="1">
        <v>90.2</v>
      </c>
      <c r="EH82" s="1">
        <v>93.3</v>
      </c>
      <c r="EI82" s="1">
        <v>96.399999999999991</v>
      </c>
      <c r="EJ82" s="189">
        <v>97</v>
      </c>
      <c r="EK82" s="5">
        <v>97</v>
      </c>
      <c r="EL82" s="5">
        <v>97</v>
      </c>
      <c r="EM82" s="5">
        <v>97</v>
      </c>
      <c r="EN82" s="5">
        <v>97</v>
      </c>
      <c r="EO82" s="5">
        <v>97</v>
      </c>
      <c r="EP82" s="5">
        <v>97</v>
      </c>
      <c r="EQ82" s="5">
        <v>97</v>
      </c>
      <c r="ER82" s="5">
        <v>97</v>
      </c>
      <c r="ES82" s="5">
        <v>97</v>
      </c>
      <c r="ET82" s="5">
        <v>97</v>
      </c>
      <c r="EU82" s="255">
        <v>97</v>
      </c>
      <c r="EV82" s="264">
        <v>98</v>
      </c>
      <c r="EW82" s="1">
        <f t="shared" si="129"/>
        <v>98</v>
      </c>
      <c r="EX82" s="1">
        <f t="shared" si="128"/>
        <v>98</v>
      </c>
      <c r="EY82" s="5">
        <v>98</v>
      </c>
      <c r="EZ82" s="285">
        <v>98</v>
      </c>
      <c r="FA82" s="290">
        <v>98</v>
      </c>
      <c r="FB82" s="295">
        <v>98</v>
      </c>
      <c r="FC82" s="299">
        <v>98</v>
      </c>
      <c r="FD82" s="305">
        <v>98</v>
      </c>
      <c r="FE82" s="308">
        <v>98</v>
      </c>
      <c r="FF82" s="310">
        <v>98</v>
      </c>
      <c r="FG82" s="313">
        <v>98</v>
      </c>
      <c r="FH82" s="317">
        <v>98</v>
      </c>
      <c r="FI82" s="322">
        <v>98</v>
      </c>
      <c r="FJ82" s="327">
        <v>98</v>
      </c>
      <c r="FK82" s="1">
        <v>98</v>
      </c>
      <c r="FL82" s="1">
        <v>98</v>
      </c>
      <c r="FM82" s="338">
        <v>98</v>
      </c>
      <c r="FN82" s="343">
        <v>98</v>
      </c>
      <c r="FO82" s="346">
        <v>98</v>
      </c>
      <c r="FP82" s="354">
        <v>98</v>
      </c>
      <c r="FQ82" s="375">
        <v>1.0680000000000001</v>
      </c>
      <c r="FR82" s="388">
        <v>1.0680000000000001</v>
      </c>
      <c r="FS82" s="393">
        <v>1.0680000000000001</v>
      </c>
      <c r="FT82" s="1">
        <v>1.0680000000000001</v>
      </c>
      <c r="FU82" s="1">
        <v>1.0680000000000001</v>
      </c>
      <c r="FV82" s="429">
        <v>1.0680000000000001</v>
      </c>
      <c r="FW82" s="1">
        <v>1.0680000000000001</v>
      </c>
      <c r="FX82" s="441">
        <v>1.0680000000000001</v>
      </c>
      <c r="FY82" s="1">
        <v>1.0680000000000001</v>
      </c>
      <c r="FZ82" s="455">
        <v>12</v>
      </c>
      <c r="GA82" s="460">
        <v>18</v>
      </c>
      <c r="GB82" s="468">
        <v>24</v>
      </c>
      <c r="GC82" s="475">
        <v>30</v>
      </c>
      <c r="GD82" s="483">
        <v>39</v>
      </c>
      <c r="GE82" s="489">
        <v>39</v>
      </c>
      <c r="GF82" s="498">
        <v>54</v>
      </c>
      <c r="GG82" s="1">
        <v>60</v>
      </c>
      <c r="GH82" s="1">
        <v>64</v>
      </c>
      <c r="GI82" s="519">
        <v>58</v>
      </c>
      <c r="GJ82" s="530">
        <v>63</v>
      </c>
      <c r="GK82" s="218">
        <f t="shared" si="120"/>
        <v>5</v>
      </c>
      <c r="GL82" s="23"/>
      <c r="GM82" s="23"/>
      <c r="GN82" s="23"/>
      <c r="GO82" s="23">
        <v>1314</v>
      </c>
      <c r="GP82" s="17"/>
      <c r="GQ82" s="22"/>
      <c r="GR82" s="31"/>
      <c r="GS82" s="37"/>
      <c r="GT82" s="41"/>
      <c r="GU82" s="44"/>
      <c r="GV82" s="47"/>
      <c r="GW82" s="53"/>
      <c r="GX82" s="65"/>
      <c r="GY82" s="69">
        <v>2664</v>
      </c>
      <c r="GZ82" s="71">
        <v>2777</v>
      </c>
      <c r="HA82" s="74">
        <v>2895</v>
      </c>
      <c r="HB82" s="74">
        <v>3134</v>
      </c>
      <c r="HC82" s="81"/>
      <c r="HD82" s="88"/>
      <c r="HE82" s="74">
        <v>3559</v>
      </c>
      <c r="HF82" s="74">
        <v>3736</v>
      </c>
      <c r="HG82" s="99"/>
      <c r="HH82" s="103">
        <v>4066</v>
      </c>
      <c r="HI82" s="114"/>
      <c r="HJ82" s="117"/>
      <c r="HK82" s="74">
        <v>4364</v>
      </c>
      <c r="HL82" s="124"/>
      <c r="HM82" s="129"/>
      <c r="HN82" s="74">
        <v>4663</v>
      </c>
      <c r="HO82" s="136"/>
      <c r="HP82" s="140"/>
      <c r="HQ82" s="145"/>
      <c r="HR82" s="149">
        <v>5364</v>
      </c>
      <c r="HS82" s="153"/>
      <c r="HT82" s="158"/>
      <c r="HU82" s="163"/>
      <c r="HV82" s="167"/>
      <c r="HW82" s="174"/>
      <c r="HX82" s="178"/>
      <c r="HY82" s="184"/>
      <c r="HZ82" s="189">
        <v>5901</v>
      </c>
      <c r="IA82" s="5">
        <v>5901</v>
      </c>
      <c r="IB82" s="5">
        <v>5901</v>
      </c>
      <c r="IC82" s="5">
        <v>5901</v>
      </c>
      <c r="ID82" s="5">
        <v>5901</v>
      </c>
      <c r="IE82" s="5">
        <v>5901</v>
      </c>
      <c r="IF82" s="5">
        <v>5901</v>
      </c>
      <c r="IG82" s="5">
        <v>5901</v>
      </c>
      <c r="IH82" s="5">
        <v>5901</v>
      </c>
      <c r="II82" s="5">
        <v>5901</v>
      </c>
      <c r="IJ82" s="5">
        <v>5901</v>
      </c>
      <c r="IK82" s="255">
        <v>6478</v>
      </c>
      <c r="IL82" s="264">
        <v>6782</v>
      </c>
      <c r="IM82" s="268"/>
      <c r="IN82" s="272">
        <v>7305</v>
      </c>
      <c r="IO82" s="5">
        <v>7305</v>
      </c>
      <c r="IP82" s="285">
        <v>7882</v>
      </c>
      <c r="IQ82" s="290">
        <v>8225</v>
      </c>
      <c r="IR82" s="295">
        <v>8525</v>
      </c>
      <c r="IS82" s="299">
        <v>8975</v>
      </c>
      <c r="IT82" s="305">
        <v>9366</v>
      </c>
      <c r="IU82" s="308">
        <v>9702</v>
      </c>
      <c r="IV82" s="310">
        <v>10155</v>
      </c>
      <c r="IW82" s="313">
        <v>10536</v>
      </c>
      <c r="IX82" s="317">
        <v>10916</v>
      </c>
      <c r="IY82" s="322">
        <v>11287</v>
      </c>
      <c r="IZ82" s="327">
        <v>11612</v>
      </c>
      <c r="JA82" s="331"/>
      <c r="JB82" s="335"/>
      <c r="JC82" s="338">
        <v>12542</v>
      </c>
      <c r="JD82" s="343">
        <v>12864</v>
      </c>
      <c r="JE82" s="346">
        <v>13320</v>
      </c>
      <c r="JF82" s="74">
        <v>13779</v>
      </c>
      <c r="JG82" s="375">
        <v>14171</v>
      </c>
      <c r="JH82" s="388">
        <v>14591</v>
      </c>
      <c r="JI82" s="393">
        <v>15057</v>
      </c>
      <c r="JJ82" s="414"/>
      <c r="JK82" s="422"/>
      <c r="JL82" s="429">
        <v>16227</v>
      </c>
      <c r="JM82" s="435"/>
      <c r="JN82" s="441">
        <v>17009</v>
      </c>
      <c r="JO82" s="448">
        <v>17393</v>
      </c>
      <c r="JP82" s="455">
        <v>17564</v>
      </c>
      <c r="JQ82" s="74">
        <v>17748</v>
      </c>
      <c r="JR82" s="468">
        <v>17943</v>
      </c>
      <c r="JS82" s="475">
        <v>18126</v>
      </c>
      <c r="JT82" s="74">
        <v>18319</v>
      </c>
      <c r="JU82" s="489">
        <v>18319</v>
      </c>
      <c r="JV82" s="498">
        <v>18669</v>
      </c>
      <c r="JW82" s="505"/>
      <c r="JX82" s="511"/>
      <c r="JY82" s="519">
        <v>18979</v>
      </c>
      <c r="JZ82" s="530">
        <v>19127</v>
      </c>
      <c r="KA82" s="218">
        <f t="shared" si="121"/>
        <v>148</v>
      </c>
      <c r="KB82" s="4"/>
    </row>
    <row r="83" spans="1:288" ht="15" customHeight="1" x14ac:dyDescent="0.2">
      <c r="A83" s="557"/>
      <c r="B83" s="132">
        <v>82</v>
      </c>
      <c r="C83" s="4" t="s">
        <v>337</v>
      </c>
      <c r="D83" s="132">
        <v>1</v>
      </c>
      <c r="E83" s="132">
        <v>1</v>
      </c>
      <c r="F83" s="23">
        <v>154</v>
      </c>
      <c r="G83" s="23">
        <v>155</v>
      </c>
      <c r="H83" s="23">
        <v>156</v>
      </c>
      <c r="I83" s="23">
        <v>157</v>
      </c>
      <c r="J83" s="18">
        <v>158</v>
      </c>
      <c r="K83" s="22">
        <v>160</v>
      </c>
      <c r="L83" s="31">
        <v>163</v>
      </c>
      <c r="M83" s="37">
        <v>166</v>
      </c>
      <c r="N83" s="41">
        <v>168</v>
      </c>
      <c r="O83" s="44">
        <v>168</v>
      </c>
      <c r="P83" s="47">
        <v>168</v>
      </c>
      <c r="Q83" s="53">
        <v>169</v>
      </c>
      <c r="R83" s="65">
        <v>171</v>
      </c>
      <c r="S83" s="69">
        <v>173</v>
      </c>
      <c r="T83" s="71">
        <v>173</v>
      </c>
      <c r="U83" s="73">
        <v>175</v>
      </c>
      <c r="V83" s="77">
        <v>177</v>
      </c>
      <c r="W83" s="81">
        <v>180</v>
      </c>
      <c r="X83" s="88">
        <v>183</v>
      </c>
      <c r="Y83" s="90">
        <v>186</v>
      </c>
      <c r="Z83" s="93">
        <v>188</v>
      </c>
      <c r="AA83" s="99">
        <v>188</v>
      </c>
      <c r="AB83" s="103">
        <v>189</v>
      </c>
      <c r="AC83" s="114">
        <v>191</v>
      </c>
      <c r="AD83" s="117">
        <v>192</v>
      </c>
      <c r="AE83" s="122">
        <v>194</v>
      </c>
      <c r="AF83" s="124">
        <v>196</v>
      </c>
      <c r="AG83" s="129">
        <v>198</v>
      </c>
      <c r="AH83" s="133">
        <v>200</v>
      </c>
      <c r="AI83" s="136">
        <v>202</v>
      </c>
      <c r="AJ83" s="140">
        <v>204</v>
      </c>
      <c r="AK83" s="145">
        <v>204</v>
      </c>
      <c r="AL83" s="149">
        <v>205</v>
      </c>
      <c r="AM83" s="153">
        <v>207</v>
      </c>
      <c r="AN83" s="158">
        <v>209</v>
      </c>
      <c r="AO83" s="163">
        <v>210</v>
      </c>
      <c r="AP83" s="167">
        <v>212</v>
      </c>
      <c r="AQ83" s="174">
        <v>213</v>
      </c>
      <c r="AR83" s="178">
        <v>214</v>
      </c>
      <c r="AS83" s="184">
        <v>216</v>
      </c>
      <c r="AT83" s="189">
        <v>218</v>
      </c>
      <c r="AU83" s="193">
        <v>220</v>
      </c>
      <c r="AV83" s="202">
        <v>220</v>
      </c>
      <c r="AW83" s="205">
        <v>220</v>
      </c>
      <c r="AX83" s="209">
        <v>220</v>
      </c>
      <c r="AY83" s="218">
        <v>220</v>
      </c>
      <c r="AZ83" s="225">
        <v>219</v>
      </c>
      <c r="BA83" s="229">
        <v>220</v>
      </c>
      <c r="BB83" s="235">
        <v>220</v>
      </c>
      <c r="BC83" s="245">
        <v>220</v>
      </c>
      <c r="BD83" s="251">
        <v>220</v>
      </c>
      <c r="BE83" s="255">
        <v>220</v>
      </c>
      <c r="BF83" s="264">
        <v>220</v>
      </c>
      <c r="BG83" s="268">
        <v>221</v>
      </c>
      <c r="BH83" s="272">
        <v>222</v>
      </c>
      <c r="BI83" s="279">
        <v>226</v>
      </c>
      <c r="BJ83" s="285">
        <v>227</v>
      </c>
      <c r="BK83" s="290">
        <v>229</v>
      </c>
      <c r="BL83" s="295">
        <v>234</v>
      </c>
      <c r="BM83" s="299">
        <v>237</v>
      </c>
      <c r="BN83" s="305">
        <v>240</v>
      </c>
      <c r="BO83" s="1">
        <v>243</v>
      </c>
      <c r="BP83" s="310">
        <v>244</v>
      </c>
      <c r="BQ83" s="313">
        <v>248</v>
      </c>
      <c r="BR83" s="317">
        <v>250</v>
      </c>
      <c r="BS83" s="1">
        <v>253</v>
      </c>
      <c r="BT83" s="327">
        <v>259</v>
      </c>
      <c r="BU83" s="331">
        <v>262</v>
      </c>
      <c r="BV83" s="335">
        <v>266</v>
      </c>
      <c r="BW83" s="338">
        <v>269</v>
      </c>
      <c r="BX83" s="343">
        <v>272</v>
      </c>
      <c r="BY83" s="1">
        <v>275</v>
      </c>
      <c r="BZ83" s="354">
        <v>278</v>
      </c>
      <c r="CA83" s="375">
        <v>281</v>
      </c>
      <c r="CB83" s="388">
        <v>284</v>
      </c>
      <c r="CC83" s="393">
        <v>287</v>
      </c>
      <c r="CD83" s="1">
        <v>290</v>
      </c>
      <c r="CE83" s="422">
        <v>294</v>
      </c>
      <c r="CF83" s="429">
        <v>298</v>
      </c>
      <c r="CG83" s="435">
        <v>301</v>
      </c>
      <c r="CH83" s="441">
        <v>304</v>
      </c>
      <c r="CI83" s="448">
        <v>307</v>
      </c>
      <c r="CJ83" s="455">
        <v>311</v>
      </c>
      <c r="CK83" s="460">
        <v>314</v>
      </c>
      <c r="CL83" s="468">
        <v>316</v>
      </c>
      <c r="CM83" s="475">
        <v>319</v>
      </c>
      <c r="CN83" s="483">
        <v>322</v>
      </c>
      <c r="CO83" s="489">
        <v>325</v>
      </c>
      <c r="CP83" s="498">
        <v>327</v>
      </c>
      <c r="CQ83" s="505">
        <v>330</v>
      </c>
      <c r="CR83" s="511">
        <v>333</v>
      </c>
      <c r="CS83" s="519">
        <v>337</v>
      </c>
      <c r="CT83" s="530">
        <v>341</v>
      </c>
      <c r="CU83" s="218">
        <f t="shared" si="114"/>
        <v>4</v>
      </c>
      <c r="CV83" s="23">
        <v>63</v>
      </c>
      <c r="CW83" s="23">
        <v>64</v>
      </c>
      <c r="CX83" s="23">
        <v>64</v>
      </c>
      <c r="CY83" s="23">
        <v>64</v>
      </c>
      <c r="CZ83" s="18">
        <v>65</v>
      </c>
      <c r="DA83" s="22">
        <v>66</v>
      </c>
      <c r="DB83" s="31">
        <v>68</v>
      </c>
      <c r="DC83" s="37">
        <v>69</v>
      </c>
      <c r="DD83" s="41">
        <v>69</v>
      </c>
      <c r="DE83" s="44">
        <v>69</v>
      </c>
      <c r="DF83" s="47">
        <v>69</v>
      </c>
      <c r="DG83" s="53">
        <v>70</v>
      </c>
      <c r="DH83" s="65">
        <v>71</v>
      </c>
      <c r="DI83" s="69">
        <v>72</v>
      </c>
      <c r="DJ83" s="71">
        <v>72</v>
      </c>
      <c r="DK83" s="73">
        <v>73</v>
      </c>
      <c r="DL83" s="77">
        <v>74</v>
      </c>
      <c r="DM83" s="81">
        <v>76</v>
      </c>
      <c r="DN83" s="88">
        <v>77</v>
      </c>
      <c r="DO83" s="90">
        <v>77</v>
      </c>
      <c r="DP83" s="93">
        <v>78</v>
      </c>
      <c r="DQ83" s="99">
        <v>78</v>
      </c>
      <c r="DR83" s="103">
        <v>78</v>
      </c>
      <c r="DS83" s="114">
        <v>79</v>
      </c>
      <c r="DT83" s="117">
        <v>80</v>
      </c>
      <c r="DU83" s="122">
        <v>80</v>
      </c>
      <c r="DV83" s="124">
        <v>81</v>
      </c>
      <c r="DW83" s="129">
        <v>82</v>
      </c>
      <c r="DX83" s="133">
        <v>82</v>
      </c>
      <c r="DY83" s="136">
        <v>82</v>
      </c>
      <c r="DZ83" s="140">
        <v>82</v>
      </c>
      <c r="EA83" s="145">
        <v>82</v>
      </c>
      <c r="EB83" s="149">
        <v>83</v>
      </c>
      <c r="EC83" s="153">
        <v>83</v>
      </c>
      <c r="ED83" s="158">
        <v>84</v>
      </c>
      <c r="EE83" s="163">
        <v>85</v>
      </c>
      <c r="EF83" s="167">
        <v>86</v>
      </c>
      <c r="EG83" s="174">
        <v>86</v>
      </c>
      <c r="EH83" s="178">
        <v>87</v>
      </c>
      <c r="EI83" s="184">
        <v>88</v>
      </c>
      <c r="EJ83" s="189">
        <v>88</v>
      </c>
      <c r="EK83" s="193">
        <v>88</v>
      </c>
      <c r="EL83" s="202">
        <v>88</v>
      </c>
      <c r="EM83" s="205">
        <v>88</v>
      </c>
      <c r="EN83" s="209">
        <v>88</v>
      </c>
      <c r="EO83" s="218">
        <v>87</v>
      </c>
      <c r="EP83" s="225">
        <v>87</v>
      </c>
      <c r="EQ83" s="229">
        <v>88</v>
      </c>
      <c r="ER83" s="235">
        <v>88</v>
      </c>
      <c r="ES83" s="245">
        <v>88</v>
      </c>
      <c r="ET83" s="251">
        <v>88</v>
      </c>
      <c r="EU83" s="255">
        <v>88</v>
      </c>
      <c r="EV83" s="264">
        <v>88</v>
      </c>
      <c r="EW83" s="268">
        <v>88</v>
      </c>
      <c r="EX83" s="1">
        <f t="shared" si="128"/>
        <v>88</v>
      </c>
      <c r="EY83" s="279">
        <v>90</v>
      </c>
      <c r="EZ83" s="285">
        <v>91</v>
      </c>
      <c r="FA83" s="290">
        <v>92</v>
      </c>
      <c r="FB83" s="295">
        <v>94</v>
      </c>
      <c r="FC83" s="299">
        <v>96</v>
      </c>
      <c r="FD83" s="305">
        <v>98</v>
      </c>
      <c r="FE83" s="1">
        <v>100</v>
      </c>
      <c r="FF83" s="310">
        <v>100</v>
      </c>
      <c r="FG83" s="313">
        <v>101</v>
      </c>
      <c r="FH83" s="317">
        <v>101</v>
      </c>
      <c r="FI83" s="1">
        <v>101</v>
      </c>
      <c r="FJ83" s="327">
        <v>103</v>
      </c>
      <c r="FK83" s="331">
        <v>104</v>
      </c>
      <c r="FL83" s="335">
        <v>106</v>
      </c>
      <c r="FM83" s="338">
        <v>108</v>
      </c>
      <c r="FN83" s="343">
        <v>109</v>
      </c>
      <c r="FO83" s="1">
        <v>110</v>
      </c>
      <c r="FP83" s="354">
        <v>113</v>
      </c>
      <c r="FQ83" s="375">
        <v>115</v>
      </c>
      <c r="FR83" s="388">
        <v>116</v>
      </c>
      <c r="FS83" s="393">
        <v>119</v>
      </c>
      <c r="FT83" s="1">
        <v>120</v>
      </c>
      <c r="FU83" s="422">
        <v>121</v>
      </c>
      <c r="FV83" s="429">
        <v>122</v>
      </c>
      <c r="FW83" s="435">
        <v>124</v>
      </c>
      <c r="FX83" s="441">
        <v>125</v>
      </c>
      <c r="FY83" s="448">
        <v>127</v>
      </c>
      <c r="FZ83" s="455">
        <v>129</v>
      </c>
      <c r="GA83" s="460">
        <v>131</v>
      </c>
      <c r="GB83" s="468">
        <v>132</v>
      </c>
      <c r="GC83" s="475">
        <v>134</v>
      </c>
      <c r="GD83" s="483">
        <v>136</v>
      </c>
      <c r="GE83" s="489">
        <v>137</v>
      </c>
      <c r="GF83" s="498">
        <v>138</v>
      </c>
      <c r="GG83" s="505">
        <v>139</v>
      </c>
      <c r="GH83" s="511">
        <v>141</v>
      </c>
      <c r="GI83" s="519">
        <v>143</v>
      </c>
      <c r="GJ83" s="530">
        <v>144</v>
      </c>
      <c r="GK83" s="218">
        <f t="shared" si="120"/>
        <v>1</v>
      </c>
      <c r="GL83" s="23">
        <v>5881</v>
      </c>
      <c r="GM83" s="23">
        <v>5980</v>
      </c>
      <c r="GN83" s="23">
        <v>6050</v>
      </c>
      <c r="GO83" s="23">
        <v>6130</v>
      </c>
      <c r="GP83" s="17">
        <v>6220</v>
      </c>
      <c r="GQ83" s="22">
        <v>6300</v>
      </c>
      <c r="GR83" s="31">
        <v>6390</v>
      </c>
      <c r="GS83" s="37">
        <v>6490</v>
      </c>
      <c r="GT83" s="41">
        <v>6550</v>
      </c>
      <c r="GU83" s="44">
        <v>6600</v>
      </c>
      <c r="GV83" s="47">
        <v>6630</v>
      </c>
      <c r="GW83" s="53">
        <v>6700</v>
      </c>
      <c r="GX83" s="65">
        <v>6790</v>
      </c>
      <c r="GY83" s="69">
        <v>6890</v>
      </c>
      <c r="GZ83" s="71">
        <v>6960</v>
      </c>
      <c r="HA83" s="73">
        <v>7030</v>
      </c>
      <c r="HB83" s="77">
        <v>7120</v>
      </c>
      <c r="HC83" s="81">
        <v>7230</v>
      </c>
      <c r="HD83" s="88">
        <v>7330</v>
      </c>
      <c r="HE83" s="90">
        <v>7420</v>
      </c>
      <c r="HF83" s="93">
        <v>7470</v>
      </c>
      <c r="HG83" s="99">
        <v>7520</v>
      </c>
      <c r="HH83" s="103">
        <v>7600</v>
      </c>
      <c r="HI83" s="114">
        <v>7700</v>
      </c>
      <c r="HJ83" s="117">
        <v>7780</v>
      </c>
      <c r="HK83" s="122">
        <v>7850</v>
      </c>
      <c r="HL83" s="124">
        <v>7930</v>
      </c>
      <c r="HM83" s="129">
        <v>8010</v>
      </c>
      <c r="HN83" s="133">
        <v>8100</v>
      </c>
      <c r="HO83" s="136">
        <v>8190</v>
      </c>
      <c r="HP83" s="140">
        <v>8260</v>
      </c>
      <c r="HQ83" s="145">
        <v>8300</v>
      </c>
      <c r="HR83" s="149">
        <v>8360</v>
      </c>
      <c r="HS83" s="153">
        <v>8450</v>
      </c>
      <c r="HT83" s="158">
        <v>8540</v>
      </c>
      <c r="HU83" s="163">
        <v>8640</v>
      </c>
      <c r="HV83" s="74">
        <v>8750</v>
      </c>
      <c r="HW83" s="174">
        <v>8850</v>
      </c>
      <c r="HX83" s="178">
        <v>8920</v>
      </c>
      <c r="HY83" s="184">
        <v>9000</v>
      </c>
      <c r="HZ83" s="189">
        <v>9090</v>
      </c>
      <c r="IA83" s="193">
        <v>9170</v>
      </c>
      <c r="IB83" s="202">
        <v>9182</v>
      </c>
      <c r="IC83" s="205">
        <v>9184</v>
      </c>
      <c r="ID83" s="209">
        <v>9184</v>
      </c>
      <c r="IE83" s="218">
        <v>9186</v>
      </c>
      <c r="IF83" s="225">
        <v>9186</v>
      </c>
      <c r="IG83" s="229">
        <v>9188</v>
      </c>
      <c r="IH83" s="235">
        <v>9188</v>
      </c>
      <c r="II83" s="245">
        <v>9190</v>
      </c>
      <c r="IJ83" s="251">
        <v>9191</v>
      </c>
      <c r="IK83" s="255">
        <v>9191</v>
      </c>
      <c r="IL83" s="264">
        <v>9193</v>
      </c>
      <c r="IM83" s="268">
        <v>9207</v>
      </c>
      <c r="IN83" s="272">
        <v>9220</v>
      </c>
      <c r="IO83" s="279">
        <v>9302</v>
      </c>
      <c r="IP83" s="285">
        <v>9343</v>
      </c>
      <c r="IQ83" s="290">
        <v>9403</v>
      </c>
      <c r="IR83" s="295">
        <v>9447</v>
      </c>
      <c r="IS83" s="299">
        <v>9494</v>
      </c>
      <c r="IT83" s="305">
        <v>9543</v>
      </c>
      <c r="IU83" s="308"/>
      <c r="IV83" s="310">
        <v>9643</v>
      </c>
      <c r="IW83" s="313">
        <v>9716</v>
      </c>
      <c r="IX83" s="317">
        <v>9784</v>
      </c>
      <c r="IY83" s="322"/>
      <c r="IZ83" s="327">
        <v>9922</v>
      </c>
      <c r="JA83" s="331">
        <v>9993</v>
      </c>
      <c r="JB83" s="335">
        <v>10066</v>
      </c>
      <c r="JC83" s="338">
        <v>10136</v>
      </c>
      <c r="JD83" s="343">
        <v>10193</v>
      </c>
      <c r="JE83" s="346"/>
      <c r="JF83" s="354">
        <v>10335</v>
      </c>
      <c r="JG83" s="375">
        <v>10404</v>
      </c>
      <c r="JH83" s="388">
        <v>10484</v>
      </c>
      <c r="JI83" s="393">
        <v>10558</v>
      </c>
      <c r="JJ83" s="414"/>
      <c r="JK83" s="422">
        <v>10705</v>
      </c>
      <c r="JL83" s="429">
        <v>10774</v>
      </c>
      <c r="JM83" s="435">
        <v>10848</v>
      </c>
      <c r="JN83" s="441">
        <v>10903</v>
      </c>
      <c r="JO83" s="448">
        <v>10974</v>
      </c>
      <c r="JP83" s="455">
        <v>11054</v>
      </c>
      <c r="JQ83" s="460">
        <v>11129</v>
      </c>
      <c r="JR83" s="468">
        <v>11191</v>
      </c>
      <c r="JS83" s="475">
        <v>11250</v>
      </c>
      <c r="JT83" s="483">
        <v>11333</v>
      </c>
      <c r="JU83" s="489">
        <v>11402</v>
      </c>
      <c r="JV83" s="498">
        <v>11460</v>
      </c>
      <c r="JW83" s="505">
        <v>11531</v>
      </c>
      <c r="JX83" s="511">
        <v>11601</v>
      </c>
      <c r="JY83" s="519">
        <v>11671</v>
      </c>
      <c r="JZ83" s="530">
        <v>11738</v>
      </c>
      <c r="KA83" s="218">
        <f t="shared" si="121"/>
        <v>67</v>
      </c>
      <c r="KB83" s="4"/>
    </row>
    <row r="84" spans="1:288" ht="15" customHeight="1" x14ac:dyDescent="0.2">
      <c r="A84" s="557"/>
      <c r="B84" s="132">
        <v>83</v>
      </c>
      <c r="C84" s="4" t="s">
        <v>549</v>
      </c>
      <c r="D84" s="132">
        <v>2</v>
      </c>
      <c r="E84" s="132">
        <v>3</v>
      </c>
      <c r="F84" s="23">
        <v>179</v>
      </c>
      <c r="G84" s="23">
        <v>183</v>
      </c>
      <c r="H84" s="23">
        <v>188</v>
      </c>
      <c r="I84" s="1">
        <v>193</v>
      </c>
      <c r="J84" s="1">
        <v>198</v>
      </c>
      <c r="K84" s="1">
        <v>203</v>
      </c>
      <c r="L84" s="1">
        <v>208</v>
      </c>
      <c r="M84" s="1">
        <f t="shared" ref="M84:M88" si="146">ROUND((L84-F84)/6+L84+1,0)</f>
        <v>214</v>
      </c>
      <c r="N84" s="1">
        <f t="shared" ref="N84:N87" si="147">ROUND((M84-F84)/7+M84+1,0)</f>
        <v>220</v>
      </c>
      <c r="O84" s="1">
        <f>ROUND((N84-F84)/8+N84+1,0)</f>
        <v>226</v>
      </c>
      <c r="P84" s="1">
        <f t="shared" ref="P84:P87" si="148">ROUND((O84-F84)/9+O84,0)</f>
        <v>231</v>
      </c>
      <c r="Q84" s="1">
        <f t="shared" ref="Q84:Q87" si="149">ROUND((P84-F84)/10+P84+1,1)</f>
        <v>237.2</v>
      </c>
      <c r="R84" s="65">
        <v>257</v>
      </c>
      <c r="S84" s="69">
        <v>262</v>
      </c>
      <c r="T84" s="71">
        <v>265</v>
      </c>
      <c r="U84" s="73">
        <v>269</v>
      </c>
      <c r="V84" s="77">
        <v>273</v>
      </c>
      <c r="W84" s="81">
        <v>278</v>
      </c>
      <c r="X84" s="88">
        <v>288</v>
      </c>
      <c r="Y84" s="90">
        <v>301</v>
      </c>
      <c r="Z84" s="93">
        <v>318</v>
      </c>
      <c r="AA84" s="1">
        <f>ROUND((Z84-W84)/3+Z84,1)</f>
        <v>331.3</v>
      </c>
      <c r="AB84" s="103">
        <v>354</v>
      </c>
      <c r="AC84" s="1">
        <f>ROUND((AB84-Y84)/3+AB84,1)</f>
        <v>371.7</v>
      </c>
      <c r="AD84" s="117">
        <v>375</v>
      </c>
      <c r="AE84" s="122">
        <v>382</v>
      </c>
      <c r="AF84" s="124">
        <v>389</v>
      </c>
      <c r="AG84" s="129">
        <v>397</v>
      </c>
      <c r="AH84" s="133">
        <v>406</v>
      </c>
      <c r="AI84" s="136">
        <v>416</v>
      </c>
      <c r="AJ84" s="140">
        <v>427</v>
      </c>
      <c r="AK84" s="1">
        <f t="shared" ref="AK84:AK86" si="150">ROUND((AJ84-AG84)/3+AJ84,1)</f>
        <v>437</v>
      </c>
      <c r="AL84" s="149">
        <v>444</v>
      </c>
      <c r="AM84" s="153">
        <v>451</v>
      </c>
      <c r="AN84" s="1">
        <v>458</v>
      </c>
      <c r="AO84" s="163">
        <v>466</v>
      </c>
      <c r="AP84" s="1">
        <v>473</v>
      </c>
      <c r="AQ84" s="174">
        <v>479</v>
      </c>
      <c r="AR84" s="178">
        <v>486</v>
      </c>
      <c r="AS84" s="1">
        <v>493</v>
      </c>
      <c r="AT84" s="1">
        <v>500</v>
      </c>
      <c r="AU84" s="1">
        <v>507</v>
      </c>
      <c r="AV84" s="202">
        <v>525</v>
      </c>
      <c r="AW84" s="205">
        <v>532</v>
      </c>
      <c r="AX84" s="209">
        <v>536</v>
      </c>
      <c r="AY84" s="218">
        <v>542</v>
      </c>
      <c r="AZ84" s="225">
        <v>548</v>
      </c>
      <c r="BA84" s="229">
        <v>554</v>
      </c>
      <c r="BB84" s="235">
        <v>557</v>
      </c>
      <c r="BC84" s="245">
        <v>560</v>
      </c>
      <c r="BD84" s="251">
        <v>565</v>
      </c>
      <c r="BE84" s="255">
        <v>569</v>
      </c>
      <c r="BF84" s="264">
        <v>577</v>
      </c>
      <c r="BG84" s="268">
        <v>582</v>
      </c>
      <c r="BH84" s="272">
        <v>589</v>
      </c>
      <c r="BI84" s="279">
        <v>593</v>
      </c>
      <c r="BJ84" s="285">
        <v>9</v>
      </c>
      <c r="BK84" s="290">
        <v>15</v>
      </c>
      <c r="BL84" s="295">
        <v>20</v>
      </c>
      <c r="BM84" s="299">
        <v>24</v>
      </c>
      <c r="BN84" s="305">
        <v>27</v>
      </c>
      <c r="BO84" s="308">
        <v>30</v>
      </c>
      <c r="BP84" s="310">
        <v>34</v>
      </c>
      <c r="BQ84" s="313">
        <v>39</v>
      </c>
      <c r="BR84" s="317">
        <v>44</v>
      </c>
      <c r="BS84" s="1">
        <v>49</v>
      </c>
      <c r="BT84" s="327">
        <v>54</v>
      </c>
      <c r="BU84" s="331">
        <v>61</v>
      </c>
      <c r="BV84" s="335">
        <v>65</v>
      </c>
      <c r="BW84" s="338">
        <v>67</v>
      </c>
      <c r="BX84" s="343">
        <v>74</v>
      </c>
      <c r="BY84" s="346">
        <v>77</v>
      </c>
      <c r="BZ84" s="354">
        <v>80</v>
      </c>
      <c r="CA84" s="375">
        <v>83</v>
      </c>
      <c r="CB84" s="388">
        <v>87</v>
      </c>
      <c r="CC84" s="393">
        <v>92</v>
      </c>
      <c r="CD84" s="414">
        <v>97</v>
      </c>
      <c r="CE84" s="422">
        <v>98</v>
      </c>
      <c r="CF84" s="429">
        <v>105</v>
      </c>
      <c r="CG84" s="435">
        <v>106</v>
      </c>
      <c r="CH84" s="441">
        <v>111</v>
      </c>
      <c r="CI84" s="448">
        <v>114</v>
      </c>
      <c r="CJ84" s="455">
        <v>118</v>
      </c>
      <c r="CK84" s="460">
        <v>122</v>
      </c>
      <c r="CL84" s="468">
        <v>125</v>
      </c>
      <c r="CM84" s="475">
        <v>130</v>
      </c>
      <c r="CN84" s="483">
        <v>134</v>
      </c>
      <c r="CO84" s="489">
        <v>136</v>
      </c>
      <c r="CP84" s="498">
        <v>139</v>
      </c>
      <c r="CQ84" s="505">
        <v>143</v>
      </c>
      <c r="CR84" s="511">
        <v>147</v>
      </c>
      <c r="CS84" s="519">
        <v>152</v>
      </c>
      <c r="CT84" s="530">
        <v>156</v>
      </c>
      <c r="CU84" s="218">
        <f t="shared" si="114"/>
        <v>4</v>
      </c>
      <c r="CV84" s="23">
        <v>52</v>
      </c>
      <c r="CW84" s="23">
        <v>54</v>
      </c>
      <c r="CX84" s="23">
        <v>64</v>
      </c>
      <c r="CY84" s="1">
        <v>69</v>
      </c>
      <c r="CZ84" s="1">
        <v>74</v>
      </c>
      <c r="DA84" s="1">
        <v>79</v>
      </c>
      <c r="DB84" s="1">
        <v>83</v>
      </c>
      <c r="DC84" s="1">
        <v>86</v>
      </c>
      <c r="DD84" s="1">
        <f t="shared" ref="DD84:DD87" si="151">ROUND((DC84-CV84)/7+DC84-1,0)</f>
        <v>90</v>
      </c>
      <c r="DE84" s="1">
        <f>ROUND((DD84-CV84)/8+DD84+1,0)</f>
        <v>96</v>
      </c>
      <c r="DF84" s="1">
        <f t="shared" ref="DF84:DF87" si="152">ROUND((DE84-CV84)/9+DE84+1,0)</f>
        <v>102</v>
      </c>
      <c r="DG84" s="1">
        <f t="shared" ref="DG84:DG87" si="153">ROUND((DF84-CV84)/10+DF84+1,1)</f>
        <v>108</v>
      </c>
      <c r="DH84" s="65">
        <v>89</v>
      </c>
      <c r="DI84" s="69">
        <v>93</v>
      </c>
      <c r="DJ84" s="71">
        <v>97</v>
      </c>
      <c r="DK84" s="73">
        <v>99</v>
      </c>
      <c r="DL84" s="77">
        <v>103</v>
      </c>
      <c r="DM84" s="81">
        <v>106</v>
      </c>
      <c r="DN84" s="88">
        <v>109</v>
      </c>
      <c r="DO84" s="90">
        <v>111</v>
      </c>
      <c r="DP84" s="93">
        <v>114</v>
      </c>
      <c r="DQ84" s="1">
        <f>ROUND((DP84-DM84)/3+DP84,1)</f>
        <v>116.7</v>
      </c>
      <c r="DR84" s="103">
        <v>119</v>
      </c>
      <c r="DS84" s="1">
        <f>ROUND((DR84-DO84)/3+DR84,1)</f>
        <v>121.7</v>
      </c>
      <c r="DT84" s="117">
        <v>127</v>
      </c>
      <c r="DU84" s="122">
        <v>131</v>
      </c>
      <c r="DV84" s="124">
        <v>134</v>
      </c>
      <c r="DW84" s="129">
        <v>139</v>
      </c>
      <c r="DX84" s="133">
        <v>142</v>
      </c>
      <c r="DY84" s="136">
        <v>142</v>
      </c>
      <c r="DZ84" s="140">
        <v>142</v>
      </c>
      <c r="EA84" s="1">
        <f t="shared" ref="EA84:EA86" si="154">DZ84</f>
        <v>142</v>
      </c>
      <c r="EB84" s="149">
        <v>143</v>
      </c>
      <c r="EC84" s="153">
        <v>147</v>
      </c>
      <c r="ED84" s="1">
        <v>151</v>
      </c>
      <c r="EE84" s="163">
        <v>155</v>
      </c>
      <c r="EF84" s="1">
        <v>159</v>
      </c>
      <c r="EG84" s="174">
        <v>162</v>
      </c>
      <c r="EH84" s="178">
        <v>167</v>
      </c>
      <c r="EI84" s="1">
        <v>171</v>
      </c>
      <c r="EJ84" s="1">
        <v>172</v>
      </c>
      <c r="EK84" s="1">
        <f t="shared" ref="EK84:EK86" si="155">EJ84</f>
        <v>172</v>
      </c>
      <c r="EL84" s="202">
        <v>172</v>
      </c>
      <c r="EM84" s="205">
        <v>172</v>
      </c>
      <c r="EN84" s="209">
        <v>172</v>
      </c>
      <c r="EO84" s="218">
        <v>174</v>
      </c>
      <c r="EP84" s="225">
        <v>178</v>
      </c>
      <c r="EQ84" s="229">
        <v>183</v>
      </c>
      <c r="ER84" s="1">
        <v>188</v>
      </c>
      <c r="ES84" s="245">
        <v>192</v>
      </c>
      <c r="ET84" s="251">
        <v>196</v>
      </c>
      <c r="EU84" s="255">
        <v>199</v>
      </c>
      <c r="EV84" s="264">
        <v>201</v>
      </c>
      <c r="EW84" s="268">
        <v>201</v>
      </c>
      <c r="EX84" s="1">
        <f t="shared" si="128"/>
        <v>201</v>
      </c>
      <c r="EY84" s="279">
        <v>204</v>
      </c>
      <c r="EZ84" s="285">
        <v>6</v>
      </c>
      <c r="FA84" s="290">
        <v>10</v>
      </c>
      <c r="FB84" s="295">
        <v>15</v>
      </c>
      <c r="FC84" s="299">
        <v>20</v>
      </c>
      <c r="FD84" s="305">
        <v>23</v>
      </c>
      <c r="FE84" s="308">
        <v>25</v>
      </c>
      <c r="FF84" s="310">
        <v>28</v>
      </c>
      <c r="FG84" s="313">
        <v>28</v>
      </c>
      <c r="FH84" s="317">
        <v>28</v>
      </c>
      <c r="FI84" s="1">
        <f t="shared" ref="FI84:FI86" si="156">FH84</f>
        <v>28</v>
      </c>
      <c r="FJ84" s="327">
        <v>29</v>
      </c>
      <c r="FK84" s="331">
        <v>32</v>
      </c>
      <c r="FL84" s="335">
        <v>35</v>
      </c>
      <c r="FM84" s="338">
        <v>39</v>
      </c>
      <c r="FN84" s="343">
        <v>43</v>
      </c>
      <c r="FO84" s="346">
        <v>47</v>
      </c>
      <c r="FP84" s="354">
        <v>50</v>
      </c>
      <c r="FQ84" s="375">
        <v>53</v>
      </c>
      <c r="FR84" s="388">
        <v>57</v>
      </c>
      <c r="FS84" s="393">
        <v>61</v>
      </c>
      <c r="FT84" s="414">
        <v>62</v>
      </c>
      <c r="FU84" s="422">
        <v>65</v>
      </c>
      <c r="FV84" s="429">
        <v>68</v>
      </c>
      <c r="FW84" s="435">
        <v>71</v>
      </c>
      <c r="FX84" s="441">
        <v>74</v>
      </c>
      <c r="FY84" s="448">
        <v>76</v>
      </c>
      <c r="FZ84" s="455">
        <v>79</v>
      </c>
      <c r="GA84" s="460">
        <v>82</v>
      </c>
      <c r="GB84" s="468">
        <v>85</v>
      </c>
      <c r="GC84" s="475">
        <v>88</v>
      </c>
      <c r="GD84" s="483">
        <v>91</v>
      </c>
      <c r="GE84" s="489">
        <v>93</v>
      </c>
      <c r="GF84" s="498">
        <v>95</v>
      </c>
      <c r="GG84" s="505">
        <v>98</v>
      </c>
      <c r="GH84" s="511">
        <v>100</v>
      </c>
      <c r="GI84" s="519">
        <v>102</v>
      </c>
      <c r="GJ84" s="530">
        <v>105</v>
      </c>
      <c r="GK84" s="218">
        <f t="shared" si="120"/>
        <v>3</v>
      </c>
      <c r="GL84" s="23"/>
      <c r="GM84" s="23">
        <v>13784</v>
      </c>
      <c r="GN84" s="23">
        <v>13974</v>
      </c>
      <c r="GO84" s="23"/>
      <c r="GP84" s="17"/>
      <c r="GQ84" s="22"/>
      <c r="GR84" s="31"/>
      <c r="GS84" s="37"/>
      <c r="GT84" s="41"/>
      <c r="GU84" s="44"/>
      <c r="GV84" s="47"/>
      <c r="GW84" s="53"/>
      <c r="GX84" s="65">
        <v>16130</v>
      </c>
      <c r="GY84" s="69">
        <v>16334</v>
      </c>
      <c r="GZ84" s="71">
        <v>16483</v>
      </c>
      <c r="HA84" s="73">
        <v>16643</v>
      </c>
      <c r="HB84" s="77"/>
      <c r="HC84" s="81">
        <v>16932</v>
      </c>
      <c r="HD84" s="88">
        <v>17123</v>
      </c>
      <c r="HE84" s="90">
        <v>17308</v>
      </c>
      <c r="HF84" s="74">
        <v>17495</v>
      </c>
      <c r="HG84" s="99"/>
      <c r="HH84" s="103">
        <v>17817</v>
      </c>
      <c r="HI84" s="114"/>
      <c r="HJ84" s="117">
        <v>18180</v>
      </c>
      <c r="HK84" s="122">
        <v>18338</v>
      </c>
      <c r="HL84" s="124">
        <v>18487</v>
      </c>
      <c r="HM84" s="129">
        <v>18646</v>
      </c>
      <c r="HN84" s="133">
        <v>18798</v>
      </c>
      <c r="HO84" s="136">
        <v>18943</v>
      </c>
      <c r="HP84" s="140">
        <v>19087</v>
      </c>
      <c r="HQ84" s="145"/>
      <c r="HR84" s="149">
        <v>19366</v>
      </c>
      <c r="HS84" s="153">
        <v>19494</v>
      </c>
      <c r="HT84" s="158"/>
      <c r="HU84" s="163">
        <v>19812</v>
      </c>
      <c r="HV84" s="167"/>
      <c r="HW84" s="174">
        <v>20085</v>
      </c>
      <c r="HX84" s="178">
        <v>20250</v>
      </c>
      <c r="HY84" s="184"/>
      <c r="HZ84" s="189"/>
      <c r="IA84" s="193"/>
      <c r="IB84" s="202">
        <v>20826</v>
      </c>
      <c r="IC84" s="205">
        <v>20985</v>
      </c>
      <c r="ID84" s="209">
        <v>21135</v>
      </c>
      <c r="IE84" s="218">
        <v>21290</v>
      </c>
      <c r="IF84" s="225">
        <v>21437</v>
      </c>
      <c r="IG84" s="229">
        <v>21588</v>
      </c>
      <c r="IH84" s="235">
        <v>21747</v>
      </c>
      <c r="II84" s="245">
        <v>21871</v>
      </c>
      <c r="IJ84" s="251">
        <v>22002</v>
      </c>
      <c r="IK84" s="255">
        <v>22159</v>
      </c>
      <c r="IL84" s="264">
        <v>22286</v>
      </c>
      <c r="IM84" s="268">
        <v>22416</v>
      </c>
      <c r="IN84" s="272">
        <v>22536</v>
      </c>
      <c r="IO84" s="279">
        <v>22617</v>
      </c>
      <c r="IP84" s="285">
        <v>22683</v>
      </c>
      <c r="IQ84" s="290">
        <v>22772</v>
      </c>
      <c r="IR84" s="295">
        <v>22851</v>
      </c>
      <c r="IS84" s="299">
        <v>22935</v>
      </c>
      <c r="IT84" s="305">
        <v>23013</v>
      </c>
      <c r="IU84" s="308">
        <v>23074</v>
      </c>
      <c r="IV84" s="310">
        <v>23153</v>
      </c>
      <c r="IW84" s="313">
        <v>23232</v>
      </c>
      <c r="IX84" s="317">
        <v>23313</v>
      </c>
      <c r="IY84" s="322"/>
      <c r="IZ84" s="327">
        <v>23462</v>
      </c>
      <c r="JA84" s="331">
        <v>23540</v>
      </c>
      <c r="JB84" s="335">
        <v>23619</v>
      </c>
      <c r="JC84" s="338">
        <v>23705</v>
      </c>
      <c r="JD84" s="343">
        <v>23776</v>
      </c>
      <c r="JE84" s="346">
        <v>23864</v>
      </c>
      <c r="JF84" s="354">
        <v>23931</v>
      </c>
      <c r="JG84" s="375">
        <v>23992</v>
      </c>
      <c r="JH84" s="388">
        <v>24074</v>
      </c>
      <c r="JI84" s="393">
        <v>24151</v>
      </c>
      <c r="JJ84" s="414">
        <v>24229</v>
      </c>
      <c r="JK84" s="422">
        <v>24307</v>
      </c>
      <c r="JL84" s="429">
        <v>24399</v>
      </c>
      <c r="JM84" s="435">
        <v>24479</v>
      </c>
      <c r="JN84" s="441">
        <v>24552</v>
      </c>
      <c r="JO84" s="448">
        <v>24636</v>
      </c>
      <c r="JP84" s="455">
        <v>24725</v>
      </c>
      <c r="JQ84" s="460">
        <v>24807</v>
      </c>
      <c r="JR84" s="468">
        <v>24884</v>
      </c>
      <c r="JS84" s="475">
        <v>24970</v>
      </c>
      <c r="JT84" s="483">
        <v>25060</v>
      </c>
      <c r="JU84" s="489">
        <v>25131</v>
      </c>
      <c r="JV84" s="498">
        <v>25220</v>
      </c>
      <c r="JW84" s="505">
        <v>25321</v>
      </c>
      <c r="JX84" s="511">
        <v>25401</v>
      </c>
      <c r="JY84" s="519">
        <v>25502</v>
      </c>
      <c r="JZ84" s="530">
        <v>25576</v>
      </c>
      <c r="KA84" s="218">
        <f t="shared" si="121"/>
        <v>74</v>
      </c>
      <c r="KB84" s="4"/>
    </row>
    <row r="85" spans="1:288" ht="15" customHeight="1" x14ac:dyDescent="0.2">
      <c r="A85" s="557"/>
      <c r="B85" s="132">
        <v>84</v>
      </c>
      <c r="C85" s="4" t="s">
        <v>101</v>
      </c>
      <c r="D85" s="132">
        <v>4</v>
      </c>
      <c r="E85" s="132">
        <v>4</v>
      </c>
      <c r="F85" s="23">
        <v>61</v>
      </c>
      <c r="G85" s="1">
        <v>67</v>
      </c>
      <c r="H85" s="1">
        <v>75</v>
      </c>
      <c r="I85" s="5">
        <v>75</v>
      </c>
      <c r="J85" s="18">
        <v>78</v>
      </c>
      <c r="K85" s="1">
        <v>82</v>
      </c>
      <c r="L85" s="1">
        <v>86</v>
      </c>
      <c r="M85" s="1">
        <f t="shared" si="146"/>
        <v>91</v>
      </c>
      <c r="N85" s="1">
        <f t="shared" si="147"/>
        <v>96</v>
      </c>
      <c r="O85" s="44">
        <v>119</v>
      </c>
      <c r="P85" s="1">
        <f t="shared" si="148"/>
        <v>125</v>
      </c>
      <c r="Q85" s="1">
        <f t="shared" si="149"/>
        <v>132.4</v>
      </c>
      <c r="R85" s="65">
        <v>143</v>
      </c>
      <c r="S85" s="69">
        <v>149</v>
      </c>
      <c r="T85" s="71">
        <v>158</v>
      </c>
      <c r="U85" s="73">
        <v>163</v>
      </c>
      <c r="V85" s="77">
        <v>171</v>
      </c>
      <c r="W85" s="1">
        <f>ROUND((V85-T85)/2+V85,1)</f>
        <v>177.5</v>
      </c>
      <c r="X85" s="88">
        <v>186</v>
      </c>
      <c r="Y85" s="90">
        <v>194</v>
      </c>
      <c r="Z85" s="1">
        <f>ROUND((Y85-V85)/3+Y85,1)</f>
        <v>201.7</v>
      </c>
      <c r="AA85" s="99">
        <v>211</v>
      </c>
      <c r="AB85" s="103">
        <v>218</v>
      </c>
      <c r="AC85" s="114">
        <v>223</v>
      </c>
      <c r="AD85" s="1">
        <f>ROUND((AC85-Z85)/3+AC85,1)</f>
        <v>230.1</v>
      </c>
      <c r="AE85" s="122">
        <v>231</v>
      </c>
      <c r="AF85" s="124">
        <v>236</v>
      </c>
      <c r="AG85" s="129">
        <v>239</v>
      </c>
      <c r="AH85" s="133">
        <v>246</v>
      </c>
      <c r="AI85" s="1">
        <f t="shared" ref="AI85" si="157">ROUND((AH85-AE85)/3+AH85,1)</f>
        <v>251</v>
      </c>
      <c r="AJ85" s="1">
        <f>ROUND((AI85-AF85)/3+AI85,1)</f>
        <v>256</v>
      </c>
      <c r="AK85" s="1">
        <f t="shared" si="150"/>
        <v>261.7</v>
      </c>
      <c r="AL85" s="1">
        <v>267</v>
      </c>
      <c r="AM85" s="1">
        <v>275.7</v>
      </c>
      <c r="AN85" s="1">
        <v>284.39999999999998</v>
      </c>
      <c r="AO85" s="1">
        <v>293</v>
      </c>
      <c r="AP85" s="1">
        <v>301.7</v>
      </c>
      <c r="AQ85" s="1">
        <v>310.39999999999998</v>
      </c>
      <c r="AR85" s="1">
        <v>319.10000000000002</v>
      </c>
      <c r="AS85" s="1">
        <v>327.8</v>
      </c>
      <c r="AT85" s="1">
        <v>336.5</v>
      </c>
      <c r="AU85" s="1">
        <v>345.2</v>
      </c>
      <c r="AV85" s="1">
        <f t="shared" ref="AV85:BA85" si="158">AU85+8.7</f>
        <v>353.9</v>
      </c>
      <c r="AW85" s="1">
        <f t="shared" si="158"/>
        <v>362.59999999999997</v>
      </c>
      <c r="AX85" s="1">
        <f t="shared" si="158"/>
        <v>371.29999999999995</v>
      </c>
      <c r="AY85" s="1">
        <f t="shared" si="158"/>
        <v>379.99999999999994</v>
      </c>
      <c r="AZ85" s="1">
        <f t="shared" si="158"/>
        <v>388.69999999999993</v>
      </c>
      <c r="BA85" s="1">
        <f t="shared" si="158"/>
        <v>397.39999999999992</v>
      </c>
      <c r="BB85" s="1">
        <f t="shared" ref="BB85:BG85" si="159">BA85+8.7</f>
        <v>406.09999999999991</v>
      </c>
      <c r="BC85" s="1">
        <f t="shared" si="159"/>
        <v>414.7999999999999</v>
      </c>
      <c r="BD85" s="1">
        <f t="shared" si="159"/>
        <v>423.49999999999989</v>
      </c>
      <c r="BE85" s="1">
        <f t="shared" si="159"/>
        <v>432.19999999999987</v>
      </c>
      <c r="BF85" s="1">
        <f t="shared" si="159"/>
        <v>440.89999999999986</v>
      </c>
      <c r="BG85" s="1">
        <f t="shared" si="159"/>
        <v>449.59999999999985</v>
      </c>
      <c r="BH85" s="1">
        <f t="shared" ref="BH85:BM85" si="160">BG85+8.7</f>
        <v>458.29999999999984</v>
      </c>
      <c r="BI85" s="1">
        <f t="shared" si="160"/>
        <v>466.99999999999983</v>
      </c>
      <c r="BJ85" s="1">
        <f t="shared" si="160"/>
        <v>475.69999999999982</v>
      </c>
      <c r="BK85" s="1">
        <f t="shared" si="160"/>
        <v>484.39999999999981</v>
      </c>
      <c r="BL85" s="1">
        <f t="shared" si="160"/>
        <v>493.0999999999998</v>
      </c>
      <c r="BM85" s="1">
        <f t="shared" si="160"/>
        <v>501.79999999999978</v>
      </c>
      <c r="BN85" s="1">
        <f t="shared" ref="BN85:BS85" si="161">BM85+8.7</f>
        <v>510.49999999999977</v>
      </c>
      <c r="BO85" s="1">
        <f t="shared" si="161"/>
        <v>519.19999999999982</v>
      </c>
      <c r="BP85" s="1">
        <f t="shared" si="161"/>
        <v>527.89999999999986</v>
      </c>
      <c r="BQ85" s="1">
        <f t="shared" si="161"/>
        <v>536.59999999999991</v>
      </c>
      <c r="BR85" s="1">
        <f t="shared" si="161"/>
        <v>545.29999999999995</v>
      </c>
      <c r="BS85" s="1">
        <f t="shared" si="161"/>
        <v>554</v>
      </c>
      <c r="BT85" s="1">
        <f t="shared" ref="BT85:BY85" si="162">BS85+8.7</f>
        <v>562.70000000000005</v>
      </c>
      <c r="BU85" s="1">
        <f t="shared" si="162"/>
        <v>571.40000000000009</v>
      </c>
      <c r="BV85" s="1">
        <f t="shared" si="162"/>
        <v>580.10000000000014</v>
      </c>
      <c r="BW85" s="1">
        <f t="shared" si="162"/>
        <v>588.80000000000018</v>
      </c>
      <c r="BX85" s="1">
        <f t="shared" si="162"/>
        <v>597.50000000000023</v>
      </c>
      <c r="BY85" s="1">
        <f t="shared" si="162"/>
        <v>606.20000000000027</v>
      </c>
      <c r="BZ85" s="1">
        <f t="shared" ref="BZ85:CE85" si="163">BY85+8.7</f>
        <v>614.90000000000032</v>
      </c>
      <c r="CA85" s="1">
        <f t="shared" si="163"/>
        <v>623.60000000000036</v>
      </c>
      <c r="CB85" s="1">
        <f t="shared" si="163"/>
        <v>632.30000000000041</v>
      </c>
      <c r="CC85" s="1">
        <f t="shared" si="163"/>
        <v>641.00000000000045</v>
      </c>
      <c r="CD85" s="1">
        <f t="shared" si="163"/>
        <v>649.7000000000005</v>
      </c>
      <c r="CE85" s="1">
        <f t="shared" si="163"/>
        <v>658.40000000000055</v>
      </c>
      <c r="CF85" s="1">
        <f>CE85+8.7</f>
        <v>667.10000000000059</v>
      </c>
      <c r="CG85" s="1">
        <f>CF85+8.7</f>
        <v>675.80000000000064</v>
      </c>
      <c r="CH85" s="1">
        <v>4</v>
      </c>
      <c r="CI85" s="1">
        <v>8</v>
      </c>
      <c r="CJ85" s="1">
        <v>12</v>
      </c>
      <c r="CK85" s="1">
        <v>16</v>
      </c>
      <c r="CL85" s="1">
        <v>20</v>
      </c>
      <c r="CM85" s="1">
        <v>24</v>
      </c>
      <c r="CN85" s="1">
        <v>28</v>
      </c>
      <c r="CO85" s="1">
        <v>32</v>
      </c>
      <c r="CP85" s="1">
        <v>36</v>
      </c>
      <c r="CQ85" s="1">
        <v>40</v>
      </c>
      <c r="CR85" s="1">
        <v>44</v>
      </c>
      <c r="CS85" s="522">
        <v>48</v>
      </c>
      <c r="CT85" s="1">
        <v>52</v>
      </c>
      <c r="CU85" s="218">
        <f t="shared" si="114"/>
        <v>4</v>
      </c>
      <c r="CV85" s="23">
        <v>57</v>
      </c>
      <c r="CW85" s="1">
        <v>60</v>
      </c>
      <c r="CX85" s="1">
        <v>64</v>
      </c>
      <c r="CY85" s="23">
        <v>71</v>
      </c>
      <c r="CZ85" s="18">
        <v>75</v>
      </c>
      <c r="DA85" s="1">
        <v>79</v>
      </c>
      <c r="DB85" s="1">
        <v>83</v>
      </c>
      <c r="DC85" s="1">
        <f t="shared" ref="DC85:DC88" si="164">ROUND((DB85-CV85)/6/31*21+DB85,0)</f>
        <v>86</v>
      </c>
      <c r="DD85" s="1">
        <f t="shared" si="151"/>
        <v>89</v>
      </c>
      <c r="DE85" s="5">
        <v>89</v>
      </c>
      <c r="DF85" s="1">
        <f t="shared" si="152"/>
        <v>94</v>
      </c>
      <c r="DG85" s="1">
        <f t="shared" si="153"/>
        <v>98.7</v>
      </c>
      <c r="DH85" s="65">
        <v>88</v>
      </c>
      <c r="DI85" s="69">
        <v>88</v>
      </c>
      <c r="DJ85" s="71">
        <v>88</v>
      </c>
      <c r="DK85" s="73">
        <v>88</v>
      </c>
      <c r="DL85" s="77">
        <v>88</v>
      </c>
      <c r="DM85" s="1">
        <f>ROUND((DL85-DJ85)/2+DL85,1)</f>
        <v>88</v>
      </c>
      <c r="DN85" s="88">
        <v>88</v>
      </c>
      <c r="DO85" s="90">
        <v>88</v>
      </c>
      <c r="DP85" s="1">
        <f>ROUND((DO85-DL85)/3+DO85,1)</f>
        <v>88</v>
      </c>
      <c r="DQ85" s="99">
        <v>88</v>
      </c>
      <c r="DR85" s="103">
        <v>88</v>
      </c>
      <c r="DS85" s="114">
        <v>89</v>
      </c>
      <c r="DT85" s="1">
        <v>89</v>
      </c>
      <c r="DU85" s="122">
        <v>94</v>
      </c>
      <c r="DV85" s="124">
        <v>98</v>
      </c>
      <c r="DW85" s="129">
        <v>100</v>
      </c>
      <c r="DX85" s="133">
        <v>101</v>
      </c>
      <c r="DY85" s="1">
        <v>101</v>
      </c>
      <c r="DZ85" s="1">
        <f>DY85</f>
        <v>101</v>
      </c>
      <c r="EA85" s="1">
        <f t="shared" si="154"/>
        <v>101</v>
      </c>
      <c r="EB85" s="1">
        <v>102</v>
      </c>
      <c r="EC85" s="1">
        <v>104</v>
      </c>
      <c r="ED85" s="1">
        <v>106</v>
      </c>
      <c r="EE85" s="1">
        <v>112</v>
      </c>
      <c r="EF85" s="1">
        <v>118.3</v>
      </c>
      <c r="EG85" s="1">
        <v>124.6</v>
      </c>
      <c r="EH85" s="1">
        <v>130.9</v>
      </c>
      <c r="EI85" s="1">
        <v>137.20000000000002</v>
      </c>
      <c r="EJ85" s="1">
        <v>138</v>
      </c>
      <c r="EK85" s="1">
        <f t="shared" si="155"/>
        <v>138</v>
      </c>
      <c r="EL85" s="1">
        <f>EK85</f>
        <v>138</v>
      </c>
      <c r="EM85" s="1">
        <f>EL85</f>
        <v>138</v>
      </c>
      <c r="EN85" s="1">
        <f t="shared" ref="EN85:EN86" si="165">EM85</f>
        <v>138</v>
      </c>
      <c r="EO85" s="1">
        <v>141</v>
      </c>
      <c r="EP85" s="1">
        <f>EO85+6</f>
        <v>147</v>
      </c>
      <c r="EQ85" s="1">
        <v>153</v>
      </c>
      <c r="ER85" s="1">
        <v>159</v>
      </c>
      <c r="ES85" s="1">
        <v>165</v>
      </c>
      <c r="ET85" s="1">
        <v>171</v>
      </c>
      <c r="EU85" s="1">
        <v>177</v>
      </c>
      <c r="EV85" s="1">
        <f>EU85</f>
        <v>177</v>
      </c>
      <c r="EW85" s="1">
        <f>EV85</f>
        <v>177</v>
      </c>
      <c r="EX85" s="1">
        <f t="shared" si="128"/>
        <v>177</v>
      </c>
      <c r="EY85" s="1">
        <v>183</v>
      </c>
      <c r="EZ85" s="1">
        <v>189</v>
      </c>
      <c r="FA85" s="1">
        <v>195</v>
      </c>
      <c r="FB85" s="1">
        <v>201</v>
      </c>
      <c r="FC85" s="1">
        <v>207</v>
      </c>
      <c r="FD85" s="1">
        <v>213</v>
      </c>
      <c r="FE85" s="1">
        <v>219</v>
      </c>
      <c r="FF85" s="1">
        <v>225</v>
      </c>
      <c r="FG85" s="1">
        <f t="shared" ref="FG85:FG87" si="166">FF85</f>
        <v>225</v>
      </c>
      <c r="FH85" s="1">
        <f t="shared" ref="FH85:FH86" si="167">FG85</f>
        <v>225</v>
      </c>
      <c r="FI85" s="1">
        <f t="shared" si="156"/>
        <v>225</v>
      </c>
      <c r="FJ85" s="1">
        <f>FI85+1</f>
        <v>226</v>
      </c>
      <c r="FK85" s="1">
        <v>227</v>
      </c>
      <c r="FL85" s="1">
        <v>228</v>
      </c>
      <c r="FM85" s="1">
        <v>229</v>
      </c>
      <c r="FN85" s="1">
        <v>230</v>
      </c>
      <c r="FO85" s="1">
        <v>231</v>
      </c>
      <c r="FP85" s="1">
        <v>232</v>
      </c>
      <c r="FQ85" s="1">
        <v>233</v>
      </c>
      <c r="FR85" s="1">
        <v>234</v>
      </c>
      <c r="FS85" s="1">
        <v>235</v>
      </c>
      <c r="FT85" s="1">
        <v>236</v>
      </c>
      <c r="FU85" s="1">
        <v>237</v>
      </c>
      <c r="FV85" s="1">
        <v>238</v>
      </c>
      <c r="FW85" s="1">
        <v>239</v>
      </c>
      <c r="FX85" s="1">
        <v>240</v>
      </c>
      <c r="FY85" s="1">
        <v>9</v>
      </c>
      <c r="FZ85" s="1">
        <v>13</v>
      </c>
      <c r="GA85" s="1">
        <v>17</v>
      </c>
      <c r="GB85" s="1">
        <v>21</v>
      </c>
      <c r="GC85" s="1">
        <v>25</v>
      </c>
      <c r="GD85" s="1">
        <v>29</v>
      </c>
      <c r="GE85" s="1">
        <v>33</v>
      </c>
      <c r="GF85" s="1">
        <v>37</v>
      </c>
      <c r="GG85" s="1">
        <v>41</v>
      </c>
      <c r="GH85" s="1">
        <v>45</v>
      </c>
      <c r="GI85" s="522">
        <v>49</v>
      </c>
      <c r="GJ85" s="1">
        <v>53</v>
      </c>
      <c r="GK85" s="218">
        <f t="shared" si="120"/>
        <v>4</v>
      </c>
      <c r="GL85" s="23"/>
      <c r="GM85" s="23"/>
      <c r="GN85" s="23"/>
      <c r="GO85" s="23">
        <v>12393</v>
      </c>
      <c r="GP85" s="17">
        <v>12551</v>
      </c>
      <c r="GQ85" s="22"/>
      <c r="GR85" s="31"/>
      <c r="GS85" s="37"/>
      <c r="GT85" s="41"/>
      <c r="GU85" s="44"/>
      <c r="GV85" s="47"/>
      <c r="GW85" s="53"/>
      <c r="GX85" s="65">
        <v>14735</v>
      </c>
      <c r="GY85" s="69">
        <v>15035</v>
      </c>
      <c r="GZ85" s="71">
        <v>15359</v>
      </c>
      <c r="HA85" s="73">
        <v>15644</v>
      </c>
      <c r="HB85" s="74">
        <v>15897</v>
      </c>
      <c r="HC85" s="81"/>
      <c r="HD85" s="88">
        <v>16353</v>
      </c>
      <c r="HE85" s="74">
        <v>16598</v>
      </c>
      <c r="HF85" s="93"/>
      <c r="HG85" s="99">
        <v>17219</v>
      </c>
      <c r="HH85" s="103">
        <v>17519</v>
      </c>
      <c r="HI85" s="114">
        <v>17746</v>
      </c>
      <c r="HJ85" s="117"/>
      <c r="HK85" s="122">
        <v>18018</v>
      </c>
      <c r="HL85" s="124">
        <v>18159</v>
      </c>
      <c r="HM85" s="129">
        <v>18269</v>
      </c>
      <c r="HN85" s="74">
        <v>18457</v>
      </c>
      <c r="HO85" s="136"/>
      <c r="HP85" s="140"/>
      <c r="HQ85" s="145"/>
      <c r="HR85" s="149"/>
      <c r="HS85" s="153"/>
      <c r="HT85" s="158"/>
      <c r="HU85" s="163"/>
      <c r="HV85" s="167"/>
      <c r="HW85" s="174"/>
      <c r="HX85" s="178"/>
      <c r="HY85" s="184"/>
      <c r="HZ85" s="189"/>
      <c r="IA85" s="193"/>
      <c r="IB85" s="202"/>
      <c r="IC85" s="205"/>
      <c r="ID85" s="209"/>
      <c r="IE85" s="218"/>
      <c r="IF85" s="225"/>
      <c r="IG85" s="229"/>
      <c r="IH85" s="235"/>
      <c r="II85" s="245"/>
      <c r="IJ85" s="251"/>
      <c r="IK85" s="255"/>
      <c r="IL85" s="264"/>
      <c r="IM85" s="268"/>
      <c r="IN85" s="272"/>
      <c r="IO85" s="279"/>
      <c r="IP85" s="285"/>
      <c r="IQ85" s="290"/>
      <c r="IR85" s="295"/>
      <c r="IS85" s="299"/>
      <c r="IT85" s="305"/>
      <c r="IU85" s="308"/>
      <c r="IV85" s="310"/>
      <c r="IW85" s="313"/>
      <c r="IX85" s="317"/>
      <c r="IY85" s="322"/>
      <c r="IZ85" s="327"/>
      <c r="JA85" s="331"/>
      <c r="JB85" s="335"/>
      <c r="JC85" s="338"/>
      <c r="JD85" s="343"/>
      <c r="JE85" s="346"/>
      <c r="JF85" s="354"/>
      <c r="JG85" s="375"/>
      <c r="JH85" s="388"/>
      <c r="JI85" s="393"/>
      <c r="JJ85" s="414"/>
      <c r="JK85" s="422"/>
      <c r="JL85" s="429"/>
      <c r="JM85" s="435"/>
      <c r="JN85" s="441"/>
      <c r="JO85" s="448"/>
      <c r="JP85" s="455"/>
      <c r="JQ85" s="460"/>
      <c r="JR85" s="468"/>
      <c r="JS85" s="475"/>
      <c r="JT85" s="483"/>
      <c r="JU85" s="489"/>
      <c r="JV85" s="498"/>
      <c r="JW85" s="505"/>
      <c r="JX85" s="511"/>
      <c r="JY85" s="519"/>
      <c r="JZ85" s="530"/>
      <c r="KA85" s="218" t="str">
        <f t="shared" si="121"/>
        <v>Н/Д</v>
      </c>
      <c r="KB85" s="4"/>
    </row>
    <row r="86" spans="1:288" ht="15" customHeight="1" x14ac:dyDescent="0.2">
      <c r="A86" s="557">
        <v>4</v>
      </c>
      <c r="B86" s="132">
        <v>85</v>
      </c>
      <c r="C86" s="4" t="s">
        <v>102</v>
      </c>
      <c r="D86" s="132">
        <v>6</v>
      </c>
      <c r="E86" s="132">
        <v>6</v>
      </c>
      <c r="F86" s="23">
        <v>268</v>
      </c>
      <c r="G86" s="23">
        <v>280</v>
      </c>
      <c r="H86" s="1">
        <v>292</v>
      </c>
      <c r="I86" s="23">
        <v>307</v>
      </c>
      <c r="J86" s="1">
        <v>321</v>
      </c>
      <c r="K86" s="22">
        <v>340</v>
      </c>
      <c r="L86" s="31">
        <v>356</v>
      </c>
      <c r="M86" s="1">
        <f t="shared" si="146"/>
        <v>372</v>
      </c>
      <c r="N86" s="1">
        <f t="shared" si="147"/>
        <v>388</v>
      </c>
      <c r="O86" s="1">
        <f t="shared" ref="O86:O87" si="168">ROUND((N86-F86)/8+N86+1,0)</f>
        <v>404</v>
      </c>
      <c r="P86" s="1">
        <f t="shared" si="148"/>
        <v>419</v>
      </c>
      <c r="Q86" s="1">
        <f t="shared" si="149"/>
        <v>435.1</v>
      </c>
      <c r="R86" s="65">
        <v>438</v>
      </c>
      <c r="S86" s="69">
        <v>452</v>
      </c>
      <c r="T86" s="71">
        <v>465</v>
      </c>
      <c r="U86" s="73">
        <v>477</v>
      </c>
      <c r="V86" s="77">
        <v>489</v>
      </c>
      <c r="W86" s="81">
        <v>505</v>
      </c>
      <c r="X86" s="88">
        <v>520</v>
      </c>
      <c r="Y86" s="90">
        <v>532</v>
      </c>
      <c r="Z86" s="93">
        <v>544</v>
      </c>
      <c r="AA86" s="99">
        <v>560</v>
      </c>
      <c r="AB86" s="103">
        <v>572</v>
      </c>
      <c r="AC86" s="114">
        <v>587</v>
      </c>
      <c r="AD86" s="117">
        <v>602</v>
      </c>
      <c r="AE86" s="122">
        <v>616</v>
      </c>
      <c r="AF86" s="124">
        <v>633</v>
      </c>
      <c r="AG86" s="129">
        <v>650</v>
      </c>
      <c r="AH86" s="133">
        <v>669</v>
      </c>
      <c r="AI86" s="136">
        <v>683</v>
      </c>
      <c r="AJ86" s="140">
        <v>701</v>
      </c>
      <c r="AK86" s="1">
        <f t="shared" si="150"/>
        <v>718</v>
      </c>
      <c r="AL86" s="149">
        <v>727</v>
      </c>
      <c r="AM86" s="1">
        <v>737</v>
      </c>
      <c r="AN86" s="158">
        <v>752</v>
      </c>
      <c r="AO86" s="163">
        <v>764</v>
      </c>
      <c r="AP86" s="1">
        <v>776</v>
      </c>
      <c r="AQ86" s="174">
        <v>787</v>
      </c>
      <c r="AR86" s="178">
        <v>798</v>
      </c>
      <c r="AS86" s="1">
        <v>807</v>
      </c>
      <c r="AT86" s="189">
        <v>824</v>
      </c>
      <c r="AU86" s="1">
        <v>836</v>
      </c>
      <c r="AV86" s="202">
        <v>849</v>
      </c>
      <c r="AW86" s="205">
        <v>860</v>
      </c>
      <c r="AX86" s="1">
        <v>872</v>
      </c>
      <c r="AY86" s="218">
        <v>882</v>
      </c>
      <c r="AZ86" s="225">
        <v>891</v>
      </c>
      <c r="BA86" s="1">
        <v>900</v>
      </c>
      <c r="BB86" s="235">
        <v>916</v>
      </c>
      <c r="BC86" s="1">
        <v>928</v>
      </c>
      <c r="BD86" s="251">
        <v>934</v>
      </c>
      <c r="BE86" s="255">
        <v>963</v>
      </c>
      <c r="BF86" s="264">
        <v>952</v>
      </c>
      <c r="BG86" s="268">
        <v>964</v>
      </c>
      <c r="BH86" s="1">
        <v>976</v>
      </c>
      <c r="BI86" s="279">
        <v>986</v>
      </c>
      <c r="BJ86" s="285">
        <v>995</v>
      </c>
      <c r="BK86" s="290">
        <v>1006</v>
      </c>
      <c r="BL86" s="295">
        <v>1015</v>
      </c>
      <c r="BM86" s="299">
        <v>1026</v>
      </c>
      <c r="BN86" s="305">
        <v>1036</v>
      </c>
      <c r="BO86" s="1">
        <v>1046</v>
      </c>
      <c r="BP86" s="1">
        <v>1056</v>
      </c>
      <c r="BQ86" s="1">
        <v>1066</v>
      </c>
      <c r="BR86" s="1">
        <v>1076</v>
      </c>
      <c r="BS86" s="1">
        <v>1086</v>
      </c>
      <c r="BT86" s="327">
        <v>1093</v>
      </c>
      <c r="BU86" s="1">
        <v>1101</v>
      </c>
      <c r="BV86" s="1">
        <v>1109</v>
      </c>
      <c r="BW86" s="338">
        <v>1126</v>
      </c>
      <c r="BX86" s="343">
        <v>1130</v>
      </c>
      <c r="BY86" s="346">
        <v>9</v>
      </c>
      <c r="BZ86" s="354">
        <v>16</v>
      </c>
      <c r="CA86" s="1">
        <v>23</v>
      </c>
      <c r="CB86" s="388">
        <v>29</v>
      </c>
      <c r="CC86" s="393">
        <v>36</v>
      </c>
      <c r="CD86" s="414">
        <v>44</v>
      </c>
      <c r="CE86" s="422">
        <v>52</v>
      </c>
      <c r="CF86" s="429">
        <v>63</v>
      </c>
      <c r="CG86" s="435">
        <v>75</v>
      </c>
      <c r="CH86" s="441">
        <v>81</v>
      </c>
      <c r="CI86" s="448">
        <v>90</v>
      </c>
      <c r="CJ86" s="1">
        <v>98</v>
      </c>
      <c r="CK86" s="460">
        <v>106</v>
      </c>
      <c r="CL86" s="1">
        <v>114</v>
      </c>
      <c r="CM86" s="475">
        <v>121</v>
      </c>
      <c r="CN86" s="483">
        <v>127</v>
      </c>
      <c r="CO86" s="489">
        <v>134</v>
      </c>
      <c r="CP86" s="1">
        <v>140</v>
      </c>
      <c r="CQ86" s="505">
        <v>149</v>
      </c>
      <c r="CR86" s="1">
        <v>156</v>
      </c>
      <c r="CS86" s="519">
        <v>167</v>
      </c>
      <c r="CT86" s="530">
        <v>174</v>
      </c>
      <c r="CU86" s="218">
        <f t="shared" si="114"/>
        <v>7</v>
      </c>
      <c r="CV86" s="23">
        <v>95</v>
      </c>
      <c r="CW86" s="23">
        <v>103</v>
      </c>
      <c r="CX86" s="1">
        <v>111</v>
      </c>
      <c r="CY86" s="23">
        <v>123</v>
      </c>
      <c r="CZ86" s="1">
        <v>131</v>
      </c>
      <c r="DA86" s="22">
        <v>146</v>
      </c>
      <c r="DB86" s="31">
        <v>154</v>
      </c>
      <c r="DC86" s="1">
        <v>160</v>
      </c>
      <c r="DD86" s="1">
        <f t="shared" si="151"/>
        <v>168</v>
      </c>
      <c r="DE86" s="1">
        <f t="shared" ref="DE86:DE87" si="169">ROUND((DD86-CV86)/8+DD86+1,0)</f>
        <v>178</v>
      </c>
      <c r="DF86" s="1">
        <f t="shared" si="152"/>
        <v>188</v>
      </c>
      <c r="DG86" s="1">
        <f t="shared" si="153"/>
        <v>198.3</v>
      </c>
      <c r="DH86" s="65">
        <v>216</v>
      </c>
      <c r="DI86" s="69">
        <v>230</v>
      </c>
      <c r="DJ86" s="71">
        <v>246</v>
      </c>
      <c r="DK86" s="73">
        <v>258</v>
      </c>
      <c r="DL86" s="77">
        <v>268</v>
      </c>
      <c r="DM86" s="81">
        <v>275</v>
      </c>
      <c r="DN86" s="88">
        <v>283</v>
      </c>
      <c r="DO86" s="90">
        <v>288</v>
      </c>
      <c r="DP86" s="93">
        <v>293</v>
      </c>
      <c r="DQ86" s="99">
        <v>303</v>
      </c>
      <c r="DR86" s="103">
        <v>312</v>
      </c>
      <c r="DS86" s="114">
        <v>321</v>
      </c>
      <c r="DT86" s="117">
        <v>327</v>
      </c>
      <c r="DU86" s="122">
        <v>334</v>
      </c>
      <c r="DV86" s="124">
        <v>340</v>
      </c>
      <c r="DW86" s="129">
        <v>345</v>
      </c>
      <c r="DX86" s="133">
        <v>348</v>
      </c>
      <c r="DY86" s="136">
        <v>348</v>
      </c>
      <c r="DZ86" s="140">
        <v>348</v>
      </c>
      <c r="EA86" s="1">
        <f t="shared" si="154"/>
        <v>348</v>
      </c>
      <c r="EB86" s="149">
        <v>350</v>
      </c>
      <c r="EC86" s="1">
        <v>354</v>
      </c>
      <c r="ED86" s="158">
        <v>363</v>
      </c>
      <c r="EE86" s="163">
        <v>371</v>
      </c>
      <c r="EF86" s="1">
        <v>379</v>
      </c>
      <c r="EG86" s="174">
        <v>389</v>
      </c>
      <c r="EH86" s="178">
        <v>398</v>
      </c>
      <c r="EI86" s="1">
        <v>407</v>
      </c>
      <c r="EJ86" s="189">
        <v>410</v>
      </c>
      <c r="EK86" s="1">
        <f t="shared" si="155"/>
        <v>410</v>
      </c>
      <c r="EL86" s="202">
        <v>410</v>
      </c>
      <c r="EM86" s="205">
        <v>410</v>
      </c>
      <c r="EN86" s="1">
        <f t="shared" si="165"/>
        <v>410</v>
      </c>
      <c r="EO86" s="218">
        <v>417</v>
      </c>
      <c r="EP86" s="225">
        <v>424</v>
      </c>
      <c r="EQ86" s="1">
        <v>431</v>
      </c>
      <c r="ER86" s="234">
        <v>446</v>
      </c>
      <c r="ES86" s="1">
        <v>456</v>
      </c>
      <c r="ET86" s="251">
        <v>460</v>
      </c>
      <c r="EU86" s="255">
        <v>469</v>
      </c>
      <c r="EV86" s="264">
        <v>474</v>
      </c>
      <c r="EW86" s="268">
        <v>474</v>
      </c>
      <c r="EX86" s="1">
        <f t="shared" si="128"/>
        <v>474</v>
      </c>
      <c r="EY86" s="279">
        <v>478</v>
      </c>
      <c r="EZ86" s="285">
        <v>483</v>
      </c>
      <c r="FA86" s="290">
        <v>490</v>
      </c>
      <c r="FB86" s="295">
        <v>496</v>
      </c>
      <c r="FC86" s="299">
        <v>500</v>
      </c>
      <c r="FD86" s="305">
        <v>507</v>
      </c>
      <c r="FE86" s="1">
        <v>512</v>
      </c>
      <c r="FF86" s="1">
        <v>517</v>
      </c>
      <c r="FG86" s="1">
        <f t="shared" si="166"/>
        <v>517</v>
      </c>
      <c r="FH86" s="1">
        <f t="shared" si="167"/>
        <v>517</v>
      </c>
      <c r="FI86" s="1">
        <f t="shared" si="156"/>
        <v>517</v>
      </c>
      <c r="FJ86" s="327">
        <v>516</v>
      </c>
      <c r="FK86" s="1">
        <v>517</v>
      </c>
      <c r="FL86" s="1">
        <v>518</v>
      </c>
      <c r="FM86" s="338">
        <v>524</v>
      </c>
      <c r="FN86" s="343">
        <v>3</v>
      </c>
      <c r="FO86" s="346">
        <v>8</v>
      </c>
      <c r="FP86" s="354">
        <v>14</v>
      </c>
      <c r="FQ86" s="1">
        <v>20</v>
      </c>
      <c r="FR86" s="388">
        <v>26</v>
      </c>
      <c r="FS86" s="393">
        <v>33</v>
      </c>
      <c r="FT86" s="414">
        <v>37</v>
      </c>
      <c r="FU86" s="422">
        <v>42</v>
      </c>
      <c r="FV86" s="429">
        <v>47</v>
      </c>
      <c r="FW86" s="435">
        <v>53</v>
      </c>
      <c r="FX86" s="441">
        <v>56</v>
      </c>
      <c r="FY86" s="448">
        <v>60</v>
      </c>
      <c r="FZ86" s="1">
        <v>64</v>
      </c>
      <c r="GA86" s="460">
        <v>70</v>
      </c>
      <c r="GB86" s="1">
        <v>74</v>
      </c>
      <c r="GC86" s="475">
        <v>79</v>
      </c>
      <c r="GD86" s="483">
        <v>85</v>
      </c>
      <c r="GE86" s="489">
        <v>90</v>
      </c>
      <c r="GF86" s="1">
        <v>95</v>
      </c>
      <c r="GG86" s="505">
        <v>98</v>
      </c>
      <c r="GH86" s="234">
        <v>103</v>
      </c>
      <c r="GI86" s="519">
        <v>108</v>
      </c>
      <c r="GJ86" s="530">
        <v>114</v>
      </c>
      <c r="GK86" s="218">
        <f t="shared" si="120"/>
        <v>6</v>
      </c>
      <c r="GL86" s="23">
        <v>13873</v>
      </c>
      <c r="GM86" s="23">
        <v>14064</v>
      </c>
      <c r="GN86" s="23"/>
      <c r="GO86" s="23">
        <v>14447</v>
      </c>
      <c r="GP86" s="17"/>
      <c r="GQ86" s="22">
        <v>14749</v>
      </c>
      <c r="GR86" s="31"/>
      <c r="GS86" s="37"/>
      <c r="GT86" s="41"/>
      <c r="GU86" s="44"/>
      <c r="GV86" s="47"/>
      <c r="GW86" s="53"/>
      <c r="GX86" s="65">
        <v>15781</v>
      </c>
      <c r="GY86" s="69">
        <v>15928</v>
      </c>
      <c r="GZ86" s="71">
        <v>16074</v>
      </c>
      <c r="HA86" s="74">
        <v>16209</v>
      </c>
      <c r="HB86" s="77">
        <v>16332</v>
      </c>
      <c r="HC86" s="81">
        <v>16467</v>
      </c>
      <c r="HD86" s="88">
        <v>16601</v>
      </c>
      <c r="HE86" s="90">
        <v>16741</v>
      </c>
      <c r="HF86" s="93">
        <v>16857</v>
      </c>
      <c r="HG86" s="99">
        <v>17033</v>
      </c>
      <c r="HH86" s="103">
        <v>17202</v>
      </c>
      <c r="HI86" s="114">
        <v>17390</v>
      </c>
      <c r="HJ86" s="117">
        <v>17548</v>
      </c>
      <c r="HK86" s="122">
        <v>17698</v>
      </c>
      <c r="HL86" s="124">
        <v>17863</v>
      </c>
      <c r="HM86" s="129">
        <v>18008</v>
      </c>
      <c r="HN86" s="133">
        <v>18157</v>
      </c>
      <c r="HO86" s="136">
        <v>18283</v>
      </c>
      <c r="HP86" s="140">
        <v>18446</v>
      </c>
      <c r="HQ86" s="145"/>
      <c r="HR86" s="149">
        <v>18730</v>
      </c>
      <c r="HS86" s="153"/>
      <c r="HT86" s="74">
        <v>19102</v>
      </c>
      <c r="HU86" s="163">
        <v>19282</v>
      </c>
      <c r="HV86" s="167"/>
      <c r="HW86" s="174">
        <v>19605</v>
      </c>
      <c r="HX86" s="178">
        <v>19750</v>
      </c>
      <c r="HY86" s="184"/>
      <c r="HZ86" s="74">
        <v>20052</v>
      </c>
      <c r="IA86" s="193"/>
      <c r="IB86" s="202">
        <v>20337</v>
      </c>
      <c r="IC86" s="205">
        <v>20494</v>
      </c>
      <c r="ID86" s="209"/>
      <c r="IE86" s="223">
        <v>20804</v>
      </c>
      <c r="IF86" s="225">
        <v>20951</v>
      </c>
      <c r="IG86" s="229"/>
      <c r="IH86" s="235"/>
      <c r="II86" s="245"/>
      <c r="IJ86" s="251"/>
      <c r="IK86" s="255">
        <v>21720</v>
      </c>
      <c r="IL86" s="264">
        <v>21849</v>
      </c>
      <c r="IM86" s="268">
        <v>21995</v>
      </c>
      <c r="IN86" s="272"/>
      <c r="IO86" s="279">
        <v>22233</v>
      </c>
      <c r="IP86" s="285">
        <v>22359</v>
      </c>
      <c r="IQ86" s="290">
        <v>22504</v>
      </c>
      <c r="IR86" s="74">
        <v>22633</v>
      </c>
      <c r="IS86" s="74">
        <v>22771</v>
      </c>
      <c r="IT86" s="305">
        <v>22900</v>
      </c>
      <c r="IU86" s="308"/>
      <c r="IV86" s="310"/>
      <c r="IW86" s="313"/>
      <c r="IX86" s="317"/>
      <c r="IY86" s="322"/>
      <c r="IZ86" s="327">
        <v>23484</v>
      </c>
      <c r="JA86" s="331"/>
      <c r="JB86" s="335"/>
      <c r="JC86" s="338">
        <v>23852</v>
      </c>
      <c r="JD86" s="343">
        <v>23975</v>
      </c>
      <c r="JE86" s="346">
        <v>24104</v>
      </c>
      <c r="JF86" s="354">
        <v>24232</v>
      </c>
      <c r="JG86" s="375"/>
      <c r="JH86" s="388">
        <v>24445</v>
      </c>
      <c r="JI86" s="393">
        <v>24549</v>
      </c>
      <c r="JJ86" s="414">
        <v>24657</v>
      </c>
      <c r="JK86" s="422">
        <v>24750</v>
      </c>
      <c r="JL86" s="429">
        <v>24850</v>
      </c>
      <c r="JM86" s="435">
        <v>24957</v>
      </c>
      <c r="JN86" s="441">
        <v>25049</v>
      </c>
      <c r="JO86" s="448">
        <v>25161</v>
      </c>
      <c r="JP86" s="455"/>
      <c r="JQ86" s="460"/>
      <c r="JR86" s="468"/>
      <c r="JS86" s="475">
        <v>25638</v>
      </c>
      <c r="JT86" s="483">
        <v>25751</v>
      </c>
      <c r="JU86" s="489">
        <v>25870</v>
      </c>
      <c r="JV86" s="498"/>
      <c r="JW86" s="505">
        <v>26111</v>
      </c>
      <c r="JX86" s="511"/>
      <c r="JY86" s="519">
        <v>26353</v>
      </c>
      <c r="JZ86" s="530">
        <v>26493</v>
      </c>
      <c r="KA86" s="218">
        <f t="shared" si="121"/>
        <v>140</v>
      </c>
      <c r="KB86" s="4"/>
    </row>
    <row r="87" spans="1:288" ht="15" customHeight="1" x14ac:dyDescent="0.2">
      <c r="A87" s="557"/>
      <c r="B87" s="132">
        <v>86</v>
      </c>
      <c r="C87" s="4" t="s">
        <v>359</v>
      </c>
      <c r="D87" s="132">
        <v>0</v>
      </c>
      <c r="E87" s="132">
        <v>1</v>
      </c>
      <c r="F87" s="23">
        <v>61</v>
      </c>
      <c r="G87" s="1">
        <v>65</v>
      </c>
      <c r="H87" s="1">
        <v>69</v>
      </c>
      <c r="I87" s="23">
        <v>80</v>
      </c>
      <c r="J87" s="1">
        <v>86</v>
      </c>
      <c r="K87" s="1">
        <v>92</v>
      </c>
      <c r="L87" s="1">
        <v>98</v>
      </c>
      <c r="M87" s="1">
        <f t="shared" si="146"/>
        <v>105</v>
      </c>
      <c r="N87" s="1">
        <f t="shared" si="147"/>
        <v>112</v>
      </c>
      <c r="O87" s="1">
        <f t="shared" si="168"/>
        <v>119</v>
      </c>
      <c r="P87" s="1">
        <f t="shared" si="148"/>
        <v>125</v>
      </c>
      <c r="Q87" s="1">
        <f t="shared" si="149"/>
        <v>132.4</v>
      </c>
      <c r="R87" s="65">
        <v>137</v>
      </c>
      <c r="S87" s="1">
        <f>ROUND((R87-G87)/11+R87,1)</f>
        <v>143.5</v>
      </c>
      <c r="T87" s="1">
        <v>143.5</v>
      </c>
      <c r="U87" s="73">
        <v>146</v>
      </c>
      <c r="V87" s="1">
        <v>151</v>
      </c>
      <c r="W87" s="81">
        <v>153</v>
      </c>
      <c r="X87" s="1">
        <f>ROUND((W87-T87)/3+W87,1)</f>
        <v>156.19999999999999</v>
      </c>
      <c r="Y87" s="1">
        <f>ROUND((X87-U87)/3+X87,1)</f>
        <v>159.6</v>
      </c>
      <c r="Z87" s="93">
        <v>168</v>
      </c>
      <c r="AA87" s="5">
        <v>168</v>
      </c>
      <c r="AB87" s="103">
        <v>170</v>
      </c>
      <c r="AC87" s="114">
        <v>172</v>
      </c>
      <c r="AD87" s="5">
        <v>172</v>
      </c>
      <c r="AE87" s="5">
        <v>172</v>
      </c>
      <c r="AF87" s="5">
        <v>172</v>
      </c>
      <c r="AG87" s="5">
        <v>172</v>
      </c>
      <c r="AH87" s="5">
        <v>172</v>
      </c>
      <c r="AI87" s="5">
        <v>172</v>
      </c>
      <c r="AJ87" s="5">
        <v>172</v>
      </c>
      <c r="AK87" s="5">
        <v>172</v>
      </c>
      <c r="AL87" s="5">
        <v>172</v>
      </c>
      <c r="AM87" s="5">
        <v>172</v>
      </c>
      <c r="AN87" s="5">
        <v>172</v>
      </c>
      <c r="AO87" s="5">
        <v>172</v>
      </c>
      <c r="AP87" s="5">
        <v>172</v>
      </c>
      <c r="AQ87" s="5">
        <v>172</v>
      </c>
      <c r="AR87" s="5">
        <v>172</v>
      </c>
      <c r="AS87" s="5">
        <v>172</v>
      </c>
      <c r="AT87" s="5">
        <v>172</v>
      </c>
      <c r="AU87" s="5">
        <v>172</v>
      </c>
      <c r="AV87" s="5">
        <v>172</v>
      </c>
      <c r="AW87" s="5">
        <v>172</v>
      </c>
      <c r="AX87" s="5">
        <v>172</v>
      </c>
      <c r="AY87" s="5">
        <v>172</v>
      </c>
      <c r="AZ87" s="5">
        <v>172</v>
      </c>
      <c r="BA87" s="5">
        <v>172</v>
      </c>
      <c r="BB87" s="5">
        <v>172</v>
      </c>
      <c r="BC87" s="5">
        <v>172</v>
      </c>
      <c r="BD87" s="5">
        <v>172</v>
      </c>
      <c r="BE87" s="5">
        <v>172</v>
      </c>
      <c r="BF87" s="5">
        <v>172</v>
      </c>
      <c r="BG87" s="5">
        <v>172</v>
      </c>
      <c r="BH87" s="5">
        <v>172</v>
      </c>
      <c r="BI87" s="5">
        <v>172</v>
      </c>
      <c r="BJ87" s="285">
        <v>266</v>
      </c>
      <c r="BK87" s="290">
        <v>4</v>
      </c>
      <c r="BL87" s="295">
        <v>6</v>
      </c>
      <c r="BM87" s="299">
        <v>9</v>
      </c>
      <c r="BN87" s="305">
        <v>12</v>
      </c>
      <c r="BO87" s="308">
        <v>15</v>
      </c>
      <c r="BP87" s="310">
        <v>18</v>
      </c>
      <c r="BQ87" s="1">
        <v>21</v>
      </c>
      <c r="BR87" s="317">
        <v>26</v>
      </c>
      <c r="BS87" s="322">
        <v>30</v>
      </c>
      <c r="BT87" s="327">
        <v>35</v>
      </c>
      <c r="BU87" s="331">
        <v>40</v>
      </c>
      <c r="BV87" s="335">
        <v>49</v>
      </c>
      <c r="BW87" s="338">
        <v>55</v>
      </c>
      <c r="BX87" s="343">
        <v>59</v>
      </c>
      <c r="BY87" s="346">
        <v>64</v>
      </c>
      <c r="BZ87" s="354">
        <v>69</v>
      </c>
      <c r="CA87" s="375">
        <v>72</v>
      </c>
      <c r="CB87" s="388">
        <v>78</v>
      </c>
      <c r="CC87" s="393">
        <v>84</v>
      </c>
      <c r="CD87" s="414">
        <v>94</v>
      </c>
      <c r="CE87" s="422">
        <v>101</v>
      </c>
      <c r="CF87" s="429">
        <v>109</v>
      </c>
      <c r="CG87" s="1">
        <v>117</v>
      </c>
      <c r="CH87" s="441">
        <v>121</v>
      </c>
      <c r="CI87" s="448">
        <v>128</v>
      </c>
      <c r="CJ87" s="455">
        <v>135</v>
      </c>
      <c r="CK87" s="460">
        <v>141</v>
      </c>
      <c r="CL87" s="1">
        <v>148</v>
      </c>
      <c r="CM87" s="1">
        <v>155</v>
      </c>
      <c r="CN87" s="1">
        <v>162</v>
      </c>
      <c r="CO87" s="1">
        <v>169</v>
      </c>
      <c r="CP87" s="498">
        <v>166</v>
      </c>
      <c r="CQ87" s="510">
        <v>173</v>
      </c>
      <c r="CR87" s="511">
        <v>181</v>
      </c>
      <c r="CS87" s="522">
        <v>188</v>
      </c>
      <c r="CT87" s="530">
        <v>191</v>
      </c>
      <c r="CU87" s="218">
        <f t="shared" si="114"/>
        <v>3</v>
      </c>
      <c r="CV87" s="23">
        <v>85</v>
      </c>
      <c r="CW87" s="1">
        <v>88</v>
      </c>
      <c r="CX87" s="1">
        <v>91</v>
      </c>
      <c r="CY87" s="23">
        <v>96</v>
      </c>
      <c r="CZ87" s="1">
        <v>99</v>
      </c>
      <c r="DA87" s="1">
        <v>103</v>
      </c>
      <c r="DB87" s="1">
        <v>107</v>
      </c>
      <c r="DC87" s="1">
        <f t="shared" si="164"/>
        <v>109</v>
      </c>
      <c r="DD87" s="1">
        <f t="shared" si="151"/>
        <v>111</v>
      </c>
      <c r="DE87" s="1">
        <f t="shared" si="169"/>
        <v>115</v>
      </c>
      <c r="DF87" s="1">
        <f t="shared" si="152"/>
        <v>119</v>
      </c>
      <c r="DG87" s="1">
        <f t="shared" si="153"/>
        <v>123.4</v>
      </c>
      <c r="DH87" s="65">
        <v>128</v>
      </c>
      <c r="DI87" s="1">
        <f>ROUND((DH87-CW87)/11+DH87,1)</f>
        <v>131.6</v>
      </c>
      <c r="DJ87" s="71">
        <v>141</v>
      </c>
      <c r="DK87" s="73">
        <v>148</v>
      </c>
      <c r="DL87" s="1">
        <v>151</v>
      </c>
      <c r="DM87" s="81">
        <v>154</v>
      </c>
      <c r="DN87" s="1">
        <f>ROUND((DM87-DJ87)/3+DM87,1)</f>
        <v>158.30000000000001</v>
      </c>
      <c r="DO87" s="1">
        <f>ROUND((DN87-DK87)/3+DN87,1)</f>
        <v>161.69999999999999</v>
      </c>
      <c r="DP87" s="93">
        <v>162</v>
      </c>
      <c r="DQ87" s="99">
        <v>174</v>
      </c>
      <c r="DR87" s="103">
        <v>180</v>
      </c>
      <c r="DS87" s="114">
        <v>183</v>
      </c>
      <c r="DT87" s="5">
        <v>183</v>
      </c>
      <c r="DU87" s="5">
        <v>183</v>
      </c>
      <c r="DV87" s="5">
        <v>183</v>
      </c>
      <c r="DW87" s="5">
        <v>183</v>
      </c>
      <c r="DX87" s="5">
        <v>183</v>
      </c>
      <c r="DY87" s="5">
        <v>183</v>
      </c>
      <c r="DZ87" s="5">
        <v>183</v>
      </c>
      <c r="EA87" s="5">
        <v>183</v>
      </c>
      <c r="EB87" s="5">
        <v>183</v>
      </c>
      <c r="EC87" s="5">
        <v>183</v>
      </c>
      <c r="ED87" s="5">
        <v>183</v>
      </c>
      <c r="EE87" s="5">
        <v>183</v>
      </c>
      <c r="EF87" s="5">
        <v>183</v>
      </c>
      <c r="EG87" s="5">
        <v>183</v>
      </c>
      <c r="EH87" s="5">
        <v>183</v>
      </c>
      <c r="EI87" s="5">
        <v>183</v>
      </c>
      <c r="EJ87" s="5">
        <v>183</v>
      </c>
      <c r="EK87" s="5">
        <v>183</v>
      </c>
      <c r="EL87" s="5">
        <v>183</v>
      </c>
      <c r="EM87" s="5">
        <v>183</v>
      </c>
      <c r="EN87" s="5">
        <v>183</v>
      </c>
      <c r="EO87" s="5">
        <v>183</v>
      </c>
      <c r="EP87" s="5">
        <v>183</v>
      </c>
      <c r="EQ87" s="5">
        <v>183</v>
      </c>
      <c r="ER87" s="5">
        <v>183</v>
      </c>
      <c r="ES87" s="5">
        <v>183</v>
      </c>
      <c r="ET87" s="5">
        <v>183</v>
      </c>
      <c r="EU87" s="5">
        <v>183</v>
      </c>
      <c r="EV87" s="5">
        <v>183</v>
      </c>
      <c r="EW87" s="5">
        <v>183</v>
      </c>
      <c r="EX87" s="5">
        <v>183</v>
      </c>
      <c r="EY87" s="5">
        <v>183</v>
      </c>
      <c r="EZ87" s="285">
        <v>157</v>
      </c>
      <c r="FA87" s="290">
        <v>3</v>
      </c>
      <c r="FB87" s="295">
        <v>6</v>
      </c>
      <c r="FC87" s="299">
        <v>9</v>
      </c>
      <c r="FD87" s="305">
        <v>12</v>
      </c>
      <c r="FE87" s="308">
        <v>15</v>
      </c>
      <c r="FF87" s="310">
        <v>17</v>
      </c>
      <c r="FG87" s="1">
        <f t="shared" si="166"/>
        <v>17</v>
      </c>
      <c r="FH87" s="317">
        <v>17</v>
      </c>
      <c r="FI87" s="322">
        <v>17</v>
      </c>
      <c r="FJ87" s="327">
        <v>18</v>
      </c>
      <c r="FK87" s="331">
        <v>18</v>
      </c>
      <c r="FL87" s="335">
        <v>18</v>
      </c>
      <c r="FM87" s="338">
        <v>22</v>
      </c>
      <c r="FN87" s="343">
        <v>25</v>
      </c>
      <c r="FO87" s="346">
        <v>29</v>
      </c>
      <c r="FP87" s="354">
        <v>33</v>
      </c>
      <c r="FQ87" s="375">
        <v>36</v>
      </c>
      <c r="FR87" s="388">
        <v>40</v>
      </c>
      <c r="FS87" s="393">
        <v>40</v>
      </c>
      <c r="FT87" s="414">
        <v>40</v>
      </c>
      <c r="FU87" s="422">
        <v>40</v>
      </c>
      <c r="FV87" s="429">
        <v>40</v>
      </c>
      <c r="FW87" s="1">
        <v>40</v>
      </c>
      <c r="FX87" s="441">
        <v>40</v>
      </c>
      <c r="FY87" s="448">
        <v>40</v>
      </c>
      <c r="FZ87" s="455">
        <v>40</v>
      </c>
      <c r="GA87" s="460">
        <v>40</v>
      </c>
      <c r="GB87" s="1">
        <v>40</v>
      </c>
      <c r="GC87" s="1">
        <v>40</v>
      </c>
      <c r="GD87" s="1">
        <v>40</v>
      </c>
      <c r="GE87" s="1">
        <v>40</v>
      </c>
      <c r="GF87" s="498">
        <v>49</v>
      </c>
      <c r="GG87" s="510">
        <v>49</v>
      </c>
      <c r="GH87" s="511">
        <v>49</v>
      </c>
      <c r="GI87" s="522">
        <v>49</v>
      </c>
      <c r="GJ87" s="530">
        <v>49</v>
      </c>
      <c r="GK87" s="218">
        <f t="shared" si="120"/>
        <v>0</v>
      </c>
      <c r="GL87" s="23">
        <v>17526</v>
      </c>
      <c r="GM87" s="23"/>
      <c r="GN87" s="23"/>
      <c r="GO87" s="23">
        <v>18096</v>
      </c>
      <c r="GP87" s="17"/>
      <c r="GQ87" s="22"/>
      <c r="GR87" s="31"/>
      <c r="GS87" s="37"/>
      <c r="GT87" s="41"/>
      <c r="GU87" s="44"/>
      <c r="GV87" s="47"/>
      <c r="GW87" s="53"/>
      <c r="GX87" s="65">
        <v>20054</v>
      </c>
      <c r="GY87" s="69"/>
      <c r="GZ87" s="71">
        <v>20421</v>
      </c>
      <c r="HA87" s="74">
        <v>20592</v>
      </c>
      <c r="HB87" s="77"/>
      <c r="HC87" s="81">
        <v>20829</v>
      </c>
      <c r="HD87" s="88"/>
      <c r="HE87" s="90"/>
      <c r="HF87" s="74">
        <v>21257</v>
      </c>
      <c r="HG87" s="99">
        <v>21406</v>
      </c>
      <c r="HH87" s="103">
        <v>21568</v>
      </c>
      <c r="HI87" s="114">
        <v>21666</v>
      </c>
      <c r="HJ87" s="5">
        <v>21666</v>
      </c>
      <c r="HK87" s="5">
        <v>21666</v>
      </c>
      <c r="HL87" s="5">
        <v>21666</v>
      </c>
      <c r="HM87" s="5">
        <v>21666</v>
      </c>
      <c r="HN87" s="5">
        <v>21666</v>
      </c>
      <c r="HO87" s="5">
        <v>21666</v>
      </c>
      <c r="HP87" s="5">
        <v>21666</v>
      </c>
      <c r="HQ87" s="5">
        <v>21666</v>
      </c>
      <c r="HR87" s="5">
        <v>21666</v>
      </c>
      <c r="HS87" s="5">
        <v>21666</v>
      </c>
      <c r="HT87" s="5">
        <v>21666</v>
      </c>
      <c r="HU87" s="5">
        <v>21666</v>
      </c>
      <c r="HV87" s="5">
        <v>21666</v>
      </c>
      <c r="HW87" s="5">
        <v>21666</v>
      </c>
      <c r="HX87" s="5">
        <v>21666</v>
      </c>
      <c r="HY87" s="5">
        <v>21666</v>
      </c>
      <c r="HZ87" s="5">
        <v>21666</v>
      </c>
      <c r="IA87" s="5">
        <v>21666</v>
      </c>
      <c r="IB87" s="5">
        <v>21666</v>
      </c>
      <c r="IC87" s="5">
        <v>21666</v>
      </c>
      <c r="ID87" s="5">
        <v>21666</v>
      </c>
      <c r="IE87" s="5">
        <v>21666</v>
      </c>
      <c r="IF87" s="5">
        <v>21666</v>
      </c>
      <c r="IG87" s="5">
        <v>21666</v>
      </c>
      <c r="IH87" s="5">
        <v>21666</v>
      </c>
      <c r="II87" s="5">
        <v>21666</v>
      </c>
      <c r="IJ87" s="5">
        <v>21666</v>
      </c>
      <c r="IK87" s="5">
        <v>21666</v>
      </c>
      <c r="IL87" s="5">
        <v>21666</v>
      </c>
      <c r="IM87" s="5">
        <v>21666</v>
      </c>
      <c r="IN87" s="5">
        <v>21666</v>
      </c>
      <c r="IO87" s="5">
        <v>21666</v>
      </c>
      <c r="IP87" s="285">
        <v>22223</v>
      </c>
      <c r="IQ87" s="290">
        <f>IP87+550</f>
        <v>22773</v>
      </c>
      <c r="IR87" s="295">
        <v>23389</v>
      </c>
      <c r="IS87" s="299">
        <v>23524</v>
      </c>
      <c r="IT87" s="305">
        <v>23615</v>
      </c>
      <c r="IU87" s="308">
        <v>23707</v>
      </c>
      <c r="IV87" s="74">
        <v>23812</v>
      </c>
      <c r="IW87" s="313"/>
      <c r="IX87" s="317">
        <v>24194</v>
      </c>
      <c r="IY87" s="74">
        <v>24402</v>
      </c>
      <c r="IZ87" s="327">
        <v>24746</v>
      </c>
      <c r="JA87" s="331">
        <v>25011</v>
      </c>
      <c r="JB87" s="335">
        <v>25257</v>
      </c>
      <c r="JC87" s="338">
        <v>25398</v>
      </c>
      <c r="JD87" s="343">
        <v>25499</v>
      </c>
      <c r="JE87" s="74">
        <v>25617</v>
      </c>
      <c r="JF87" s="354">
        <v>25719</v>
      </c>
      <c r="JG87" s="375">
        <v>25807</v>
      </c>
      <c r="JH87" s="388">
        <v>26030</v>
      </c>
      <c r="JI87" s="393">
        <v>26295</v>
      </c>
      <c r="JJ87" s="74">
        <v>26574</v>
      </c>
      <c r="JK87" s="422">
        <v>26833</v>
      </c>
      <c r="JL87" s="74">
        <v>27273</v>
      </c>
      <c r="JM87" s="435"/>
      <c r="JN87" s="74">
        <v>27757</v>
      </c>
      <c r="JO87" s="74">
        <v>28013</v>
      </c>
      <c r="JP87" s="74">
        <v>28289</v>
      </c>
      <c r="JQ87" s="74">
        <v>28584</v>
      </c>
      <c r="JR87" s="468"/>
      <c r="JS87" s="475"/>
      <c r="JT87" s="483"/>
      <c r="JU87" s="489"/>
      <c r="JV87" s="74">
        <v>29700</v>
      </c>
      <c r="JW87" s="74">
        <v>30141</v>
      </c>
      <c r="JX87" s="74">
        <v>30500</v>
      </c>
      <c r="JY87" s="519"/>
      <c r="JZ87" s="532">
        <v>31028</v>
      </c>
      <c r="KA87" s="218" t="str">
        <f t="shared" si="121"/>
        <v>Н/Д</v>
      </c>
      <c r="KB87" s="4"/>
    </row>
    <row r="88" spans="1:288" ht="15" customHeight="1" x14ac:dyDescent="0.2">
      <c r="A88" s="557"/>
      <c r="B88" s="132">
        <v>87</v>
      </c>
      <c r="C88" s="4" t="s">
        <v>103</v>
      </c>
      <c r="D88" s="132">
        <v>1</v>
      </c>
      <c r="E88" s="132">
        <v>0</v>
      </c>
      <c r="F88" s="23">
        <v>16</v>
      </c>
      <c r="G88" s="1">
        <v>19</v>
      </c>
      <c r="H88" s="5">
        <v>19</v>
      </c>
      <c r="I88" s="5">
        <v>19</v>
      </c>
      <c r="J88" s="18">
        <v>19</v>
      </c>
      <c r="K88" s="22">
        <v>20</v>
      </c>
      <c r="L88" s="31">
        <v>21</v>
      </c>
      <c r="M88" s="1">
        <f t="shared" si="146"/>
        <v>23</v>
      </c>
      <c r="N88" s="41">
        <v>24</v>
      </c>
      <c r="O88" s="44">
        <v>25</v>
      </c>
      <c r="P88" s="47">
        <v>26</v>
      </c>
      <c r="Q88" s="53">
        <v>27</v>
      </c>
      <c r="R88" s="65">
        <v>27</v>
      </c>
      <c r="S88" s="69">
        <v>28</v>
      </c>
      <c r="T88" s="71">
        <v>32</v>
      </c>
      <c r="U88" s="1">
        <v>33.299999999999997</v>
      </c>
      <c r="V88" s="77">
        <v>34</v>
      </c>
      <c r="W88" s="81">
        <v>34</v>
      </c>
      <c r="X88" s="88">
        <v>35</v>
      </c>
      <c r="Y88" s="1">
        <f>ROUND((X88-U88)/3+X88,1)</f>
        <v>35.6</v>
      </c>
      <c r="Z88" s="1">
        <f>ROUND((Y88-V88)/3+Y88,1)</f>
        <v>36.1</v>
      </c>
      <c r="AA88" s="1">
        <f>ROUND((Z88-W88)/3+Z88,1)</f>
        <v>36.799999999999997</v>
      </c>
      <c r="AB88" s="103">
        <v>37</v>
      </c>
      <c r="AC88" s="114">
        <v>38</v>
      </c>
      <c r="AD88" s="5">
        <v>38</v>
      </c>
      <c r="AE88" s="5">
        <v>38</v>
      </c>
      <c r="AF88" s="5">
        <v>38</v>
      </c>
      <c r="AG88" s="5">
        <v>38</v>
      </c>
      <c r="AH88" s="5">
        <v>38</v>
      </c>
      <c r="AI88" s="5">
        <v>38</v>
      </c>
      <c r="AJ88" s="5">
        <v>38</v>
      </c>
      <c r="AK88" s="5">
        <v>38</v>
      </c>
      <c r="AL88" s="5">
        <v>38</v>
      </c>
      <c r="AM88" s="5">
        <v>38</v>
      </c>
      <c r="AN88" s="5">
        <v>38</v>
      </c>
      <c r="AO88" s="5">
        <v>38</v>
      </c>
      <c r="AP88" s="5">
        <v>38</v>
      </c>
      <c r="AQ88" s="5">
        <v>38</v>
      </c>
      <c r="AR88" s="5">
        <v>38</v>
      </c>
      <c r="AS88" s="5">
        <v>38</v>
      </c>
      <c r="AT88" s="5">
        <v>38</v>
      </c>
      <c r="AU88" s="5">
        <v>38</v>
      </c>
      <c r="AV88" s="5">
        <v>38</v>
      </c>
      <c r="AW88" s="5">
        <v>38</v>
      </c>
      <c r="AX88" s="5">
        <v>38</v>
      </c>
      <c r="AY88" s="5">
        <v>38</v>
      </c>
      <c r="AZ88" s="5">
        <v>38</v>
      </c>
      <c r="BA88" s="5">
        <v>38</v>
      </c>
      <c r="BB88" s="5">
        <v>38</v>
      </c>
      <c r="BC88" s="5">
        <v>38</v>
      </c>
      <c r="BD88" s="5">
        <v>38</v>
      </c>
      <c r="BE88" s="5">
        <v>38</v>
      </c>
      <c r="BF88" s="5">
        <v>38</v>
      </c>
      <c r="BG88" s="5">
        <v>38</v>
      </c>
      <c r="BH88" s="5">
        <v>38</v>
      </c>
      <c r="BI88" s="5">
        <v>38</v>
      </c>
      <c r="BJ88" s="5">
        <v>38</v>
      </c>
      <c r="BK88" s="5">
        <v>38</v>
      </c>
      <c r="BL88" s="5">
        <v>38</v>
      </c>
      <c r="BM88" s="5">
        <v>38</v>
      </c>
      <c r="BN88" s="5">
        <v>38</v>
      </c>
      <c r="BO88" s="5">
        <v>38</v>
      </c>
      <c r="BP88" s="5">
        <v>38</v>
      </c>
      <c r="BQ88" s="5">
        <v>38</v>
      </c>
      <c r="BR88" s="5">
        <v>38</v>
      </c>
      <c r="BS88" s="5">
        <v>38</v>
      </c>
      <c r="BT88" s="5">
        <v>38</v>
      </c>
      <c r="BU88" s="5">
        <v>38</v>
      </c>
      <c r="BV88" s="5">
        <v>38</v>
      </c>
      <c r="BW88" s="5">
        <v>38</v>
      </c>
      <c r="BX88" s="5">
        <v>38</v>
      </c>
      <c r="BY88" s="5">
        <v>38</v>
      </c>
      <c r="BZ88" s="5">
        <v>38</v>
      </c>
      <c r="CA88" s="5">
        <v>38</v>
      </c>
      <c r="CB88" s="5">
        <v>38</v>
      </c>
      <c r="CC88" s="5">
        <v>38</v>
      </c>
      <c r="CD88" s="5">
        <v>38</v>
      </c>
      <c r="CE88" s="5">
        <v>38</v>
      </c>
      <c r="CF88" s="5">
        <v>38</v>
      </c>
      <c r="CG88" s="5">
        <v>38</v>
      </c>
      <c r="CH88" s="5">
        <v>38</v>
      </c>
      <c r="CI88" s="5">
        <v>38</v>
      </c>
      <c r="CJ88" s="5">
        <v>38</v>
      </c>
      <c r="CK88" s="5">
        <v>38</v>
      </c>
      <c r="CL88" s="5">
        <v>38</v>
      </c>
      <c r="CM88" s="5">
        <v>38</v>
      </c>
      <c r="CN88" s="5">
        <v>38</v>
      </c>
      <c r="CO88" s="5">
        <v>38</v>
      </c>
      <c r="CP88" s="5">
        <v>38</v>
      </c>
      <c r="CQ88" s="5">
        <v>38</v>
      </c>
      <c r="CR88" s="5">
        <v>38</v>
      </c>
      <c r="CS88" s="5">
        <v>38</v>
      </c>
      <c r="CT88" s="5">
        <v>38</v>
      </c>
      <c r="CU88" s="218">
        <f t="shared" si="114"/>
        <v>0</v>
      </c>
      <c r="CV88" s="23">
        <v>7</v>
      </c>
      <c r="CW88" s="1">
        <v>9</v>
      </c>
      <c r="CX88" s="23">
        <v>9</v>
      </c>
      <c r="CY88" s="23">
        <v>10</v>
      </c>
      <c r="CZ88" s="18">
        <v>12</v>
      </c>
      <c r="DA88" s="22">
        <v>14</v>
      </c>
      <c r="DB88" s="31">
        <v>15</v>
      </c>
      <c r="DC88" s="1">
        <f t="shared" si="164"/>
        <v>16</v>
      </c>
      <c r="DD88" s="41">
        <v>16</v>
      </c>
      <c r="DE88" s="44">
        <v>17</v>
      </c>
      <c r="DF88" s="47">
        <v>18</v>
      </c>
      <c r="DG88" s="53">
        <v>19</v>
      </c>
      <c r="DH88" s="65">
        <v>20</v>
      </c>
      <c r="DI88" s="69">
        <v>22</v>
      </c>
      <c r="DJ88" s="1">
        <v>22</v>
      </c>
      <c r="DK88" s="1">
        <v>23</v>
      </c>
      <c r="DL88" s="77">
        <v>23</v>
      </c>
      <c r="DM88" s="81">
        <v>24</v>
      </c>
      <c r="DN88" s="88">
        <v>25</v>
      </c>
      <c r="DO88" s="1">
        <f>ROUND((DN88-DK88)/3+DN88,1)</f>
        <v>25.7</v>
      </c>
      <c r="DP88" s="1">
        <f>ROUND((DO88-DL88)/3+DO88,1)</f>
        <v>26.6</v>
      </c>
      <c r="DQ88" s="1">
        <f>ROUND((DP88-DM88)/3+DP88,1)</f>
        <v>27.5</v>
      </c>
      <c r="DR88" s="103">
        <v>30</v>
      </c>
      <c r="DS88" s="114">
        <v>30</v>
      </c>
      <c r="DT88" s="5">
        <v>30</v>
      </c>
      <c r="DU88" s="5">
        <v>30</v>
      </c>
      <c r="DV88" s="5">
        <v>30</v>
      </c>
      <c r="DW88" s="5">
        <v>30</v>
      </c>
      <c r="DX88" s="5">
        <v>30</v>
      </c>
      <c r="DY88" s="5">
        <v>30</v>
      </c>
      <c r="DZ88" s="5">
        <v>30</v>
      </c>
      <c r="EA88" s="5">
        <v>30</v>
      </c>
      <c r="EB88" s="5">
        <v>30</v>
      </c>
      <c r="EC88" s="5">
        <v>30</v>
      </c>
      <c r="ED88" s="5">
        <v>30</v>
      </c>
      <c r="EE88" s="5">
        <v>30</v>
      </c>
      <c r="EF88" s="5">
        <v>30</v>
      </c>
      <c r="EG88" s="5">
        <v>30</v>
      </c>
      <c r="EH88" s="5">
        <v>30</v>
      </c>
      <c r="EI88" s="5">
        <v>30</v>
      </c>
      <c r="EJ88" s="5">
        <v>30</v>
      </c>
      <c r="EK88" s="5">
        <v>30</v>
      </c>
      <c r="EL88" s="5">
        <v>30</v>
      </c>
      <c r="EM88" s="5">
        <v>30</v>
      </c>
      <c r="EN88" s="5">
        <v>30</v>
      </c>
      <c r="EO88" s="5">
        <v>30</v>
      </c>
      <c r="EP88" s="5">
        <v>30</v>
      </c>
      <c r="EQ88" s="5">
        <v>30</v>
      </c>
      <c r="ER88" s="5">
        <v>30</v>
      </c>
      <c r="ES88" s="5">
        <v>30</v>
      </c>
      <c r="ET88" s="5">
        <v>30</v>
      </c>
      <c r="EU88" s="5">
        <v>30</v>
      </c>
      <c r="EV88" s="5">
        <v>30</v>
      </c>
      <c r="EW88" s="5">
        <v>30</v>
      </c>
      <c r="EX88" s="5">
        <v>30</v>
      </c>
      <c r="EY88" s="5">
        <v>30</v>
      </c>
      <c r="EZ88" s="5">
        <v>30</v>
      </c>
      <c r="FA88" s="5">
        <v>30</v>
      </c>
      <c r="FB88" s="5">
        <v>30</v>
      </c>
      <c r="FC88" s="5">
        <v>30</v>
      </c>
      <c r="FD88" s="5">
        <v>30</v>
      </c>
      <c r="FE88" s="5">
        <v>30</v>
      </c>
      <c r="FF88" s="5">
        <v>30</v>
      </c>
      <c r="FG88" s="5">
        <v>30</v>
      </c>
      <c r="FH88" s="5">
        <v>30</v>
      </c>
      <c r="FI88" s="5">
        <v>30</v>
      </c>
      <c r="FJ88" s="5">
        <v>30</v>
      </c>
      <c r="FK88" s="5">
        <v>30</v>
      </c>
      <c r="FL88" s="5">
        <v>30</v>
      </c>
      <c r="FM88" s="5">
        <v>30</v>
      </c>
      <c r="FN88" s="5">
        <v>30</v>
      </c>
      <c r="FO88" s="5">
        <v>30</v>
      </c>
      <c r="FP88" s="5">
        <v>30</v>
      </c>
      <c r="FQ88" s="5">
        <v>30</v>
      </c>
      <c r="FR88" s="5">
        <v>30</v>
      </c>
      <c r="FS88" s="5">
        <v>30</v>
      </c>
      <c r="FT88" s="5">
        <v>30</v>
      </c>
      <c r="FU88" s="5">
        <v>30</v>
      </c>
      <c r="FV88" s="5">
        <v>30</v>
      </c>
      <c r="FW88" s="5">
        <v>30</v>
      </c>
      <c r="FX88" s="5">
        <v>30</v>
      </c>
      <c r="FY88" s="5">
        <v>30</v>
      </c>
      <c r="FZ88" s="5">
        <v>30</v>
      </c>
      <c r="GA88" s="5">
        <v>30</v>
      </c>
      <c r="GB88" s="5">
        <v>30</v>
      </c>
      <c r="GC88" s="5">
        <v>30</v>
      </c>
      <c r="GD88" s="5">
        <v>30</v>
      </c>
      <c r="GE88" s="5">
        <v>30</v>
      </c>
      <c r="GF88" s="5">
        <v>30</v>
      </c>
      <c r="GG88" s="5">
        <v>30</v>
      </c>
      <c r="GH88" s="5">
        <v>30</v>
      </c>
      <c r="GI88" s="5">
        <v>30</v>
      </c>
      <c r="GJ88" s="5">
        <v>30</v>
      </c>
      <c r="GK88" s="218">
        <f t="shared" si="120"/>
        <v>0</v>
      </c>
      <c r="GL88" s="23">
        <v>5548</v>
      </c>
      <c r="GM88" s="23"/>
      <c r="GN88" s="23">
        <v>5644</v>
      </c>
      <c r="GO88" s="23">
        <v>5688</v>
      </c>
      <c r="GP88" s="17">
        <v>5738</v>
      </c>
      <c r="GQ88" s="22">
        <v>5788</v>
      </c>
      <c r="GR88" s="31">
        <v>5847</v>
      </c>
      <c r="GS88" s="37"/>
      <c r="GT88" s="41">
        <v>5967</v>
      </c>
      <c r="GU88" s="44">
        <v>6014</v>
      </c>
      <c r="GV88" s="47">
        <v>6062</v>
      </c>
      <c r="GW88" s="53">
        <v>6113</v>
      </c>
      <c r="GX88" s="65">
        <v>6169</v>
      </c>
      <c r="GY88" s="69">
        <v>6230</v>
      </c>
      <c r="GZ88" s="71">
        <v>6294</v>
      </c>
      <c r="HA88" s="73"/>
      <c r="HB88" s="77">
        <v>6408</v>
      </c>
      <c r="HC88" s="81">
        <v>6460</v>
      </c>
      <c r="HD88" s="88">
        <v>6544</v>
      </c>
      <c r="HE88" s="90"/>
      <c r="HF88" s="93"/>
      <c r="HG88" s="99"/>
      <c r="HH88" s="103">
        <v>6749</v>
      </c>
      <c r="HI88" s="114">
        <v>6759</v>
      </c>
      <c r="HJ88" s="5">
        <v>6759</v>
      </c>
      <c r="HK88" s="5">
        <v>6759</v>
      </c>
      <c r="HL88" s="5">
        <v>6759</v>
      </c>
      <c r="HM88" s="5">
        <v>6759</v>
      </c>
      <c r="HN88" s="5">
        <v>6759</v>
      </c>
      <c r="HO88" s="5">
        <v>6759</v>
      </c>
      <c r="HP88" s="5">
        <v>6759</v>
      </c>
      <c r="HQ88" s="5">
        <v>6759</v>
      </c>
      <c r="HR88" s="5">
        <v>6759</v>
      </c>
      <c r="HS88" s="5">
        <v>6759</v>
      </c>
      <c r="HT88" s="5">
        <v>6759</v>
      </c>
      <c r="HU88" s="5">
        <v>6759</v>
      </c>
      <c r="HV88" s="5">
        <v>6759</v>
      </c>
      <c r="HW88" s="5">
        <v>6759</v>
      </c>
      <c r="HX88" s="5">
        <v>6759</v>
      </c>
      <c r="HY88" s="5">
        <v>6759</v>
      </c>
      <c r="HZ88" s="5">
        <v>6759</v>
      </c>
      <c r="IA88" s="5">
        <v>6759</v>
      </c>
      <c r="IB88" s="5">
        <v>6759</v>
      </c>
      <c r="IC88" s="5">
        <v>6759</v>
      </c>
      <c r="ID88" s="5">
        <v>6759</v>
      </c>
      <c r="IE88" s="5">
        <v>6759</v>
      </c>
      <c r="IF88" s="5">
        <v>6759</v>
      </c>
      <c r="IG88" s="5">
        <v>6759</v>
      </c>
      <c r="IH88" s="5">
        <v>6759</v>
      </c>
      <c r="II88" s="5">
        <v>6759</v>
      </c>
      <c r="IJ88" s="5">
        <v>6759</v>
      </c>
      <c r="IK88" s="5">
        <v>6759</v>
      </c>
      <c r="IL88" s="5">
        <v>6759</v>
      </c>
      <c r="IM88" s="5">
        <v>6759</v>
      </c>
      <c r="IN88" s="5">
        <v>6759</v>
      </c>
      <c r="IO88" s="5">
        <v>6759</v>
      </c>
      <c r="IP88" s="5">
        <v>6759</v>
      </c>
      <c r="IQ88" s="5">
        <v>6759</v>
      </c>
      <c r="IR88" s="5">
        <v>6759</v>
      </c>
      <c r="IS88" s="5">
        <v>6759</v>
      </c>
      <c r="IT88" s="5">
        <v>6759</v>
      </c>
      <c r="IU88" s="5">
        <v>6759</v>
      </c>
      <c r="IV88" s="5">
        <v>6759</v>
      </c>
      <c r="IW88" s="5">
        <v>6759</v>
      </c>
      <c r="IX88" s="5">
        <v>6759</v>
      </c>
      <c r="IY88" s="5">
        <v>6759</v>
      </c>
      <c r="IZ88" s="5">
        <v>6759</v>
      </c>
      <c r="JA88" s="5">
        <v>6759</v>
      </c>
      <c r="JB88" s="5">
        <v>6759</v>
      </c>
      <c r="JC88" s="5">
        <v>6759</v>
      </c>
      <c r="JD88" s="5">
        <v>6759</v>
      </c>
      <c r="JE88" s="5">
        <v>6759</v>
      </c>
      <c r="JF88" s="5">
        <v>6759</v>
      </c>
      <c r="JG88" s="5">
        <v>6759</v>
      </c>
      <c r="JH88" s="5">
        <v>6759</v>
      </c>
      <c r="JI88" s="5">
        <v>6759</v>
      </c>
      <c r="JJ88" s="5">
        <v>6759</v>
      </c>
      <c r="JK88" s="5">
        <v>6759</v>
      </c>
      <c r="JL88" s="5">
        <v>6759</v>
      </c>
      <c r="JM88" s="5">
        <v>6759</v>
      </c>
      <c r="JN88" s="5">
        <v>6759</v>
      </c>
      <c r="JO88" s="5">
        <v>6759</v>
      </c>
      <c r="JP88" s="5">
        <v>6759</v>
      </c>
      <c r="JQ88" s="5">
        <v>6759</v>
      </c>
      <c r="JR88" s="5">
        <v>6759</v>
      </c>
      <c r="JS88" s="5">
        <v>6759</v>
      </c>
      <c r="JT88" s="5">
        <v>6759</v>
      </c>
      <c r="JU88" s="5">
        <v>6759</v>
      </c>
      <c r="JV88" s="5">
        <v>6759</v>
      </c>
      <c r="JW88" s="5">
        <v>6759</v>
      </c>
      <c r="JX88" s="5">
        <v>6759</v>
      </c>
      <c r="JY88" s="5">
        <v>6759</v>
      </c>
      <c r="JZ88" s="5">
        <v>6759</v>
      </c>
      <c r="KA88" s="218">
        <f t="shared" si="121"/>
        <v>0</v>
      </c>
      <c r="KB88" s="4" t="s">
        <v>8</v>
      </c>
    </row>
    <row r="89" spans="1:288" ht="15" customHeight="1" x14ac:dyDescent="0.2">
      <c r="A89" s="557"/>
      <c r="B89" s="132">
        <v>88</v>
      </c>
      <c r="C89" s="4" t="s">
        <v>104</v>
      </c>
      <c r="D89" s="132">
        <v>0</v>
      </c>
      <c r="E89" s="132">
        <v>1</v>
      </c>
      <c r="F89" s="23">
        <v>55</v>
      </c>
      <c r="G89" s="23">
        <v>65</v>
      </c>
      <c r="H89" s="23">
        <v>70</v>
      </c>
      <c r="I89" s="5">
        <v>70</v>
      </c>
      <c r="J89" s="5">
        <v>70</v>
      </c>
      <c r="K89" s="5">
        <v>70</v>
      </c>
      <c r="L89" s="5">
        <v>70</v>
      </c>
      <c r="M89" s="5">
        <v>70</v>
      </c>
      <c r="N89" s="5">
        <v>70</v>
      </c>
      <c r="O89" s="44">
        <v>73</v>
      </c>
      <c r="P89" s="1">
        <v>78</v>
      </c>
      <c r="Q89" s="53">
        <v>80</v>
      </c>
      <c r="R89" s="65">
        <v>84</v>
      </c>
      <c r="S89" s="69">
        <v>88</v>
      </c>
      <c r="T89" s="71">
        <v>90</v>
      </c>
      <c r="U89" s="5">
        <v>90</v>
      </c>
      <c r="V89" s="5">
        <v>90</v>
      </c>
      <c r="W89" s="5">
        <v>90</v>
      </c>
      <c r="X89" s="5">
        <v>90</v>
      </c>
      <c r="Y89" s="5">
        <v>90</v>
      </c>
      <c r="Z89" s="94">
        <v>94</v>
      </c>
      <c r="AA89" s="99">
        <v>98</v>
      </c>
      <c r="AB89" s="103">
        <v>105</v>
      </c>
      <c r="AC89" s="114">
        <v>110</v>
      </c>
      <c r="AD89" s="117">
        <v>116</v>
      </c>
      <c r="AE89" s="122">
        <v>121</v>
      </c>
      <c r="AF89" s="124">
        <v>123</v>
      </c>
      <c r="AG89" s="5">
        <v>123</v>
      </c>
      <c r="AH89" s="5">
        <v>123</v>
      </c>
      <c r="AI89" s="5">
        <v>123</v>
      </c>
      <c r="AJ89" s="5">
        <v>123</v>
      </c>
      <c r="AK89" s="5">
        <v>123</v>
      </c>
      <c r="AL89" s="149">
        <v>127</v>
      </c>
      <c r="AM89" s="1">
        <v>131</v>
      </c>
      <c r="AN89" s="158">
        <v>139</v>
      </c>
      <c r="AO89" s="163">
        <v>146</v>
      </c>
      <c r="AP89" s="167">
        <v>152</v>
      </c>
      <c r="AQ89" s="174">
        <v>159</v>
      </c>
      <c r="AR89" s="5">
        <v>159</v>
      </c>
      <c r="AS89" s="5">
        <v>159</v>
      </c>
      <c r="AT89" s="5">
        <v>159</v>
      </c>
      <c r="AU89" s="5">
        <v>159</v>
      </c>
      <c r="AV89" s="5">
        <v>159</v>
      </c>
      <c r="AW89" s="5">
        <v>159</v>
      </c>
      <c r="AX89" s="209">
        <v>164</v>
      </c>
      <c r="AY89" s="218">
        <v>170</v>
      </c>
      <c r="AZ89" s="225">
        <v>176</v>
      </c>
      <c r="BA89" s="229">
        <v>181</v>
      </c>
      <c r="BB89" s="235">
        <v>187</v>
      </c>
      <c r="BC89" s="245">
        <v>194</v>
      </c>
      <c r="BD89" s="5">
        <v>194</v>
      </c>
      <c r="BE89" s="5">
        <v>194</v>
      </c>
      <c r="BF89" s="5">
        <v>194</v>
      </c>
      <c r="BG89" s="5">
        <v>194</v>
      </c>
      <c r="BH89" s="5">
        <v>194</v>
      </c>
      <c r="BI89" s="279">
        <v>194</v>
      </c>
      <c r="BJ89" s="285">
        <v>199</v>
      </c>
      <c r="BK89" s="290">
        <v>201</v>
      </c>
      <c r="BL89" s="295">
        <v>210</v>
      </c>
      <c r="BM89" s="299">
        <v>213</v>
      </c>
      <c r="BN89" s="305">
        <v>216</v>
      </c>
      <c r="BO89" s="308">
        <v>220</v>
      </c>
      <c r="BP89" s="1">
        <v>223</v>
      </c>
      <c r="BQ89" s="1">
        <v>226</v>
      </c>
      <c r="BR89" s="1">
        <v>229</v>
      </c>
      <c r="BS89" s="1">
        <v>232</v>
      </c>
      <c r="BT89" s="1">
        <v>235</v>
      </c>
      <c r="BU89" s="1">
        <v>238</v>
      </c>
      <c r="BV89" s="1">
        <v>241</v>
      </c>
      <c r="BW89" s="338">
        <v>230</v>
      </c>
      <c r="BX89" s="343">
        <v>231</v>
      </c>
      <c r="BY89" s="346">
        <v>11</v>
      </c>
      <c r="BZ89" s="354">
        <v>17</v>
      </c>
      <c r="CA89" s="375">
        <v>22</v>
      </c>
      <c r="CB89" s="388">
        <v>22</v>
      </c>
      <c r="CC89" s="5">
        <v>22</v>
      </c>
      <c r="CD89" s="5">
        <v>22</v>
      </c>
      <c r="CE89" s="5">
        <v>22</v>
      </c>
      <c r="CF89" s="5">
        <v>22</v>
      </c>
      <c r="CG89" s="5">
        <v>22</v>
      </c>
      <c r="CH89" s="5">
        <v>22</v>
      </c>
      <c r="CI89" s="448">
        <v>31</v>
      </c>
      <c r="CJ89" s="455">
        <v>37</v>
      </c>
      <c r="CK89" s="460">
        <v>44</v>
      </c>
      <c r="CL89" s="468">
        <v>51</v>
      </c>
      <c r="CM89" s="475">
        <v>57</v>
      </c>
      <c r="CN89" s="483">
        <v>60</v>
      </c>
      <c r="CO89" s="1">
        <v>65</v>
      </c>
      <c r="CP89" s="1">
        <v>70</v>
      </c>
      <c r="CQ89" s="1">
        <v>75</v>
      </c>
      <c r="CR89" s="1">
        <v>80</v>
      </c>
      <c r="CS89" s="519">
        <v>60</v>
      </c>
      <c r="CT89" s="530">
        <v>67</v>
      </c>
      <c r="CU89" s="218">
        <f t="shared" si="114"/>
        <v>7</v>
      </c>
      <c r="CV89" s="23">
        <v>43</v>
      </c>
      <c r="CW89" s="23">
        <v>50</v>
      </c>
      <c r="CX89" s="23">
        <v>55</v>
      </c>
      <c r="CY89" s="5">
        <v>55</v>
      </c>
      <c r="CZ89" s="5">
        <v>55</v>
      </c>
      <c r="DA89" s="5">
        <v>55</v>
      </c>
      <c r="DB89" s="5">
        <v>55</v>
      </c>
      <c r="DC89" s="5">
        <v>55</v>
      </c>
      <c r="DD89" s="5">
        <v>55</v>
      </c>
      <c r="DE89" s="5">
        <v>55</v>
      </c>
      <c r="DF89" s="5">
        <v>55</v>
      </c>
      <c r="DG89" s="53">
        <v>65</v>
      </c>
      <c r="DH89" s="65">
        <v>72</v>
      </c>
      <c r="DI89" s="69">
        <v>76</v>
      </c>
      <c r="DJ89" s="71">
        <v>80</v>
      </c>
      <c r="DK89" s="5">
        <v>80</v>
      </c>
      <c r="DL89" s="5">
        <v>80</v>
      </c>
      <c r="DM89" s="5">
        <v>80</v>
      </c>
      <c r="DN89" s="5">
        <v>80</v>
      </c>
      <c r="DO89" s="5">
        <v>80</v>
      </c>
      <c r="DP89" s="94">
        <v>85</v>
      </c>
      <c r="DQ89" s="99">
        <v>90</v>
      </c>
      <c r="DR89" s="103">
        <v>95</v>
      </c>
      <c r="DS89" s="114">
        <v>100</v>
      </c>
      <c r="DT89" s="117">
        <v>104</v>
      </c>
      <c r="DU89" s="122">
        <v>108</v>
      </c>
      <c r="DV89" s="124">
        <v>110</v>
      </c>
      <c r="DW89" s="5">
        <v>110</v>
      </c>
      <c r="DX89" s="5">
        <v>110</v>
      </c>
      <c r="DY89" s="5">
        <v>110</v>
      </c>
      <c r="DZ89" s="5">
        <v>110</v>
      </c>
      <c r="EA89" s="5">
        <v>110</v>
      </c>
      <c r="EB89" s="149">
        <v>110</v>
      </c>
      <c r="EC89" s="1">
        <v>112</v>
      </c>
      <c r="ED89" s="158">
        <v>118</v>
      </c>
      <c r="EE89" s="163">
        <v>125</v>
      </c>
      <c r="EF89" s="167">
        <v>129</v>
      </c>
      <c r="EG89" s="174">
        <v>133</v>
      </c>
      <c r="EH89" s="5">
        <v>133</v>
      </c>
      <c r="EI89" s="5">
        <v>133</v>
      </c>
      <c r="EJ89" s="5">
        <v>133</v>
      </c>
      <c r="EK89" s="5">
        <v>133</v>
      </c>
      <c r="EL89" s="5">
        <v>133</v>
      </c>
      <c r="EM89" s="5">
        <v>133</v>
      </c>
      <c r="EN89" s="209">
        <v>133</v>
      </c>
      <c r="EO89" s="218">
        <v>136</v>
      </c>
      <c r="EP89" s="225">
        <v>141</v>
      </c>
      <c r="EQ89" s="229">
        <v>146</v>
      </c>
      <c r="ER89" s="235">
        <v>150</v>
      </c>
      <c r="ES89" s="245">
        <v>155</v>
      </c>
      <c r="ET89" s="5">
        <v>155</v>
      </c>
      <c r="EU89" s="5">
        <v>155</v>
      </c>
      <c r="EV89" s="5">
        <v>155</v>
      </c>
      <c r="EW89" s="5">
        <v>155</v>
      </c>
      <c r="EX89" s="5">
        <v>155</v>
      </c>
      <c r="EY89" s="279">
        <v>155</v>
      </c>
      <c r="EZ89" s="285">
        <v>160</v>
      </c>
      <c r="FA89" s="290">
        <v>161</v>
      </c>
      <c r="FB89" s="295">
        <v>167</v>
      </c>
      <c r="FC89" s="299">
        <v>167</v>
      </c>
      <c r="FD89" s="305">
        <v>167</v>
      </c>
      <c r="FE89" s="308">
        <v>167</v>
      </c>
      <c r="FF89" s="1">
        <v>167</v>
      </c>
      <c r="FG89" s="1">
        <f>FF89</f>
        <v>167</v>
      </c>
      <c r="FH89" s="1">
        <f>FG89</f>
        <v>167</v>
      </c>
      <c r="FI89" s="1">
        <f>FH89</f>
        <v>167</v>
      </c>
      <c r="FJ89" s="1">
        <v>167</v>
      </c>
      <c r="FK89" s="1">
        <v>167</v>
      </c>
      <c r="FL89" s="1">
        <v>167</v>
      </c>
      <c r="FM89" s="338">
        <v>177</v>
      </c>
      <c r="FN89" s="343">
        <v>168</v>
      </c>
      <c r="FO89" s="346">
        <v>1.0229999999999999</v>
      </c>
      <c r="FP89" s="354">
        <v>1.0229999999999999</v>
      </c>
      <c r="FQ89" s="375">
        <v>1.0229999999999999</v>
      </c>
      <c r="FR89" s="388">
        <v>1.0229999999999999</v>
      </c>
      <c r="FS89" s="5">
        <v>1.0229999999999999</v>
      </c>
      <c r="FT89" s="5">
        <v>1.0229999999999999</v>
      </c>
      <c r="FU89" s="5">
        <v>1.0229999999999999</v>
      </c>
      <c r="FV89" s="5">
        <v>1.0229999999999999</v>
      </c>
      <c r="FW89" s="5">
        <v>1.0229999999999999</v>
      </c>
      <c r="FX89" s="5">
        <v>1.0229999999999999</v>
      </c>
      <c r="FY89" s="448">
        <v>1.0229999999999999</v>
      </c>
      <c r="FZ89" s="455">
        <v>1.0229999999999999</v>
      </c>
      <c r="GA89" s="460">
        <v>1.0229999999999999</v>
      </c>
      <c r="GB89" s="468">
        <v>1.0229999999999999</v>
      </c>
      <c r="GC89" s="475">
        <v>1.0229999999999999</v>
      </c>
      <c r="GD89" s="483">
        <v>1.0229999999999999</v>
      </c>
      <c r="GE89" s="1">
        <v>1.0229999999999999</v>
      </c>
      <c r="GF89" s="1">
        <v>1.0229999999999999</v>
      </c>
      <c r="GG89" s="1">
        <v>1.0229999999999999</v>
      </c>
      <c r="GH89" s="1">
        <v>1.0229999999999999</v>
      </c>
      <c r="GI89" s="519">
        <v>1.0229999999999999</v>
      </c>
      <c r="GJ89" s="530">
        <v>1.0229999999999999</v>
      </c>
      <c r="GK89" s="218">
        <f t="shared" si="120"/>
        <v>0</v>
      </c>
      <c r="GL89" s="23">
        <v>3840</v>
      </c>
      <c r="GM89" s="23">
        <v>3960</v>
      </c>
      <c r="GN89" s="23">
        <v>4060</v>
      </c>
      <c r="GO89" s="23"/>
      <c r="GP89" s="5">
        <v>4060</v>
      </c>
      <c r="GQ89" s="5">
        <v>4060</v>
      </c>
      <c r="GR89" s="5">
        <v>4060</v>
      </c>
      <c r="GS89" s="5">
        <v>4060</v>
      </c>
      <c r="GT89" s="5">
        <v>4060</v>
      </c>
      <c r="GU89" s="44">
        <v>4360</v>
      </c>
      <c r="GV89" s="47"/>
      <c r="GW89" s="53">
        <v>4600</v>
      </c>
      <c r="GX89" s="65">
        <v>4710</v>
      </c>
      <c r="GY89" s="69">
        <v>4840</v>
      </c>
      <c r="GZ89" s="71">
        <v>4940</v>
      </c>
      <c r="HA89" s="5">
        <v>4940</v>
      </c>
      <c r="HB89" s="5">
        <v>4940</v>
      </c>
      <c r="HC89" s="5">
        <v>4940</v>
      </c>
      <c r="HD89" s="5">
        <v>4940</v>
      </c>
      <c r="HE89" s="5">
        <v>4940</v>
      </c>
      <c r="HF89" s="94">
        <v>5140</v>
      </c>
      <c r="HG89" s="99">
        <v>5310</v>
      </c>
      <c r="HH89" s="103">
        <v>5530</v>
      </c>
      <c r="HI89" s="114">
        <v>5650</v>
      </c>
      <c r="HJ89" s="117">
        <v>5770</v>
      </c>
      <c r="HK89" s="122">
        <v>5880</v>
      </c>
      <c r="HL89" s="74">
        <v>5920</v>
      </c>
      <c r="HM89" s="5">
        <v>5920</v>
      </c>
      <c r="HN89" s="5">
        <v>5920</v>
      </c>
      <c r="HO89" s="5">
        <v>5920</v>
      </c>
      <c r="HP89" s="5">
        <v>5920</v>
      </c>
      <c r="HQ89" s="5">
        <v>5920</v>
      </c>
      <c r="HR89" s="149">
        <v>6160</v>
      </c>
      <c r="HS89" s="153"/>
      <c r="HT89" s="158">
        <v>6360</v>
      </c>
      <c r="HU89" s="163">
        <v>6480</v>
      </c>
      <c r="HV89" s="74">
        <v>6580</v>
      </c>
      <c r="HW89" s="174">
        <v>6680</v>
      </c>
      <c r="HX89" s="5">
        <v>6680</v>
      </c>
      <c r="HY89" s="5">
        <v>6680</v>
      </c>
      <c r="HZ89" s="5">
        <v>6680</v>
      </c>
      <c r="IA89" s="5">
        <v>6680</v>
      </c>
      <c r="IB89" s="5">
        <v>6680</v>
      </c>
      <c r="IC89" s="5">
        <v>6680</v>
      </c>
      <c r="ID89" s="209">
        <v>6900</v>
      </c>
      <c r="IE89" s="218">
        <v>7035</v>
      </c>
      <c r="IF89" s="225">
        <v>7135</v>
      </c>
      <c r="IG89" s="229">
        <v>7252</v>
      </c>
      <c r="IH89" s="235">
        <v>7362</v>
      </c>
      <c r="II89" s="245">
        <v>7465</v>
      </c>
      <c r="IJ89" s="5">
        <v>7465</v>
      </c>
      <c r="IK89" s="5">
        <v>7465</v>
      </c>
      <c r="IL89" s="5">
        <v>7465</v>
      </c>
      <c r="IM89" s="5">
        <v>7465</v>
      </c>
      <c r="IN89" s="5">
        <v>7465</v>
      </c>
      <c r="IO89" s="279">
        <v>7665</v>
      </c>
      <c r="IP89" s="285">
        <v>7765</v>
      </c>
      <c r="IQ89" s="74">
        <v>7920</v>
      </c>
      <c r="IR89" s="295">
        <v>8020</v>
      </c>
      <c r="IS89" s="299">
        <v>8120</v>
      </c>
      <c r="IT89" s="305">
        <v>8230</v>
      </c>
      <c r="IU89" s="308">
        <v>8340</v>
      </c>
      <c r="IV89" s="310"/>
      <c r="IW89" s="313"/>
      <c r="IX89" s="317"/>
      <c r="IY89" s="322"/>
      <c r="IZ89" s="327"/>
      <c r="JA89" s="331"/>
      <c r="JB89" s="335"/>
      <c r="JC89" s="338">
        <v>8740</v>
      </c>
      <c r="JD89" s="343">
        <v>8940</v>
      </c>
      <c r="JE89" s="346">
        <v>9040</v>
      </c>
      <c r="JF89" s="354">
        <v>9150</v>
      </c>
      <c r="JG89" s="375">
        <v>9250</v>
      </c>
      <c r="JH89" s="388">
        <v>9250</v>
      </c>
      <c r="JI89" s="5">
        <v>9250</v>
      </c>
      <c r="JJ89" s="5">
        <v>9250</v>
      </c>
      <c r="JK89" s="5">
        <v>9250</v>
      </c>
      <c r="JL89" s="5">
        <v>9250</v>
      </c>
      <c r="JM89" s="5">
        <v>9250</v>
      </c>
      <c r="JN89" s="5">
        <v>9250</v>
      </c>
      <c r="JO89" s="448">
        <v>9750</v>
      </c>
      <c r="JP89" s="455">
        <v>9880</v>
      </c>
      <c r="JQ89" s="460">
        <v>9990</v>
      </c>
      <c r="JR89" s="468">
        <v>10090</v>
      </c>
      <c r="JS89" s="475">
        <v>10200</v>
      </c>
      <c r="JT89" s="483">
        <v>10250</v>
      </c>
      <c r="JU89" s="489"/>
      <c r="JV89" s="498"/>
      <c r="JW89" s="505"/>
      <c r="JX89" s="511"/>
      <c r="JY89" s="519">
        <v>10265</v>
      </c>
      <c r="JZ89" s="530">
        <v>10365</v>
      </c>
      <c r="KA89" s="218">
        <f t="shared" si="121"/>
        <v>100</v>
      </c>
      <c r="KB89" s="4"/>
    </row>
    <row r="90" spans="1:288" ht="15" customHeight="1" x14ac:dyDescent="0.2">
      <c r="A90" s="557">
        <v>5</v>
      </c>
      <c r="B90" s="132">
        <v>89</v>
      </c>
      <c r="C90" s="4" t="s">
        <v>366</v>
      </c>
      <c r="D90" s="132">
        <v>0</v>
      </c>
      <c r="E90" s="132">
        <v>4</v>
      </c>
      <c r="F90" s="23">
        <v>399</v>
      </c>
      <c r="G90" s="23">
        <v>404</v>
      </c>
      <c r="H90" s="23">
        <v>412</v>
      </c>
      <c r="I90" s="23">
        <v>419</v>
      </c>
      <c r="J90" s="18">
        <v>427</v>
      </c>
      <c r="K90" s="1">
        <v>434</v>
      </c>
      <c r="L90" s="1">
        <v>442</v>
      </c>
      <c r="M90" s="1">
        <f t="shared" ref="M90:M92" si="170">ROUND((L90-F90)/6+L90+1,0)</f>
        <v>450</v>
      </c>
      <c r="N90" s="1">
        <f t="shared" ref="N90:N91" si="171">ROUND((M90-F90)/7+M90+1,0)</f>
        <v>458</v>
      </c>
      <c r="O90" s="1">
        <f>ROUND((N90-F90)/8+N90+1,0)</f>
        <v>466</v>
      </c>
      <c r="P90" s="1">
        <f t="shared" ref="P90:P91" si="172">ROUND((O90-F90)/9+O90,0)</f>
        <v>473</v>
      </c>
      <c r="Q90" s="53">
        <v>482</v>
      </c>
      <c r="R90" s="65">
        <v>486</v>
      </c>
      <c r="S90" s="69">
        <v>493</v>
      </c>
      <c r="T90" s="71">
        <v>500</v>
      </c>
      <c r="U90" s="73">
        <v>504</v>
      </c>
      <c r="V90" s="77">
        <v>509</v>
      </c>
      <c r="W90" s="81">
        <v>517</v>
      </c>
      <c r="X90" s="88">
        <v>528</v>
      </c>
      <c r="Y90" s="90">
        <v>538</v>
      </c>
      <c r="Z90" s="93">
        <v>546</v>
      </c>
      <c r="AA90" s="99">
        <v>554</v>
      </c>
      <c r="AB90" s="103">
        <v>557</v>
      </c>
      <c r="AC90" s="114">
        <v>564</v>
      </c>
      <c r="AD90" s="117">
        <v>570</v>
      </c>
      <c r="AE90" s="122">
        <v>576</v>
      </c>
      <c r="AF90" s="124">
        <v>582</v>
      </c>
      <c r="AG90" s="129">
        <v>592</v>
      </c>
      <c r="AH90" s="133">
        <v>602</v>
      </c>
      <c r="AI90" s="136">
        <v>615</v>
      </c>
      <c r="AJ90" s="140">
        <v>625</v>
      </c>
      <c r="AK90" s="145">
        <v>636</v>
      </c>
      <c r="AL90" s="149">
        <v>646</v>
      </c>
      <c r="AM90" s="153">
        <v>664</v>
      </c>
      <c r="AN90" s="158">
        <v>664</v>
      </c>
      <c r="AO90" s="163">
        <v>667</v>
      </c>
      <c r="AP90" s="167">
        <v>672</v>
      </c>
      <c r="AQ90" s="174">
        <v>680</v>
      </c>
      <c r="AR90" s="178">
        <v>687</v>
      </c>
      <c r="AS90" s="184">
        <v>692</v>
      </c>
      <c r="AT90" s="189">
        <v>700</v>
      </c>
      <c r="AU90" s="193">
        <v>704</v>
      </c>
      <c r="AV90" s="202">
        <v>716</v>
      </c>
      <c r="AW90" s="205">
        <v>728</v>
      </c>
      <c r="AX90" s="209">
        <v>730</v>
      </c>
      <c r="AY90" s="1">
        <v>742</v>
      </c>
      <c r="AZ90" s="225">
        <v>736</v>
      </c>
      <c r="BA90" s="229">
        <v>738</v>
      </c>
      <c r="BB90" s="235">
        <v>741</v>
      </c>
      <c r="BC90" s="245">
        <v>751</v>
      </c>
      <c r="BD90" s="251">
        <v>753</v>
      </c>
      <c r="BE90" s="255">
        <v>755</v>
      </c>
      <c r="BF90" s="264">
        <v>760</v>
      </c>
      <c r="BG90" s="268">
        <v>765</v>
      </c>
      <c r="BH90" s="1">
        <v>770</v>
      </c>
      <c r="BI90" s="279">
        <v>772</v>
      </c>
      <c r="BJ90" s="285">
        <v>776</v>
      </c>
      <c r="BK90" s="290">
        <v>780</v>
      </c>
      <c r="BL90" s="295">
        <v>800</v>
      </c>
      <c r="BM90" s="299">
        <v>815</v>
      </c>
      <c r="BN90" s="305">
        <v>820</v>
      </c>
      <c r="BO90" s="1">
        <v>825</v>
      </c>
      <c r="BP90" s="310">
        <v>834</v>
      </c>
      <c r="BQ90" s="313">
        <v>838</v>
      </c>
      <c r="BR90" s="317">
        <v>851</v>
      </c>
      <c r="BS90" s="322">
        <v>860</v>
      </c>
      <c r="BT90" s="327">
        <v>870</v>
      </c>
      <c r="BU90" s="331">
        <v>881</v>
      </c>
      <c r="BV90" s="335">
        <v>885</v>
      </c>
      <c r="BW90" s="338">
        <v>898</v>
      </c>
      <c r="BX90" s="343">
        <v>908</v>
      </c>
      <c r="BY90" s="346">
        <v>920</v>
      </c>
      <c r="BZ90" s="354">
        <v>931</v>
      </c>
      <c r="CA90" s="375">
        <v>940</v>
      </c>
      <c r="CB90" s="388">
        <v>949</v>
      </c>
      <c r="CC90" s="393">
        <v>2</v>
      </c>
      <c r="CD90" s="1">
        <v>10</v>
      </c>
      <c r="CE90" s="422">
        <v>19</v>
      </c>
      <c r="CF90" s="429">
        <v>25</v>
      </c>
      <c r="CG90" s="435">
        <v>32</v>
      </c>
      <c r="CH90" s="441">
        <v>38</v>
      </c>
      <c r="CI90" s="448">
        <v>45</v>
      </c>
      <c r="CJ90" s="455">
        <v>53</v>
      </c>
      <c r="CK90" s="460">
        <v>61</v>
      </c>
      <c r="CL90" s="468">
        <v>68</v>
      </c>
      <c r="CM90" s="475">
        <v>76</v>
      </c>
      <c r="CN90" s="483">
        <v>82</v>
      </c>
      <c r="CO90" s="1">
        <v>88</v>
      </c>
      <c r="CP90" s="498">
        <v>97</v>
      </c>
      <c r="CQ90" s="505">
        <v>102</v>
      </c>
      <c r="CR90" s="511">
        <v>112</v>
      </c>
      <c r="CS90" s="519">
        <v>123</v>
      </c>
      <c r="CT90" s="530">
        <v>135</v>
      </c>
      <c r="CU90" s="218">
        <f t="shared" si="114"/>
        <v>12</v>
      </c>
      <c r="CV90" s="23">
        <v>376</v>
      </c>
      <c r="CW90" s="23">
        <v>383</v>
      </c>
      <c r="CX90" s="23">
        <v>388</v>
      </c>
      <c r="CY90" s="23">
        <v>392</v>
      </c>
      <c r="CZ90" s="18">
        <v>394</v>
      </c>
      <c r="DA90" s="22">
        <v>398</v>
      </c>
      <c r="DB90" s="1">
        <v>402</v>
      </c>
      <c r="DC90" s="1">
        <f t="shared" ref="DC90:DC92" si="173">ROUND((DB90-CV90)/6/31*21+DB90,0)</f>
        <v>405</v>
      </c>
      <c r="DD90" s="1">
        <f t="shared" ref="DD90:DD91" si="174">ROUND((DC90-CV90)/7+DC90-1,0)</f>
        <v>408</v>
      </c>
      <c r="DE90" s="1">
        <f>ROUND((DD90-CV90)/8+DD90+1,0)</f>
        <v>413</v>
      </c>
      <c r="DF90" s="1">
        <f t="shared" ref="DF90:DF91" si="175">ROUND((DE90-CV90)/9+DE90+1,0)</f>
        <v>418</v>
      </c>
      <c r="DG90" s="53">
        <v>399</v>
      </c>
      <c r="DH90" s="65">
        <v>402</v>
      </c>
      <c r="DI90" s="69">
        <v>406</v>
      </c>
      <c r="DJ90" s="71">
        <v>410</v>
      </c>
      <c r="DK90" s="73">
        <v>415</v>
      </c>
      <c r="DL90" s="77">
        <v>418</v>
      </c>
      <c r="DM90" s="81">
        <v>421</v>
      </c>
      <c r="DN90" s="88">
        <v>425</v>
      </c>
      <c r="DO90" s="90">
        <v>428</v>
      </c>
      <c r="DP90" s="93">
        <v>431</v>
      </c>
      <c r="DQ90" s="99">
        <v>435</v>
      </c>
      <c r="DR90" s="103">
        <v>438</v>
      </c>
      <c r="DS90" s="114">
        <v>439</v>
      </c>
      <c r="DT90" s="117">
        <v>443</v>
      </c>
      <c r="DU90" s="122">
        <v>447</v>
      </c>
      <c r="DV90" s="124">
        <v>450</v>
      </c>
      <c r="DW90" s="129">
        <v>454</v>
      </c>
      <c r="DX90" s="133">
        <v>455</v>
      </c>
      <c r="DY90" s="136">
        <v>455</v>
      </c>
      <c r="DZ90" s="140">
        <v>455</v>
      </c>
      <c r="EA90" s="145">
        <v>455</v>
      </c>
      <c r="EB90" s="149">
        <v>3</v>
      </c>
      <c r="EC90" s="153">
        <v>7</v>
      </c>
      <c r="ED90" s="158">
        <v>11</v>
      </c>
      <c r="EE90" s="163">
        <v>16</v>
      </c>
      <c r="EF90" s="167">
        <v>21</v>
      </c>
      <c r="EG90" s="174">
        <v>25</v>
      </c>
      <c r="EH90" s="178">
        <v>28</v>
      </c>
      <c r="EI90" s="184">
        <v>33</v>
      </c>
      <c r="EJ90" s="189">
        <v>44</v>
      </c>
      <c r="EK90" s="193">
        <v>44</v>
      </c>
      <c r="EL90" s="202">
        <v>44</v>
      </c>
      <c r="EM90" s="205">
        <v>44</v>
      </c>
      <c r="EN90" s="209">
        <v>44</v>
      </c>
      <c r="EO90" s="1">
        <v>47</v>
      </c>
      <c r="EP90" s="225">
        <v>47</v>
      </c>
      <c r="EQ90" s="229">
        <v>52</v>
      </c>
      <c r="ER90" s="235">
        <v>54</v>
      </c>
      <c r="ES90" s="245">
        <v>56</v>
      </c>
      <c r="ET90" s="251">
        <v>58</v>
      </c>
      <c r="EU90" s="255">
        <v>60</v>
      </c>
      <c r="EV90" s="264">
        <v>63</v>
      </c>
      <c r="EW90" s="268">
        <v>63</v>
      </c>
      <c r="EX90" s="1">
        <f>EW90</f>
        <v>63</v>
      </c>
      <c r="EY90" s="279">
        <v>63</v>
      </c>
      <c r="EZ90" s="285">
        <v>66</v>
      </c>
      <c r="FA90" s="290">
        <v>69</v>
      </c>
      <c r="FB90" s="295">
        <v>69</v>
      </c>
      <c r="FC90" s="299">
        <v>72</v>
      </c>
      <c r="FD90" s="305">
        <v>76</v>
      </c>
      <c r="FE90" s="1">
        <v>79</v>
      </c>
      <c r="FF90" s="310">
        <v>83</v>
      </c>
      <c r="FG90" s="313">
        <v>84</v>
      </c>
      <c r="FH90" s="317">
        <v>84</v>
      </c>
      <c r="FI90" s="322">
        <v>84</v>
      </c>
      <c r="FJ90" s="327">
        <v>84</v>
      </c>
      <c r="FK90" s="331">
        <v>85</v>
      </c>
      <c r="FL90" s="335">
        <v>86</v>
      </c>
      <c r="FM90" s="338">
        <v>90</v>
      </c>
      <c r="FN90" s="343">
        <v>92</v>
      </c>
      <c r="FO90" s="346">
        <v>94</v>
      </c>
      <c r="FP90" s="354">
        <v>95</v>
      </c>
      <c r="FQ90" s="375">
        <v>98</v>
      </c>
      <c r="FR90" s="388">
        <v>103</v>
      </c>
      <c r="FS90" s="393">
        <v>106</v>
      </c>
      <c r="FT90" s="1">
        <v>107</v>
      </c>
      <c r="FU90" s="422">
        <v>111</v>
      </c>
      <c r="FV90" s="429">
        <v>117</v>
      </c>
      <c r="FW90" s="435">
        <v>121</v>
      </c>
      <c r="FX90" s="441">
        <v>124</v>
      </c>
      <c r="FY90" s="448">
        <v>129</v>
      </c>
      <c r="FZ90" s="455">
        <v>135</v>
      </c>
      <c r="GA90" s="460">
        <v>140</v>
      </c>
      <c r="GB90" s="468">
        <v>145</v>
      </c>
      <c r="GC90" s="475">
        <v>150</v>
      </c>
      <c r="GD90" s="483">
        <v>155</v>
      </c>
      <c r="GE90" s="1">
        <v>160</v>
      </c>
      <c r="GF90" s="498">
        <v>164</v>
      </c>
      <c r="GG90" s="505">
        <v>168</v>
      </c>
      <c r="GH90" s="511">
        <v>173</v>
      </c>
      <c r="GI90" s="519">
        <v>177</v>
      </c>
      <c r="GJ90" s="530">
        <v>183</v>
      </c>
      <c r="GK90" s="218">
        <f t="shared" si="120"/>
        <v>6</v>
      </c>
      <c r="GL90" s="23"/>
      <c r="GM90" s="23">
        <v>11315</v>
      </c>
      <c r="GN90" s="23">
        <v>11469</v>
      </c>
      <c r="GO90" s="23">
        <v>11606</v>
      </c>
      <c r="GP90" s="17">
        <v>11745</v>
      </c>
      <c r="GQ90" s="22"/>
      <c r="GR90" s="31"/>
      <c r="GS90" s="37"/>
      <c r="GT90" s="41"/>
      <c r="GU90" s="44"/>
      <c r="GV90" s="47"/>
      <c r="GW90" s="53"/>
      <c r="GX90" s="65"/>
      <c r="GY90" s="69">
        <v>13045</v>
      </c>
      <c r="GZ90" s="71">
        <v>13196</v>
      </c>
      <c r="HA90" s="73">
        <v>13336</v>
      </c>
      <c r="HB90" s="77">
        <v>13449</v>
      </c>
      <c r="HC90" s="81">
        <v>13568</v>
      </c>
      <c r="HD90" s="88">
        <v>13700</v>
      </c>
      <c r="HE90" s="90">
        <v>13802</v>
      </c>
      <c r="HF90" s="93">
        <v>13903</v>
      </c>
      <c r="HG90" s="99">
        <v>14029</v>
      </c>
      <c r="HH90" s="103">
        <v>14157</v>
      </c>
      <c r="HI90" s="114">
        <v>14282</v>
      </c>
      <c r="HJ90" s="117">
        <v>14376</v>
      </c>
      <c r="HK90" s="122">
        <v>14481</v>
      </c>
      <c r="HL90" s="124">
        <v>14599</v>
      </c>
      <c r="HM90" s="129">
        <v>14718</v>
      </c>
      <c r="HN90" s="133">
        <v>14835</v>
      </c>
      <c r="HO90" s="136">
        <v>14950</v>
      </c>
      <c r="HP90" s="140">
        <v>15062</v>
      </c>
      <c r="HQ90" s="145">
        <v>15185</v>
      </c>
      <c r="HR90" s="149">
        <v>15340</v>
      </c>
      <c r="HS90" s="153">
        <v>15490</v>
      </c>
      <c r="HT90" s="158">
        <v>15600</v>
      </c>
      <c r="HU90" s="163">
        <v>15726</v>
      </c>
      <c r="HV90" s="167">
        <v>15843</v>
      </c>
      <c r="HW90" s="174">
        <v>15962</v>
      </c>
      <c r="HX90" s="178">
        <v>16084</v>
      </c>
      <c r="HY90" s="184">
        <v>16154</v>
      </c>
      <c r="HZ90" s="74">
        <v>16600</v>
      </c>
      <c r="IA90" s="193">
        <v>16650</v>
      </c>
      <c r="IB90" s="202">
        <v>16675</v>
      </c>
      <c r="IC90" s="205">
        <v>16695</v>
      </c>
      <c r="ID90" s="209">
        <v>16750</v>
      </c>
      <c r="IE90" s="218"/>
      <c r="IF90" s="225">
        <v>16880</v>
      </c>
      <c r="IG90" s="229">
        <v>17000</v>
      </c>
      <c r="IH90" s="235">
        <v>17140</v>
      </c>
      <c r="II90" s="245">
        <v>17235</v>
      </c>
      <c r="IJ90" s="251">
        <v>17340</v>
      </c>
      <c r="IK90" s="255">
        <v>17440</v>
      </c>
      <c r="IL90" s="264">
        <v>17540</v>
      </c>
      <c r="IM90" s="268">
        <v>17640</v>
      </c>
      <c r="IN90" s="272"/>
      <c r="IO90" s="279">
        <v>17840</v>
      </c>
      <c r="IP90" s="285">
        <v>17940</v>
      </c>
      <c r="IQ90" s="290">
        <v>18040</v>
      </c>
      <c r="IR90" s="295">
        <v>18106</v>
      </c>
      <c r="IS90" s="299">
        <v>18176</v>
      </c>
      <c r="IT90" s="305">
        <v>18257</v>
      </c>
      <c r="IU90" s="308"/>
      <c r="IV90" s="310">
        <v>18417</v>
      </c>
      <c r="IW90" s="313">
        <v>18492</v>
      </c>
      <c r="IX90" s="317">
        <v>18642</v>
      </c>
      <c r="IY90" s="322">
        <v>18715</v>
      </c>
      <c r="IZ90" s="327">
        <v>18830</v>
      </c>
      <c r="JA90" s="331">
        <v>19000</v>
      </c>
      <c r="JB90" s="335">
        <v>19131</v>
      </c>
      <c r="JC90" s="338">
        <v>19641</v>
      </c>
      <c r="JD90" s="343">
        <v>20175</v>
      </c>
      <c r="JE90" s="346">
        <v>20647</v>
      </c>
      <c r="JF90" s="74">
        <v>21426</v>
      </c>
      <c r="JG90" s="74">
        <v>21706</v>
      </c>
      <c r="JH90" s="388">
        <v>21932</v>
      </c>
      <c r="JI90" s="393">
        <v>22084</v>
      </c>
      <c r="JJ90" s="414"/>
      <c r="JK90" s="422">
        <v>22367</v>
      </c>
      <c r="JL90" s="429">
        <v>22480</v>
      </c>
      <c r="JM90" s="435">
        <v>22715</v>
      </c>
      <c r="JN90" s="441">
        <v>22926</v>
      </c>
      <c r="JO90" s="448">
        <v>23154</v>
      </c>
      <c r="JP90" s="455">
        <v>23563</v>
      </c>
      <c r="JQ90" s="460">
        <v>23933</v>
      </c>
      <c r="JR90" s="468">
        <v>24110</v>
      </c>
      <c r="JS90" s="475">
        <v>24270</v>
      </c>
      <c r="JT90" s="483">
        <v>24412</v>
      </c>
      <c r="JU90" s="489"/>
      <c r="JV90" s="498">
        <v>24742</v>
      </c>
      <c r="JW90" s="505">
        <v>24895</v>
      </c>
      <c r="JX90" s="74">
        <v>25080</v>
      </c>
      <c r="JY90" s="519">
        <v>25276</v>
      </c>
      <c r="JZ90" s="530">
        <v>25527</v>
      </c>
      <c r="KA90" s="218">
        <f t="shared" si="121"/>
        <v>251</v>
      </c>
      <c r="KB90" s="4"/>
    </row>
    <row r="91" spans="1:288" ht="15" customHeight="1" x14ac:dyDescent="0.2">
      <c r="A91" s="557"/>
      <c r="B91" s="132">
        <v>90</v>
      </c>
      <c r="C91" s="4" t="s">
        <v>105</v>
      </c>
      <c r="D91" s="132">
        <v>0</v>
      </c>
      <c r="E91" s="132">
        <v>0</v>
      </c>
      <c r="F91" s="23">
        <v>55</v>
      </c>
      <c r="G91" s="23">
        <v>61</v>
      </c>
      <c r="H91" s="23">
        <v>68</v>
      </c>
      <c r="I91" s="23">
        <v>75</v>
      </c>
      <c r="J91" s="18">
        <v>82</v>
      </c>
      <c r="K91" s="22">
        <v>89</v>
      </c>
      <c r="L91" s="31">
        <v>95</v>
      </c>
      <c r="M91" s="1">
        <f t="shared" si="170"/>
        <v>103</v>
      </c>
      <c r="N91" s="1">
        <f t="shared" si="171"/>
        <v>111</v>
      </c>
      <c r="O91" s="44">
        <v>117</v>
      </c>
      <c r="P91" s="1">
        <f t="shared" si="172"/>
        <v>124</v>
      </c>
      <c r="Q91" s="53">
        <v>130</v>
      </c>
      <c r="R91" s="65">
        <v>135</v>
      </c>
      <c r="S91" s="69">
        <v>141</v>
      </c>
      <c r="T91" s="71">
        <v>149</v>
      </c>
      <c r="U91" s="1">
        <v>155.30000000000001</v>
      </c>
      <c r="V91" s="77">
        <v>160</v>
      </c>
      <c r="W91" s="81">
        <v>169</v>
      </c>
      <c r="X91" s="88">
        <v>179</v>
      </c>
      <c r="Y91" s="90">
        <v>186</v>
      </c>
      <c r="Z91" s="93">
        <v>194</v>
      </c>
      <c r="AA91" s="1">
        <f>ROUND((Z91-W91)/3+Z91,1)</f>
        <v>202.3</v>
      </c>
      <c r="AB91" s="103">
        <v>207</v>
      </c>
      <c r="AC91" s="1">
        <f>ROUND((AB91-Y91)/3+AB91,1)</f>
        <v>214</v>
      </c>
      <c r="AD91" s="117">
        <v>220</v>
      </c>
      <c r="AE91" s="122">
        <v>226</v>
      </c>
      <c r="AF91" s="124">
        <v>234</v>
      </c>
      <c r="AG91" s="129">
        <v>239</v>
      </c>
      <c r="AH91" s="1">
        <f>ROUND((AG91-AD91)/3+AG91,1)</f>
        <v>245.3</v>
      </c>
      <c r="AI91" s="1">
        <f t="shared" ref="AI91" si="176">ROUND((AH91-AE91)/3+AH91,1)</f>
        <v>251.7</v>
      </c>
      <c r="AJ91" s="140">
        <v>264</v>
      </c>
      <c r="AK91" s="1">
        <f>ROUND((AJ91-AG91)/3+AJ91,1)</f>
        <v>272.3</v>
      </c>
      <c r="AL91" s="1">
        <v>280.60000000000002</v>
      </c>
      <c r="AM91" s="153">
        <v>287</v>
      </c>
      <c r="AN91" s="158">
        <v>294</v>
      </c>
      <c r="AO91" s="163">
        <v>298</v>
      </c>
      <c r="AP91" s="5">
        <v>298</v>
      </c>
      <c r="AQ91" s="5">
        <v>298</v>
      </c>
      <c r="AR91" s="5">
        <v>298</v>
      </c>
      <c r="AS91" s="5">
        <v>298</v>
      </c>
      <c r="AT91" s="5">
        <v>298</v>
      </c>
      <c r="AU91" s="5">
        <v>298</v>
      </c>
      <c r="AV91" s="5">
        <v>298</v>
      </c>
      <c r="AW91" s="5">
        <v>298</v>
      </c>
      <c r="AX91" s="5">
        <v>298</v>
      </c>
      <c r="AY91" s="5">
        <v>298</v>
      </c>
      <c r="AZ91" s="5">
        <v>298</v>
      </c>
      <c r="BA91" s="5">
        <v>298</v>
      </c>
      <c r="BB91" s="5">
        <v>298</v>
      </c>
      <c r="BC91" s="5">
        <v>298</v>
      </c>
      <c r="BD91" s="5">
        <v>298</v>
      </c>
      <c r="BE91" s="5">
        <v>298</v>
      </c>
      <c r="BF91" s="5">
        <v>298</v>
      </c>
      <c r="BG91" s="5">
        <v>298</v>
      </c>
      <c r="BH91" s="5">
        <v>298</v>
      </c>
      <c r="BI91" s="5">
        <v>298</v>
      </c>
      <c r="BJ91" s="5">
        <v>298</v>
      </c>
      <c r="BK91" s="5">
        <v>298</v>
      </c>
      <c r="BL91" s="5">
        <v>298</v>
      </c>
      <c r="BM91" s="5">
        <v>298</v>
      </c>
      <c r="BN91" s="5">
        <v>298</v>
      </c>
      <c r="BO91" s="5">
        <v>298</v>
      </c>
      <c r="BP91" s="5">
        <v>298</v>
      </c>
      <c r="BQ91" s="5">
        <v>298</v>
      </c>
      <c r="BR91" s="5">
        <v>298</v>
      </c>
      <c r="BS91" s="5">
        <v>298</v>
      </c>
      <c r="BT91" s="5">
        <v>298</v>
      </c>
      <c r="BU91" s="5">
        <v>298</v>
      </c>
      <c r="BV91" s="5">
        <v>298</v>
      </c>
      <c r="BW91" s="5">
        <v>298</v>
      </c>
      <c r="BX91" s="5">
        <v>298</v>
      </c>
      <c r="BY91" s="5">
        <v>298</v>
      </c>
      <c r="BZ91" s="5">
        <v>298</v>
      </c>
      <c r="CA91" s="5">
        <v>298</v>
      </c>
      <c r="CB91" s="5">
        <v>1.0840000000000001</v>
      </c>
      <c r="CC91" s="5">
        <v>1.0840000000000001</v>
      </c>
      <c r="CD91" s="5">
        <v>1.0840000000000001</v>
      </c>
      <c r="CE91" s="5">
        <v>1.0840000000000001</v>
      </c>
      <c r="CF91" s="5">
        <v>1.0840000000000001</v>
      </c>
      <c r="CG91" s="5">
        <v>1.0840000000000001</v>
      </c>
      <c r="CH91" s="5">
        <v>1.0840000000000001</v>
      </c>
      <c r="CI91" s="5">
        <v>1.0840000000000001</v>
      </c>
      <c r="CJ91" s="5">
        <v>1.0840000000000001</v>
      </c>
      <c r="CK91" s="5">
        <v>1.0840000000000001</v>
      </c>
      <c r="CL91" s="5">
        <v>1.0840000000000001</v>
      </c>
      <c r="CM91" s="5">
        <v>1.0840000000000001</v>
      </c>
      <c r="CN91" s="5">
        <v>1.0840000000000001</v>
      </c>
      <c r="CO91" s="5">
        <v>1.0840000000000001</v>
      </c>
      <c r="CP91" s="5">
        <v>1.0840000000000001</v>
      </c>
      <c r="CQ91" s="5">
        <v>1.0840000000000001</v>
      </c>
      <c r="CR91" s="5">
        <v>1.0840000000000001</v>
      </c>
      <c r="CS91" s="5">
        <v>1.0840000000000001</v>
      </c>
      <c r="CT91" s="5">
        <v>1.0840000000000001</v>
      </c>
      <c r="CU91" s="218">
        <f t="shared" si="114"/>
        <v>0</v>
      </c>
      <c r="CV91" s="23">
        <v>22</v>
      </c>
      <c r="CW91" s="23">
        <v>27</v>
      </c>
      <c r="CX91" s="23">
        <v>31</v>
      </c>
      <c r="CY91" s="23">
        <v>35</v>
      </c>
      <c r="CZ91" s="18">
        <v>38</v>
      </c>
      <c r="DA91" s="22">
        <v>42</v>
      </c>
      <c r="DB91" s="31">
        <v>44</v>
      </c>
      <c r="DC91" s="1">
        <f t="shared" si="173"/>
        <v>46</v>
      </c>
      <c r="DD91" s="1">
        <f t="shared" si="174"/>
        <v>48</v>
      </c>
      <c r="DE91" s="44">
        <v>54</v>
      </c>
      <c r="DF91" s="1">
        <f t="shared" si="175"/>
        <v>59</v>
      </c>
      <c r="DG91" s="53">
        <v>64</v>
      </c>
      <c r="DH91" s="65">
        <v>69</v>
      </c>
      <c r="DI91" s="69">
        <v>73</v>
      </c>
      <c r="DJ91" s="71">
        <v>82</v>
      </c>
      <c r="DK91" s="1">
        <v>88</v>
      </c>
      <c r="DL91" s="77">
        <v>90</v>
      </c>
      <c r="DM91" s="81">
        <v>94</v>
      </c>
      <c r="DN91" s="88">
        <v>97</v>
      </c>
      <c r="DO91" s="90">
        <v>100</v>
      </c>
      <c r="DP91" s="93">
        <v>105</v>
      </c>
      <c r="DQ91" s="1">
        <f>ROUND((DP91-DM91)/3+DP91,1)</f>
        <v>108.7</v>
      </c>
      <c r="DR91" s="103">
        <v>117</v>
      </c>
      <c r="DS91" s="1">
        <f>ROUND((DR91-DO91)/3+DR91,1)</f>
        <v>122.7</v>
      </c>
      <c r="DT91" s="117">
        <v>127</v>
      </c>
      <c r="DU91" s="122">
        <v>132</v>
      </c>
      <c r="DV91" s="124">
        <v>136</v>
      </c>
      <c r="DW91" s="129">
        <v>139</v>
      </c>
      <c r="DX91" s="1">
        <f>ROUND((DW91-DT91)/3/31*16+DW91,1)</f>
        <v>141.1</v>
      </c>
      <c r="DY91" s="1">
        <v>141.1</v>
      </c>
      <c r="DZ91" s="140">
        <v>141.1</v>
      </c>
      <c r="EA91" s="1">
        <f>DZ91</f>
        <v>141.1</v>
      </c>
      <c r="EB91" s="1">
        <v>142</v>
      </c>
      <c r="EC91" s="153">
        <v>145</v>
      </c>
      <c r="ED91" s="158">
        <v>147</v>
      </c>
      <c r="EE91" s="163">
        <v>149</v>
      </c>
      <c r="EF91" s="5">
        <v>149</v>
      </c>
      <c r="EG91" s="5">
        <v>149</v>
      </c>
      <c r="EH91" s="5">
        <v>149</v>
      </c>
      <c r="EI91" s="5">
        <v>149</v>
      </c>
      <c r="EJ91" s="5">
        <v>149</v>
      </c>
      <c r="EK91" s="5">
        <v>149</v>
      </c>
      <c r="EL91" s="5">
        <v>149</v>
      </c>
      <c r="EM91" s="5">
        <v>149</v>
      </c>
      <c r="EN91" s="5">
        <v>149</v>
      </c>
      <c r="EO91" s="5">
        <v>149</v>
      </c>
      <c r="EP91" s="5">
        <v>149</v>
      </c>
      <c r="EQ91" s="5">
        <v>149</v>
      </c>
      <c r="ER91" s="5">
        <v>149</v>
      </c>
      <c r="ES91" s="5">
        <v>149</v>
      </c>
      <c r="ET91" s="5">
        <v>149</v>
      </c>
      <c r="EU91" s="5">
        <v>149</v>
      </c>
      <c r="EV91" s="5">
        <v>149</v>
      </c>
      <c r="EW91" s="5">
        <v>149</v>
      </c>
      <c r="EX91" s="5">
        <v>149</v>
      </c>
      <c r="EY91" s="5">
        <v>149</v>
      </c>
      <c r="EZ91" s="5">
        <v>149</v>
      </c>
      <c r="FA91" s="5">
        <v>149</v>
      </c>
      <c r="FB91" s="5">
        <v>149</v>
      </c>
      <c r="FC91" s="5">
        <v>149</v>
      </c>
      <c r="FD91" s="5">
        <v>149</v>
      </c>
      <c r="FE91" s="5">
        <v>149</v>
      </c>
      <c r="FF91" s="5">
        <v>149</v>
      </c>
      <c r="FG91" s="5">
        <v>149</v>
      </c>
      <c r="FH91" s="5">
        <v>149</v>
      </c>
      <c r="FI91" s="5">
        <v>149</v>
      </c>
      <c r="FJ91" s="5">
        <v>149</v>
      </c>
      <c r="FK91" s="5">
        <v>149</v>
      </c>
      <c r="FL91" s="5">
        <v>149</v>
      </c>
      <c r="FM91" s="5">
        <v>149</v>
      </c>
      <c r="FN91" s="5">
        <v>149</v>
      </c>
      <c r="FO91" s="5">
        <v>149</v>
      </c>
      <c r="FP91" s="5">
        <v>149</v>
      </c>
      <c r="FQ91" s="5">
        <v>149</v>
      </c>
      <c r="FR91" s="5">
        <v>1.5</v>
      </c>
      <c r="FS91" s="5">
        <v>1.5</v>
      </c>
      <c r="FT91" s="5">
        <v>1.5</v>
      </c>
      <c r="FU91" s="5">
        <v>1.5</v>
      </c>
      <c r="FV91" s="5">
        <v>1.5</v>
      </c>
      <c r="FW91" s="5">
        <v>1.5</v>
      </c>
      <c r="FX91" s="5">
        <v>1.5</v>
      </c>
      <c r="FY91" s="5">
        <v>1.5</v>
      </c>
      <c r="FZ91" s="5">
        <v>1.5</v>
      </c>
      <c r="GA91" s="5">
        <v>1.5</v>
      </c>
      <c r="GB91" s="5">
        <v>1.5</v>
      </c>
      <c r="GC91" s="5">
        <v>1.5</v>
      </c>
      <c r="GD91" s="5">
        <v>1.5</v>
      </c>
      <c r="GE91" s="5">
        <v>1.5</v>
      </c>
      <c r="GF91" s="5">
        <v>1.5</v>
      </c>
      <c r="GG91" s="5">
        <v>1.5</v>
      </c>
      <c r="GH91" s="5">
        <v>1.5</v>
      </c>
      <c r="GI91" s="5">
        <v>1.5</v>
      </c>
      <c r="GJ91" s="5">
        <v>1.5</v>
      </c>
      <c r="GK91" s="218">
        <f t="shared" si="120"/>
        <v>0</v>
      </c>
      <c r="GL91" s="23">
        <v>8471</v>
      </c>
      <c r="GM91" s="23">
        <v>8587</v>
      </c>
      <c r="GN91" s="23">
        <v>8702</v>
      </c>
      <c r="GO91" s="23">
        <v>8797</v>
      </c>
      <c r="GP91" s="17">
        <v>8886</v>
      </c>
      <c r="GQ91" s="22">
        <v>8977</v>
      </c>
      <c r="GR91" s="31"/>
      <c r="GS91" s="37"/>
      <c r="GT91" s="41"/>
      <c r="GU91" s="44"/>
      <c r="GV91" s="47"/>
      <c r="GW91" s="53">
        <v>9530</v>
      </c>
      <c r="GX91" s="65">
        <v>9617</v>
      </c>
      <c r="GY91" s="69">
        <v>9706</v>
      </c>
      <c r="GZ91" s="71">
        <v>9812</v>
      </c>
      <c r="HA91" s="73"/>
      <c r="HB91" s="77">
        <v>9965</v>
      </c>
      <c r="HC91" s="81">
        <v>10066</v>
      </c>
      <c r="HD91" s="88">
        <v>10172</v>
      </c>
      <c r="HE91" s="90">
        <v>10264</v>
      </c>
      <c r="HF91" s="93">
        <v>10380</v>
      </c>
      <c r="HG91" s="99"/>
      <c r="HH91" s="103">
        <v>10566</v>
      </c>
      <c r="HI91" s="114"/>
      <c r="HJ91" s="74">
        <v>10758</v>
      </c>
      <c r="HK91" s="122">
        <v>10833</v>
      </c>
      <c r="HL91" s="124">
        <v>10918</v>
      </c>
      <c r="HM91" s="129">
        <v>10986</v>
      </c>
      <c r="HN91" s="133"/>
      <c r="HO91" s="136"/>
      <c r="HP91" s="140">
        <v>11458</v>
      </c>
      <c r="HQ91" s="145"/>
      <c r="HR91" s="149"/>
      <c r="HS91" s="153">
        <v>11934</v>
      </c>
      <c r="HT91" s="158">
        <v>12050</v>
      </c>
      <c r="HU91" s="163">
        <v>12118</v>
      </c>
      <c r="HV91" s="5">
        <v>12118</v>
      </c>
      <c r="HW91" s="5">
        <v>12118</v>
      </c>
      <c r="HX91" s="5">
        <v>12118</v>
      </c>
      <c r="HY91" s="5">
        <v>12118</v>
      </c>
      <c r="HZ91" s="5">
        <v>12118</v>
      </c>
      <c r="IA91" s="5">
        <v>12118</v>
      </c>
      <c r="IB91" s="5">
        <v>12118</v>
      </c>
      <c r="IC91" s="5">
        <v>12118</v>
      </c>
      <c r="ID91" s="5">
        <v>12118</v>
      </c>
      <c r="IE91" s="5">
        <v>12118</v>
      </c>
      <c r="IF91" s="5">
        <v>12118</v>
      </c>
      <c r="IG91" s="5">
        <v>12118</v>
      </c>
      <c r="IH91" s="5">
        <v>12118</v>
      </c>
      <c r="II91" s="5">
        <v>12118</v>
      </c>
      <c r="IJ91" s="5">
        <v>12118</v>
      </c>
      <c r="IK91" s="5">
        <v>12118</v>
      </c>
      <c r="IL91" s="5">
        <v>12118</v>
      </c>
      <c r="IM91" s="5">
        <v>12118</v>
      </c>
      <c r="IN91" s="5">
        <v>12118</v>
      </c>
      <c r="IO91" s="5">
        <v>12118</v>
      </c>
      <c r="IP91" s="5">
        <v>12118</v>
      </c>
      <c r="IQ91" s="5">
        <v>12118</v>
      </c>
      <c r="IR91" s="5">
        <v>12118</v>
      </c>
      <c r="IS91" s="5">
        <v>12118</v>
      </c>
      <c r="IT91" s="5">
        <v>12118</v>
      </c>
      <c r="IU91" s="5">
        <v>12118</v>
      </c>
      <c r="IV91" s="5">
        <v>12118</v>
      </c>
      <c r="IW91" s="5">
        <v>12118</v>
      </c>
      <c r="IX91" s="5">
        <v>12118</v>
      </c>
      <c r="IY91" s="5">
        <v>12118</v>
      </c>
      <c r="IZ91" s="5">
        <v>12118</v>
      </c>
      <c r="JA91" s="5">
        <v>12118</v>
      </c>
      <c r="JB91" s="5">
        <v>12118</v>
      </c>
      <c r="JC91" s="5">
        <v>12118</v>
      </c>
      <c r="JD91" s="5">
        <v>12118</v>
      </c>
      <c r="JE91" s="5">
        <v>12118</v>
      </c>
      <c r="JF91" s="5">
        <v>12118</v>
      </c>
      <c r="JG91" s="5">
        <v>12118</v>
      </c>
      <c r="JH91" s="5">
        <v>12118</v>
      </c>
      <c r="JI91" s="5">
        <v>12118</v>
      </c>
      <c r="JJ91" s="5">
        <v>12118</v>
      </c>
      <c r="JK91" s="5">
        <v>12118</v>
      </c>
      <c r="JL91" s="5">
        <v>12118</v>
      </c>
      <c r="JM91" s="5">
        <v>12118</v>
      </c>
      <c r="JN91" s="5">
        <v>12118</v>
      </c>
      <c r="JO91" s="5">
        <v>12118</v>
      </c>
      <c r="JP91" s="5">
        <v>12118</v>
      </c>
      <c r="JQ91" s="5">
        <v>12118</v>
      </c>
      <c r="JR91" s="5">
        <v>12118</v>
      </c>
      <c r="JS91" s="5">
        <v>12118</v>
      </c>
      <c r="JT91" s="5">
        <v>12118</v>
      </c>
      <c r="JU91" s="5">
        <v>12118</v>
      </c>
      <c r="JV91" s="5">
        <v>12118</v>
      </c>
      <c r="JW91" s="5">
        <v>12118</v>
      </c>
      <c r="JX91" s="5">
        <v>12118</v>
      </c>
      <c r="JY91" s="5">
        <v>12118</v>
      </c>
      <c r="JZ91" s="5">
        <v>12118</v>
      </c>
      <c r="KA91" s="218">
        <f t="shared" si="121"/>
        <v>0</v>
      </c>
      <c r="KB91" s="4" t="s">
        <v>8</v>
      </c>
    </row>
    <row r="92" spans="1:288" ht="15" customHeight="1" x14ac:dyDescent="0.2">
      <c r="A92" s="557"/>
      <c r="B92" s="132">
        <v>91</v>
      </c>
      <c r="C92" s="4" t="s">
        <v>479</v>
      </c>
      <c r="D92" s="132">
        <v>1</v>
      </c>
      <c r="E92" s="132">
        <v>1</v>
      </c>
      <c r="F92" s="23">
        <v>89</v>
      </c>
      <c r="G92" s="23">
        <v>93</v>
      </c>
      <c r="H92" s="23">
        <v>96</v>
      </c>
      <c r="I92" s="23">
        <v>98</v>
      </c>
      <c r="J92" s="18">
        <v>102</v>
      </c>
      <c r="K92" s="22">
        <v>104</v>
      </c>
      <c r="L92" s="31">
        <v>105</v>
      </c>
      <c r="M92" s="1">
        <f t="shared" si="170"/>
        <v>109</v>
      </c>
      <c r="N92" s="41">
        <v>114</v>
      </c>
      <c r="O92" s="1">
        <f>ROUND((N92-F92)/8+N92+1,0)</f>
        <v>118</v>
      </c>
      <c r="P92" s="47">
        <v>119</v>
      </c>
      <c r="Q92" s="53">
        <v>121</v>
      </c>
      <c r="R92" s="65">
        <v>125</v>
      </c>
      <c r="S92" s="69">
        <v>127</v>
      </c>
      <c r="T92" s="71">
        <v>133</v>
      </c>
      <c r="U92" s="73">
        <v>135</v>
      </c>
      <c r="V92" s="77">
        <v>138</v>
      </c>
      <c r="W92" s="81">
        <v>145</v>
      </c>
      <c r="X92" s="88">
        <v>146</v>
      </c>
      <c r="Y92" s="90">
        <v>148</v>
      </c>
      <c r="Z92" s="93">
        <v>150</v>
      </c>
      <c r="AA92" s="99">
        <v>151</v>
      </c>
      <c r="AB92" s="103">
        <v>153</v>
      </c>
      <c r="AC92" s="114">
        <v>154</v>
      </c>
      <c r="AD92" s="117">
        <v>155</v>
      </c>
      <c r="AE92" s="122">
        <v>156</v>
      </c>
      <c r="AF92" s="124">
        <v>158</v>
      </c>
      <c r="AG92" s="129">
        <v>160</v>
      </c>
      <c r="AH92" s="133">
        <v>161</v>
      </c>
      <c r="AI92" s="136">
        <v>162</v>
      </c>
      <c r="AJ92" s="140">
        <v>163</v>
      </c>
      <c r="AK92" s="145">
        <v>164</v>
      </c>
      <c r="AL92" s="1">
        <v>165</v>
      </c>
      <c r="AM92" s="153">
        <v>166</v>
      </c>
      <c r="AN92" s="158">
        <v>167</v>
      </c>
      <c r="AO92" s="163">
        <v>168</v>
      </c>
      <c r="AP92" s="167">
        <v>170</v>
      </c>
      <c r="AQ92" s="174">
        <v>172</v>
      </c>
      <c r="AR92" s="178">
        <v>174</v>
      </c>
      <c r="AS92" s="184">
        <v>175</v>
      </c>
      <c r="AT92" s="1">
        <f>ROUND((AS92-AP92)/3*1.2+AS92,1)</f>
        <v>177</v>
      </c>
      <c r="AU92" s="1">
        <v>179</v>
      </c>
      <c r="AV92" s="202">
        <v>178</v>
      </c>
      <c r="AW92" s="205">
        <v>180</v>
      </c>
      <c r="AX92" s="209">
        <v>181</v>
      </c>
      <c r="AY92" s="218">
        <v>182</v>
      </c>
      <c r="AZ92" s="225">
        <v>183</v>
      </c>
      <c r="BA92" s="1">
        <v>184</v>
      </c>
      <c r="BB92" s="235">
        <v>189</v>
      </c>
      <c r="BC92" s="245">
        <v>192</v>
      </c>
      <c r="BD92" s="251">
        <v>194</v>
      </c>
      <c r="BE92" s="255">
        <v>3</v>
      </c>
      <c r="BF92" s="264">
        <v>6</v>
      </c>
      <c r="BG92" s="268">
        <v>12</v>
      </c>
      <c r="BH92" s="272">
        <v>18</v>
      </c>
      <c r="BI92" s="279">
        <v>27</v>
      </c>
      <c r="BJ92" s="285">
        <v>33</v>
      </c>
      <c r="BK92" s="290">
        <v>39</v>
      </c>
      <c r="BL92" s="295">
        <v>44</v>
      </c>
      <c r="BM92" s="299">
        <v>51</v>
      </c>
      <c r="BN92" s="305">
        <v>53</v>
      </c>
      <c r="BO92" s="308">
        <v>59</v>
      </c>
      <c r="BP92" s="310">
        <v>62</v>
      </c>
      <c r="BQ92" s="313">
        <v>66</v>
      </c>
      <c r="BR92" s="317">
        <v>70</v>
      </c>
      <c r="BS92" s="322">
        <v>77</v>
      </c>
      <c r="BT92" s="327">
        <v>85</v>
      </c>
      <c r="BU92" s="331">
        <v>92</v>
      </c>
      <c r="BV92" s="335">
        <v>98</v>
      </c>
      <c r="BW92" s="338">
        <v>106</v>
      </c>
      <c r="BX92" s="1">
        <v>113</v>
      </c>
      <c r="BY92" s="346">
        <v>122</v>
      </c>
      <c r="BZ92" s="354">
        <v>131</v>
      </c>
      <c r="CA92" s="375">
        <v>136</v>
      </c>
      <c r="CB92" s="388">
        <v>145</v>
      </c>
      <c r="CC92" s="393">
        <v>153</v>
      </c>
      <c r="CD92" s="414">
        <v>162</v>
      </c>
      <c r="CE92" s="422">
        <v>166</v>
      </c>
      <c r="CF92" s="429">
        <v>167</v>
      </c>
      <c r="CG92" s="435">
        <v>172</v>
      </c>
      <c r="CH92" s="441">
        <v>175</v>
      </c>
      <c r="CI92" s="448">
        <v>180</v>
      </c>
      <c r="CJ92" s="455">
        <v>185</v>
      </c>
      <c r="CK92" s="460">
        <v>190</v>
      </c>
      <c r="CL92" s="468">
        <v>197</v>
      </c>
      <c r="CM92" s="475">
        <v>204</v>
      </c>
      <c r="CN92" s="483">
        <v>215</v>
      </c>
      <c r="CO92" s="489">
        <v>223</v>
      </c>
      <c r="CP92" s="498">
        <v>225</v>
      </c>
      <c r="CQ92" s="505">
        <v>226</v>
      </c>
      <c r="CR92" s="511">
        <v>232</v>
      </c>
      <c r="CS92" s="519">
        <v>235</v>
      </c>
      <c r="CT92" s="530">
        <v>243</v>
      </c>
      <c r="CU92" s="218">
        <f t="shared" si="114"/>
        <v>8</v>
      </c>
      <c r="CV92" s="23">
        <v>50</v>
      </c>
      <c r="CW92" s="23">
        <v>51</v>
      </c>
      <c r="CX92" s="23">
        <v>54</v>
      </c>
      <c r="CY92" s="23">
        <v>56</v>
      </c>
      <c r="CZ92" s="18">
        <v>59</v>
      </c>
      <c r="DA92" s="22">
        <v>60</v>
      </c>
      <c r="DB92" s="31">
        <v>61</v>
      </c>
      <c r="DC92" s="1">
        <f t="shared" si="173"/>
        <v>62</v>
      </c>
      <c r="DD92" s="41">
        <v>64</v>
      </c>
      <c r="DE92" s="1">
        <f>ROUND((DD92-CV92)/8+DD92+1,0)</f>
        <v>67</v>
      </c>
      <c r="DF92" s="47">
        <v>70</v>
      </c>
      <c r="DG92" s="53">
        <v>72</v>
      </c>
      <c r="DH92" s="65">
        <v>73</v>
      </c>
      <c r="DI92" s="69">
        <v>76</v>
      </c>
      <c r="DJ92" s="71">
        <v>78</v>
      </c>
      <c r="DK92" s="73">
        <v>81</v>
      </c>
      <c r="DL92" s="77">
        <v>82</v>
      </c>
      <c r="DM92" s="81">
        <v>82</v>
      </c>
      <c r="DN92" s="88">
        <v>82</v>
      </c>
      <c r="DO92" s="90">
        <v>82</v>
      </c>
      <c r="DP92" s="93">
        <v>82</v>
      </c>
      <c r="DQ92" s="99">
        <v>82</v>
      </c>
      <c r="DR92" s="103">
        <v>82</v>
      </c>
      <c r="DS92" s="114">
        <v>82</v>
      </c>
      <c r="DT92" s="117">
        <v>82</v>
      </c>
      <c r="DU92" s="122">
        <v>82</v>
      </c>
      <c r="DV92" s="124">
        <v>82</v>
      </c>
      <c r="DW92" s="129">
        <v>82</v>
      </c>
      <c r="DX92" s="133">
        <v>82</v>
      </c>
      <c r="DY92" s="136">
        <v>82</v>
      </c>
      <c r="DZ92" s="140">
        <v>82</v>
      </c>
      <c r="EA92" s="145">
        <v>82</v>
      </c>
      <c r="EB92" s="1">
        <v>83</v>
      </c>
      <c r="EC92" s="153">
        <v>83</v>
      </c>
      <c r="ED92" s="158">
        <v>82</v>
      </c>
      <c r="EE92" s="163">
        <v>82</v>
      </c>
      <c r="EF92" s="167">
        <v>82</v>
      </c>
      <c r="EG92" s="174">
        <v>82</v>
      </c>
      <c r="EH92" s="178">
        <v>82</v>
      </c>
      <c r="EI92" s="184">
        <v>82</v>
      </c>
      <c r="EJ92" s="1">
        <v>82</v>
      </c>
      <c r="EK92" s="1">
        <f>EJ92</f>
        <v>82</v>
      </c>
      <c r="EL92" s="202">
        <v>82</v>
      </c>
      <c r="EM92" s="205">
        <v>82</v>
      </c>
      <c r="EN92" s="209">
        <v>82</v>
      </c>
      <c r="EO92" s="218">
        <v>82</v>
      </c>
      <c r="EP92" s="225">
        <v>82</v>
      </c>
      <c r="EQ92" s="1">
        <v>82</v>
      </c>
      <c r="ER92" s="235">
        <v>82</v>
      </c>
      <c r="ES92" s="245">
        <v>82</v>
      </c>
      <c r="ET92" s="251">
        <v>84</v>
      </c>
      <c r="EU92" s="255">
        <v>1.044</v>
      </c>
      <c r="EV92" s="264">
        <v>1.044</v>
      </c>
      <c r="EW92" s="268">
        <v>1.044</v>
      </c>
      <c r="EX92" s="272">
        <v>1.044</v>
      </c>
      <c r="EY92" s="279">
        <v>1.044</v>
      </c>
      <c r="EZ92" s="285">
        <v>1.044</v>
      </c>
      <c r="FA92" s="290">
        <v>1.044</v>
      </c>
      <c r="FB92" s="295">
        <v>1.044</v>
      </c>
      <c r="FC92" s="299">
        <v>1.044</v>
      </c>
      <c r="FD92" s="305">
        <v>1.044</v>
      </c>
      <c r="FE92" s="308">
        <v>1.044</v>
      </c>
      <c r="FF92" s="310">
        <v>1.044</v>
      </c>
      <c r="FG92" s="313">
        <v>1.044</v>
      </c>
      <c r="FH92" s="317">
        <v>1.044</v>
      </c>
      <c r="FI92" s="322">
        <v>1.044</v>
      </c>
      <c r="FJ92" s="327">
        <v>4</v>
      </c>
      <c r="FK92" s="331">
        <v>4</v>
      </c>
      <c r="FL92" s="335">
        <v>4</v>
      </c>
      <c r="FM92" s="338">
        <v>4</v>
      </c>
      <c r="FN92" s="1">
        <v>4</v>
      </c>
      <c r="FO92" s="346">
        <v>4</v>
      </c>
      <c r="FP92" s="354">
        <v>4</v>
      </c>
      <c r="FQ92" s="375">
        <v>4</v>
      </c>
      <c r="FR92" s="388">
        <v>4</v>
      </c>
      <c r="FS92" s="393">
        <v>4</v>
      </c>
      <c r="FT92" s="414">
        <v>4</v>
      </c>
      <c r="FU92" s="422">
        <v>4</v>
      </c>
      <c r="FV92" s="429">
        <v>4</v>
      </c>
      <c r="FW92" s="435">
        <v>4</v>
      </c>
      <c r="FX92" s="441">
        <v>4</v>
      </c>
      <c r="FY92" s="448">
        <v>4</v>
      </c>
      <c r="FZ92" s="455">
        <v>4</v>
      </c>
      <c r="GA92" s="460">
        <v>8</v>
      </c>
      <c r="GB92" s="468">
        <v>8</v>
      </c>
      <c r="GC92" s="475">
        <v>8</v>
      </c>
      <c r="GD92" s="483">
        <v>9</v>
      </c>
      <c r="GE92" s="489">
        <v>11</v>
      </c>
      <c r="GF92" s="498">
        <v>12</v>
      </c>
      <c r="GG92" s="505">
        <v>12</v>
      </c>
      <c r="GH92" s="511">
        <v>16</v>
      </c>
      <c r="GI92" s="519">
        <v>17</v>
      </c>
      <c r="GJ92" s="530">
        <v>21</v>
      </c>
      <c r="GK92" s="218">
        <f t="shared" si="120"/>
        <v>4</v>
      </c>
      <c r="GL92" s="23">
        <v>7943</v>
      </c>
      <c r="GM92" s="23"/>
      <c r="GN92" s="23">
        <v>8159</v>
      </c>
      <c r="GO92" s="23">
        <v>8217</v>
      </c>
      <c r="GP92" s="17">
        <v>8288</v>
      </c>
      <c r="GQ92" s="22">
        <v>8384</v>
      </c>
      <c r="GR92" s="31">
        <v>8473</v>
      </c>
      <c r="GS92" s="37"/>
      <c r="GT92" s="41"/>
      <c r="GU92" s="44"/>
      <c r="GV92" s="47">
        <v>8872</v>
      </c>
      <c r="GW92" s="53">
        <v>8970</v>
      </c>
      <c r="GX92" s="65">
        <v>9109</v>
      </c>
      <c r="GY92" s="69">
        <v>9183</v>
      </c>
      <c r="GZ92" s="71">
        <v>9316</v>
      </c>
      <c r="HA92" s="73">
        <v>9390</v>
      </c>
      <c r="HB92" s="77">
        <v>9530</v>
      </c>
      <c r="HC92" s="81">
        <v>9774</v>
      </c>
      <c r="HD92" s="88">
        <v>9879</v>
      </c>
      <c r="HE92" s="90">
        <v>10070</v>
      </c>
      <c r="HF92" s="93">
        <v>10100</v>
      </c>
      <c r="HG92" s="99">
        <v>10190</v>
      </c>
      <c r="HH92" s="103">
        <v>10350</v>
      </c>
      <c r="HI92" s="114">
        <v>10501</v>
      </c>
      <c r="HJ92" s="117">
        <v>10640</v>
      </c>
      <c r="HK92" s="122">
        <v>10760</v>
      </c>
      <c r="HL92" s="124">
        <v>10910</v>
      </c>
      <c r="HM92" s="129">
        <v>11050</v>
      </c>
      <c r="HN92" s="133">
        <v>11166</v>
      </c>
      <c r="HO92" s="136">
        <v>11260</v>
      </c>
      <c r="HP92" s="140">
        <v>11379</v>
      </c>
      <c r="HQ92" s="145">
        <v>11495</v>
      </c>
      <c r="HR92" s="149"/>
      <c r="HS92" s="153">
        <v>11694</v>
      </c>
      <c r="HT92" s="158">
        <v>11823</v>
      </c>
      <c r="HU92" s="163">
        <v>11943</v>
      </c>
      <c r="HV92" s="167">
        <v>12103</v>
      </c>
      <c r="HW92" s="174">
        <v>12217</v>
      </c>
      <c r="HX92" s="178">
        <v>12360</v>
      </c>
      <c r="HY92" s="184">
        <v>12475</v>
      </c>
      <c r="HZ92" s="189"/>
      <c r="IA92" s="193"/>
      <c r="IB92" s="202">
        <v>12873</v>
      </c>
      <c r="IC92" s="205">
        <v>13000</v>
      </c>
      <c r="ID92" s="209">
        <v>13100</v>
      </c>
      <c r="IE92" s="218">
        <v>13230</v>
      </c>
      <c r="IF92" s="225">
        <v>13344</v>
      </c>
      <c r="IG92" s="229"/>
      <c r="IH92" s="235">
        <v>13727</v>
      </c>
      <c r="II92" s="245">
        <v>13890</v>
      </c>
      <c r="IJ92" s="251">
        <v>14044</v>
      </c>
      <c r="IK92" s="255">
        <v>14204</v>
      </c>
      <c r="IL92" s="264">
        <v>14397</v>
      </c>
      <c r="IM92" s="268">
        <v>14900</v>
      </c>
      <c r="IN92" s="272">
        <v>15500</v>
      </c>
      <c r="IO92" s="279">
        <v>15850</v>
      </c>
      <c r="IP92" s="285">
        <v>16150</v>
      </c>
      <c r="IQ92" s="290">
        <v>16410</v>
      </c>
      <c r="IR92" s="295">
        <v>16772</v>
      </c>
      <c r="IS92" s="299">
        <v>17060</v>
      </c>
      <c r="IT92" s="305">
        <v>17176</v>
      </c>
      <c r="IU92" s="308">
        <v>17277</v>
      </c>
      <c r="IV92" s="310">
        <v>17308</v>
      </c>
      <c r="IW92" s="313">
        <v>17514</v>
      </c>
      <c r="IX92" s="317">
        <v>17672</v>
      </c>
      <c r="IY92" s="322">
        <v>17960</v>
      </c>
      <c r="IZ92" s="327">
        <v>18280</v>
      </c>
      <c r="JA92" s="331">
        <v>18501</v>
      </c>
      <c r="JB92" s="335">
        <v>18710</v>
      </c>
      <c r="JC92" s="338">
        <v>18928</v>
      </c>
      <c r="JD92" s="343"/>
      <c r="JE92" s="346">
        <v>19490</v>
      </c>
      <c r="JF92" s="354">
        <v>19783</v>
      </c>
      <c r="JG92" s="375">
        <v>19953</v>
      </c>
      <c r="JH92" s="388">
        <v>20230</v>
      </c>
      <c r="JI92" s="393">
        <v>20582</v>
      </c>
      <c r="JJ92" s="414">
        <v>20891</v>
      </c>
      <c r="JK92" s="422">
        <v>21068</v>
      </c>
      <c r="JL92" s="429">
        <v>21215</v>
      </c>
      <c r="JM92" s="435">
        <v>21456</v>
      </c>
      <c r="JN92" s="441">
        <v>21632</v>
      </c>
      <c r="JO92" s="448">
        <v>21823</v>
      </c>
      <c r="JP92" s="455">
        <v>22010</v>
      </c>
      <c r="JQ92" s="460">
        <v>22250</v>
      </c>
      <c r="JR92" s="468">
        <v>22494</v>
      </c>
      <c r="JS92" s="475">
        <v>22764</v>
      </c>
      <c r="JT92" s="483">
        <v>23156</v>
      </c>
      <c r="JU92" s="489">
        <v>23402</v>
      </c>
      <c r="JV92" s="498">
        <v>23520</v>
      </c>
      <c r="JW92" s="505">
        <v>23584</v>
      </c>
      <c r="JX92" s="511">
        <v>23778</v>
      </c>
      <c r="JY92" s="519">
        <v>23889</v>
      </c>
      <c r="JZ92" s="530">
        <v>24076</v>
      </c>
      <c r="KA92" s="218">
        <f t="shared" si="121"/>
        <v>187</v>
      </c>
      <c r="KB92" s="4"/>
    </row>
    <row r="93" spans="1:288" ht="15" customHeight="1" x14ac:dyDescent="0.2">
      <c r="A93" s="557"/>
      <c r="B93" s="132">
        <v>92</v>
      </c>
      <c r="C93" s="4" t="s">
        <v>106</v>
      </c>
      <c r="D93" s="132">
        <v>2</v>
      </c>
      <c r="E93" s="132">
        <v>2</v>
      </c>
      <c r="F93" s="23">
        <v>170</v>
      </c>
      <c r="G93" s="5">
        <v>170</v>
      </c>
      <c r="H93" s="5">
        <v>170</v>
      </c>
      <c r="I93" s="5">
        <v>170</v>
      </c>
      <c r="J93" s="5">
        <v>170</v>
      </c>
      <c r="K93" s="5">
        <v>170</v>
      </c>
      <c r="L93" s="5">
        <v>170</v>
      </c>
      <c r="M93" s="5">
        <v>170</v>
      </c>
      <c r="N93" s="5">
        <v>170</v>
      </c>
      <c r="O93" s="5">
        <v>170</v>
      </c>
      <c r="P93" s="5">
        <v>170</v>
      </c>
      <c r="Q93" s="5">
        <v>170</v>
      </c>
      <c r="R93" s="65">
        <v>170.88499999999999</v>
      </c>
      <c r="S93" s="69">
        <v>175</v>
      </c>
      <c r="T93" s="71">
        <v>180</v>
      </c>
      <c r="U93" s="73">
        <v>184</v>
      </c>
      <c r="V93" s="77">
        <v>188</v>
      </c>
      <c r="W93" s="81">
        <v>5</v>
      </c>
      <c r="X93" s="88">
        <v>13</v>
      </c>
      <c r="Y93" s="90">
        <v>21</v>
      </c>
      <c r="Z93" s="93">
        <v>30</v>
      </c>
      <c r="AA93" s="99">
        <v>38</v>
      </c>
      <c r="AB93" s="103">
        <v>46</v>
      </c>
      <c r="AC93" s="114">
        <v>54</v>
      </c>
      <c r="AD93" s="117">
        <v>63</v>
      </c>
      <c r="AE93" s="122">
        <v>71</v>
      </c>
      <c r="AF93" s="124">
        <v>78</v>
      </c>
      <c r="AG93" s="129">
        <v>85</v>
      </c>
      <c r="AH93" s="133">
        <v>93</v>
      </c>
      <c r="AI93" s="136">
        <v>99</v>
      </c>
      <c r="AJ93" s="140">
        <v>107</v>
      </c>
      <c r="AK93" s="145">
        <v>118</v>
      </c>
      <c r="AL93" s="149">
        <v>125</v>
      </c>
      <c r="AM93" s="1">
        <v>133</v>
      </c>
      <c r="AN93" s="158">
        <v>140</v>
      </c>
      <c r="AO93" s="163">
        <v>148</v>
      </c>
      <c r="AP93" s="167">
        <v>155</v>
      </c>
      <c r="AQ93" s="174">
        <v>160</v>
      </c>
      <c r="AR93" s="178">
        <v>169</v>
      </c>
      <c r="AS93" s="184">
        <v>176</v>
      </c>
      <c r="AT93" s="189">
        <v>180</v>
      </c>
      <c r="AU93" s="193">
        <v>187</v>
      </c>
      <c r="AV93" s="202">
        <v>194</v>
      </c>
      <c r="AW93" s="205">
        <v>203</v>
      </c>
      <c r="AX93" s="209">
        <v>212</v>
      </c>
      <c r="AY93" s="218">
        <v>219</v>
      </c>
      <c r="AZ93" s="225">
        <v>227</v>
      </c>
      <c r="BA93" s="1">
        <v>235</v>
      </c>
      <c r="BB93" s="235">
        <v>242</v>
      </c>
      <c r="BC93" s="245">
        <v>249</v>
      </c>
      <c r="BD93" s="251">
        <v>257</v>
      </c>
      <c r="BE93" s="255">
        <v>265</v>
      </c>
      <c r="BF93" s="264">
        <v>270</v>
      </c>
      <c r="BG93" s="268">
        <v>276</v>
      </c>
      <c r="BH93" s="272">
        <v>282</v>
      </c>
      <c r="BI93" s="279">
        <v>292</v>
      </c>
      <c r="BJ93" s="285">
        <v>302</v>
      </c>
      <c r="BK93" s="290">
        <v>311</v>
      </c>
      <c r="BL93" s="295">
        <v>318</v>
      </c>
      <c r="BM93" s="299">
        <v>327</v>
      </c>
      <c r="BN93" s="305">
        <v>335</v>
      </c>
      <c r="BO93" s="308">
        <v>345</v>
      </c>
      <c r="BP93" s="310">
        <v>352</v>
      </c>
      <c r="BQ93" s="313">
        <v>361</v>
      </c>
      <c r="BR93" s="317">
        <v>370</v>
      </c>
      <c r="BS93" s="322">
        <v>380</v>
      </c>
      <c r="BT93" s="327">
        <v>390</v>
      </c>
      <c r="BU93" s="331">
        <v>400</v>
      </c>
      <c r="BV93" s="335">
        <v>405</v>
      </c>
      <c r="BW93" s="338">
        <v>410</v>
      </c>
      <c r="BX93" s="343">
        <v>415</v>
      </c>
      <c r="BY93" s="346">
        <v>416</v>
      </c>
      <c r="BZ93" s="354">
        <v>7</v>
      </c>
      <c r="CA93" s="375">
        <v>15</v>
      </c>
      <c r="CB93" s="388">
        <v>22</v>
      </c>
      <c r="CC93" s="393">
        <v>31</v>
      </c>
      <c r="CD93" s="414">
        <v>36</v>
      </c>
      <c r="CE93" s="422">
        <v>40</v>
      </c>
      <c r="CF93" s="429">
        <v>48</v>
      </c>
      <c r="CG93" s="435">
        <v>58</v>
      </c>
      <c r="CH93" s="441">
        <v>64</v>
      </c>
      <c r="CI93" s="448">
        <v>72</v>
      </c>
      <c r="CJ93" s="455">
        <v>80</v>
      </c>
      <c r="CK93" s="460">
        <v>87</v>
      </c>
      <c r="CL93" s="468">
        <v>93</v>
      </c>
      <c r="CM93" s="475">
        <v>100</v>
      </c>
      <c r="CN93" s="483">
        <v>107</v>
      </c>
      <c r="CO93" s="489">
        <v>115</v>
      </c>
      <c r="CP93" s="498">
        <v>120</v>
      </c>
      <c r="CQ93" s="505">
        <v>124</v>
      </c>
      <c r="CR93" s="511">
        <v>129</v>
      </c>
      <c r="CS93" s="519">
        <v>135</v>
      </c>
      <c r="CT93" s="530">
        <v>142</v>
      </c>
      <c r="CU93" s="218">
        <f t="shared" si="114"/>
        <v>7</v>
      </c>
      <c r="CV93" s="23">
        <v>23</v>
      </c>
      <c r="CW93" s="5">
        <v>23</v>
      </c>
      <c r="CX93" s="5">
        <v>23</v>
      </c>
      <c r="CY93" s="5">
        <v>23</v>
      </c>
      <c r="CZ93" s="5">
        <v>23</v>
      </c>
      <c r="DA93" s="5">
        <v>23</v>
      </c>
      <c r="DB93" s="5">
        <v>23</v>
      </c>
      <c r="DC93" s="5">
        <v>23</v>
      </c>
      <c r="DD93" s="5">
        <v>23</v>
      </c>
      <c r="DE93" s="5">
        <v>23</v>
      </c>
      <c r="DF93" s="5">
        <v>23</v>
      </c>
      <c r="DG93" s="5">
        <v>23</v>
      </c>
      <c r="DH93" s="65">
        <v>23.318999999999999</v>
      </c>
      <c r="DI93" s="69">
        <v>26</v>
      </c>
      <c r="DJ93" s="71">
        <v>31</v>
      </c>
      <c r="DK93" s="73">
        <v>37</v>
      </c>
      <c r="DL93" s="77">
        <v>42</v>
      </c>
      <c r="DM93" s="81">
        <v>43</v>
      </c>
      <c r="DN93" s="88">
        <v>44</v>
      </c>
      <c r="DO93" s="90">
        <v>44</v>
      </c>
      <c r="DP93" s="93">
        <v>44</v>
      </c>
      <c r="DQ93" s="99">
        <v>44</v>
      </c>
      <c r="DR93" s="103">
        <v>44</v>
      </c>
      <c r="DS93" s="114">
        <v>44</v>
      </c>
      <c r="DT93" s="117">
        <v>44</v>
      </c>
      <c r="DU93" s="122">
        <v>44</v>
      </c>
      <c r="DV93" s="124">
        <v>44</v>
      </c>
      <c r="DW93" s="129">
        <v>44</v>
      </c>
      <c r="DX93" s="133">
        <v>44</v>
      </c>
      <c r="DY93" s="136">
        <v>44</v>
      </c>
      <c r="DZ93" s="140">
        <v>44</v>
      </c>
      <c r="EA93" s="145">
        <v>44</v>
      </c>
      <c r="EB93" s="149">
        <v>44</v>
      </c>
      <c r="EC93" s="1">
        <v>44</v>
      </c>
      <c r="ED93" s="158">
        <v>44</v>
      </c>
      <c r="EE93" s="163">
        <v>44</v>
      </c>
      <c r="EF93" s="167">
        <v>45</v>
      </c>
      <c r="EG93" s="174">
        <v>48</v>
      </c>
      <c r="EH93" s="178">
        <v>48</v>
      </c>
      <c r="EI93" s="184">
        <v>48</v>
      </c>
      <c r="EJ93" s="189">
        <v>48</v>
      </c>
      <c r="EK93" s="193">
        <v>48</v>
      </c>
      <c r="EL93" s="202">
        <v>48</v>
      </c>
      <c r="EM93" s="205">
        <v>48</v>
      </c>
      <c r="EN93" s="209">
        <v>48</v>
      </c>
      <c r="EO93" s="218">
        <v>48</v>
      </c>
      <c r="EP93" s="225">
        <v>48</v>
      </c>
      <c r="EQ93" s="1">
        <v>48</v>
      </c>
      <c r="ER93" s="235">
        <v>48</v>
      </c>
      <c r="ES93" s="245">
        <v>48</v>
      </c>
      <c r="ET93" s="251">
        <v>48</v>
      </c>
      <c r="EU93" s="255">
        <v>48</v>
      </c>
      <c r="EV93" s="264">
        <v>48</v>
      </c>
      <c r="EW93" s="1">
        <f t="shared" ref="EW93:EW94" si="177">EV93</f>
        <v>48</v>
      </c>
      <c r="EX93" s="1">
        <f t="shared" ref="EX93:EX95" si="178">EW93</f>
        <v>48</v>
      </c>
      <c r="EY93" s="1">
        <v>48</v>
      </c>
      <c r="EZ93" s="285">
        <v>48</v>
      </c>
      <c r="FA93" s="290">
        <v>48</v>
      </c>
      <c r="FB93" s="295">
        <v>48</v>
      </c>
      <c r="FC93" s="299">
        <v>48</v>
      </c>
      <c r="FD93" s="305">
        <v>48</v>
      </c>
      <c r="FE93" s="308">
        <v>48</v>
      </c>
      <c r="FF93" s="310">
        <v>48</v>
      </c>
      <c r="FG93" s="313">
        <v>48</v>
      </c>
      <c r="FH93" s="317">
        <v>48</v>
      </c>
      <c r="FI93" s="322">
        <v>48</v>
      </c>
      <c r="FJ93" s="327">
        <v>48</v>
      </c>
      <c r="FK93" s="331">
        <v>48</v>
      </c>
      <c r="FL93" s="335">
        <v>48</v>
      </c>
      <c r="FM93" s="338">
        <v>48</v>
      </c>
      <c r="FN93" s="343">
        <v>48</v>
      </c>
      <c r="FO93" s="346">
        <v>48</v>
      </c>
      <c r="FP93" s="354">
        <v>1.24</v>
      </c>
      <c r="FQ93" s="375">
        <v>1.24</v>
      </c>
      <c r="FR93" s="388">
        <v>1.24</v>
      </c>
      <c r="FS93" s="393">
        <v>1.24</v>
      </c>
      <c r="FT93" s="414">
        <v>1.24</v>
      </c>
      <c r="FU93" s="422">
        <v>1.24</v>
      </c>
      <c r="FV93" s="429">
        <v>1.24</v>
      </c>
      <c r="FW93" s="435">
        <v>1.24</v>
      </c>
      <c r="FX93" s="441">
        <v>1.24</v>
      </c>
      <c r="FY93" s="448">
        <v>1.24</v>
      </c>
      <c r="FZ93" s="455">
        <v>1.24</v>
      </c>
      <c r="GA93" s="460">
        <v>1.24</v>
      </c>
      <c r="GB93" s="468">
        <v>1.24</v>
      </c>
      <c r="GC93" s="475">
        <v>1.24</v>
      </c>
      <c r="GD93" s="483">
        <v>1.24</v>
      </c>
      <c r="GE93" s="489">
        <v>1.24</v>
      </c>
      <c r="GF93" s="498">
        <v>2</v>
      </c>
      <c r="GG93" s="505">
        <v>5</v>
      </c>
      <c r="GH93" s="511">
        <v>8</v>
      </c>
      <c r="GI93" s="519">
        <v>11</v>
      </c>
      <c r="GJ93" s="530">
        <v>14</v>
      </c>
      <c r="GK93" s="218">
        <f t="shared" si="120"/>
        <v>3</v>
      </c>
      <c r="GL93" s="23">
        <v>8007</v>
      </c>
      <c r="GM93" s="5">
        <v>8007</v>
      </c>
      <c r="GN93" s="5">
        <v>8007</v>
      </c>
      <c r="GO93" s="5">
        <v>8007</v>
      </c>
      <c r="GP93" s="5">
        <v>8007</v>
      </c>
      <c r="GQ93" s="5">
        <v>8007</v>
      </c>
      <c r="GR93" s="5">
        <v>8007</v>
      </c>
      <c r="GS93" s="5">
        <v>8007</v>
      </c>
      <c r="GT93" s="5">
        <v>8007</v>
      </c>
      <c r="GU93" s="5">
        <v>8007</v>
      </c>
      <c r="GV93" s="5">
        <v>8007</v>
      </c>
      <c r="GW93" s="5">
        <v>8007</v>
      </c>
      <c r="GX93" s="65">
        <v>8011</v>
      </c>
      <c r="GY93" s="69">
        <v>8100</v>
      </c>
      <c r="GZ93" s="71">
        <v>8181</v>
      </c>
      <c r="HA93" s="73">
        <v>8380</v>
      </c>
      <c r="HB93" s="77">
        <v>8473</v>
      </c>
      <c r="HC93" s="81">
        <v>8569</v>
      </c>
      <c r="HD93" s="88">
        <v>8720</v>
      </c>
      <c r="HE93" s="90">
        <v>8914</v>
      </c>
      <c r="HF93" s="93">
        <v>9263</v>
      </c>
      <c r="HG93" s="99">
        <v>9484</v>
      </c>
      <c r="HH93" s="103">
        <v>9750</v>
      </c>
      <c r="HI93" s="114">
        <v>10036</v>
      </c>
      <c r="HJ93" s="117">
        <v>10285</v>
      </c>
      <c r="HK93" s="74">
        <v>10539</v>
      </c>
      <c r="HL93" s="124">
        <v>10764</v>
      </c>
      <c r="HM93" s="129">
        <v>10964</v>
      </c>
      <c r="HN93" s="133">
        <v>11102</v>
      </c>
      <c r="HO93" s="136">
        <v>11250</v>
      </c>
      <c r="HP93" s="140">
        <v>11398</v>
      </c>
      <c r="HQ93" s="145">
        <v>11567</v>
      </c>
      <c r="HR93" s="149">
        <v>11887</v>
      </c>
      <c r="HS93" s="153"/>
      <c r="HT93" s="158">
        <v>12323</v>
      </c>
      <c r="HU93" s="163">
        <v>12561</v>
      </c>
      <c r="HV93" s="167">
        <v>12749</v>
      </c>
      <c r="HW93" s="174">
        <v>12888</v>
      </c>
      <c r="HX93" s="178">
        <v>13142</v>
      </c>
      <c r="HY93" s="184">
        <v>13375</v>
      </c>
      <c r="HZ93" s="189">
        <v>13490</v>
      </c>
      <c r="IA93" s="193">
        <v>13690</v>
      </c>
      <c r="IB93" s="202">
        <v>13873</v>
      </c>
      <c r="IC93" s="205">
        <v>14088</v>
      </c>
      <c r="ID93" s="209">
        <v>14359</v>
      </c>
      <c r="IE93" s="218">
        <v>14590</v>
      </c>
      <c r="IF93" s="225">
        <v>14823</v>
      </c>
      <c r="IG93" s="229"/>
      <c r="IH93" s="235">
        <v>15370</v>
      </c>
      <c r="II93" s="245">
        <v>15622</v>
      </c>
      <c r="IJ93" s="251">
        <v>15878</v>
      </c>
      <c r="IK93" s="255">
        <v>16160</v>
      </c>
      <c r="IL93" s="264">
        <v>16291</v>
      </c>
      <c r="IM93" s="268">
        <v>16484</v>
      </c>
      <c r="IN93" s="272">
        <v>16656</v>
      </c>
      <c r="IO93" s="279">
        <v>16884</v>
      </c>
      <c r="IP93" s="285">
        <v>17154</v>
      </c>
      <c r="IQ93" s="290">
        <v>17413</v>
      </c>
      <c r="IR93" s="295">
        <v>17682</v>
      </c>
      <c r="IS93" s="299">
        <v>17922</v>
      </c>
      <c r="IT93" s="305">
        <v>18216</v>
      </c>
      <c r="IU93" s="308">
        <v>18471</v>
      </c>
      <c r="IV93" s="310">
        <v>18718</v>
      </c>
      <c r="IW93" s="313">
        <v>19054</v>
      </c>
      <c r="IX93" s="317">
        <v>19194</v>
      </c>
      <c r="IY93" s="322">
        <v>19394</v>
      </c>
      <c r="IZ93" s="327">
        <v>19553</v>
      </c>
      <c r="JA93" s="331">
        <v>19781</v>
      </c>
      <c r="JB93" s="335">
        <v>20050</v>
      </c>
      <c r="JC93" s="338">
        <v>20283</v>
      </c>
      <c r="JD93" s="343">
        <v>20522</v>
      </c>
      <c r="JE93" s="346">
        <v>20763</v>
      </c>
      <c r="JF93" s="354">
        <v>21032</v>
      </c>
      <c r="JG93" s="375">
        <v>21287</v>
      </c>
      <c r="JH93" s="388">
        <v>21600</v>
      </c>
      <c r="JI93" s="393">
        <v>21866</v>
      </c>
      <c r="JJ93" s="414">
        <v>22040</v>
      </c>
      <c r="JK93" s="422">
        <v>22200</v>
      </c>
      <c r="JL93" s="429">
        <v>22375</v>
      </c>
      <c r="JM93" s="435">
        <v>22600</v>
      </c>
      <c r="JN93" s="441">
        <v>22850</v>
      </c>
      <c r="JO93" s="448">
        <v>23077</v>
      </c>
      <c r="JP93" s="455">
        <v>23317</v>
      </c>
      <c r="JQ93" s="460">
        <v>23548</v>
      </c>
      <c r="JR93" s="468">
        <v>23800</v>
      </c>
      <c r="JS93" s="475">
        <v>24027</v>
      </c>
      <c r="JT93" s="483">
        <v>24242</v>
      </c>
      <c r="JU93" s="489">
        <v>24492</v>
      </c>
      <c r="JV93" s="498">
        <v>24618</v>
      </c>
      <c r="JW93" s="505">
        <v>24727</v>
      </c>
      <c r="JX93" s="511">
        <v>24825</v>
      </c>
      <c r="JY93" s="519">
        <v>24975</v>
      </c>
      <c r="JZ93" s="530">
        <v>25146</v>
      </c>
      <c r="KA93" s="218">
        <f t="shared" si="121"/>
        <v>171</v>
      </c>
      <c r="KB93" s="4"/>
    </row>
    <row r="94" spans="1:288" ht="15" customHeight="1" x14ac:dyDescent="0.2">
      <c r="A94" s="557">
        <v>6</v>
      </c>
      <c r="B94" s="132">
        <v>93</v>
      </c>
      <c r="C94" s="4" t="s">
        <v>107</v>
      </c>
      <c r="D94" s="132">
        <v>2</v>
      </c>
      <c r="E94" s="132">
        <v>3</v>
      </c>
      <c r="F94" s="23">
        <v>383</v>
      </c>
      <c r="G94" s="1">
        <v>390</v>
      </c>
      <c r="H94" s="23">
        <v>394</v>
      </c>
      <c r="I94" s="23">
        <v>400</v>
      </c>
      <c r="J94" s="18">
        <v>403</v>
      </c>
      <c r="K94" s="22">
        <v>408</v>
      </c>
      <c r="L94" s="1">
        <v>412</v>
      </c>
      <c r="M94" s="37">
        <v>421</v>
      </c>
      <c r="N94" s="41">
        <v>428</v>
      </c>
      <c r="O94" s="1">
        <f>ROUND((N94-F94)/8+N94+1,0)</f>
        <v>435</v>
      </c>
      <c r="P94" s="1">
        <f>ROUND((O94-F94)/9+O94,0)</f>
        <v>441</v>
      </c>
      <c r="Q94" s="1">
        <f>ROUND((P94-F94)/10+P94+1,1)</f>
        <v>447.8</v>
      </c>
      <c r="R94" s="1">
        <v>455.8</v>
      </c>
      <c r="S94" s="69">
        <v>455.8</v>
      </c>
      <c r="T94" s="71">
        <v>461</v>
      </c>
      <c r="U94" s="73">
        <v>467</v>
      </c>
      <c r="V94" s="1">
        <f>ROUND((U94-S94)/2+U94,1)</f>
        <v>472.6</v>
      </c>
      <c r="W94" s="1">
        <f>ROUND((V94-T94)/2+V94,1)</f>
        <v>478.4</v>
      </c>
      <c r="X94" s="88">
        <v>483</v>
      </c>
      <c r="Y94" s="90">
        <v>493</v>
      </c>
      <c r="Z94" s="1">
        <f>ROUND((Y94-V94)/3+Y94,1)</f>
        <v>499.8</v>
      </c>
      <c r="AA94" s="1">
        <f>ROUND((Z94-W94)/3+Z94,1)</f>
        <v>506.9</v>
      </c>
      <c r="AB94" s="1">
        <f>ROUND((AA94-X94)/3+AA94,1)</f>
        <v>514.9</v>
      </c>
      <c r="AC94" s="1">
        <f>ROUND((AB94-Y94)/3+AB94,1)</f>
        <v>522.20000000000005</v>
      </c>
      <c r="AD94" s="117">
        <v>527</v>
      </c>
      <c r="AE94" s="122">
        <v>533</v>
      </c>
      <c r="AF94" s="1">
        <f>ROUND((AE94-AB94)/3+AE94,1)</f>
        <v>539</v>
      </c>
      <c r="AG94" s="1">
        <f>ROUND((AF94-AC94)/3+AF94,1)</f>
        <v>544.6</v>
      </c>
      <c r="AH94" s="5">
        <v>544.6</v>
      </c>
      <c r="AI94" s="1">
        <v>544.6</v>
      </c>
      <c r="AJ94" s="1">
        <f>AI94+8.74</f>
        <v>553.34</v>
      </c>
      <c r="AK94" s="145">
        <v>536</v>
      </c>
      <c r="AL94" s="1">
        <v>540</v>
      </c>
      <c r="AM94" s="153">
        <v>540</v>
      </c>
      <c r="AN94" s="158">
        <v>540</v>
      </c>
      <c r="AO94" s="1">
        <v>540</v>
      </c>
      <c r="AP94" s="1">
        <v>540</v>
      </c>
      <c r="AQ94" s="1">
        <v>540</v>
      </c>
      <c r="AR94" s="178">
        <v>537</v>
      </c>
      <c r="AS94" s="1">
        <v>537</v>
      </c>
      <c r="AT94" s="189">
        <v>540</v>
      </c>
      <c r="AU94" s="193">
        <v>541</v>
      </c>
      <c r="AV94" s="1">
        <v>543</v>
      </c>
      <c r="AW94" s="205">
        <v>550</v>
      </c>
      <c r="AX94" s="209">
        <v>555</v>
      </c>
      <c r="AY94" s="1">
        <v>560</v>
      </c>
      <c r="AZ94" s="225">
        <v>557</v>
      </c>
      <c r="BA94" s="229">
        <v>557</v>
      </c>
      <c r="BB94" s="235">
        <v>557</v>
      </c>
      <c r="BC94" s="245">
        <v>557</v>
      </c>
      <c r="BD94" s="251">
        <v>557</v>
      </c>
      <c r="BE94" s="255">
        <v>557</v>
      </c>
      <c r="BF94" s="264">
        <v>557</v>
      </c>
      <c r="BG94" s="1">
        <v>557</v>
      </c>
      <c r="BH94" s="1">
        <v>557</v>
      </c>
      <c r="BI94" s="279">
        <v>557</v>
      </c>
      <c r="BJ94" s="1">
        <v>557</v>
      </c>
      <c r="BK94" s="1">
        <v>557</v>
      </c>
      <c r="BL94" s="1">
        <v>557</v>
      </c>
      <c r="BM94" s="1">
        <v>557</v>
      </c>
      <c r="BN94" s="1">
        <v>557</v>
      </c>
      <c r="BO94" s="1">
        <v>557</v>
      </c>
      <c r="BP94" s="1">
        <v>557</v>
      </c>
      <c r="BQ94" s="1">
        <v>557</v>
      </c>
      <c r="BR94" s="1">
        <v>557</v>
      </c>
      <c r="BS94" s="1">
        <v>557</v>
      </c>
      <c r="BT94" s="1">
        <v>557</v>
      </c>
      <c r="BU94" s="1">
        <v>557</v>
      </c>
      <c r="BV94" s="335">
        <v>558</v>
      </c>
      <c r="BW94" s="1">
        <v>559</v>
      </c>
      <c r="BX94" s="1">
        <v>560</v>
      </c>
      <c r="BY94" s="1">
        <v>561</v>
      </c>
      <c r="BZ94" s="1">
        <v>562</v>
      </c>
      <c r="CA94" s="375">
        <v>559</v>
      </c>
      <c r="CB94" s="388">
        <v>559</v>
      </c>
      <c r="CC94" s="393">
        <v>559</v>
      </c>
      <c r="CD94" s="1">
        <v>559</v>
      </c>
      <c r="CE94" s="1">
        <v>559</v>
      </c>
      <c r="CF94" s="1">
        <v>559</v>
      </c>
      <c r="CG94" s="1">
        <v>559</v>
      </c>
      <c r="CH94" s="1">
        <v>559</v>
      </c>
      <c r="CI94" s="1">
        <v>559</v>
      </c>
      <c r="CJ94" s="1">
        <v>559</v>
      </c>
      <c r="CK94" s="1">
        <v>559</v>
      </c>
      <c r="CL94" s="1">
        <v>559</v>
      </c>
      <c r="CM94" s="1">
        <v>559</v>
      </c>
      <c r="CN94" s="1">
        <v>559</v>
      </c>
      <c r="CO94" s="1">
        <v>559</v>
      </c>
      <c r="CP94" s="1">
        <v>559</v>
      </c>
      <c r="CQ94" s="1">
        <v>559</v>
      </c>
      <c r="CR94" s="1">
        <v>559</v>
      </c>
      <c r="CS94" s="522">
        <v>559</v>
      </c>
      <c r="CT94" s="1">
        <v>559</v>
      </c>
      <c r="CU94" s="218">
        <f t="shared" si="114"/>
        <v>0</v>
      </c>
      <c r="CV94" s="23">
        <v>267</v>
      </c>
      <c r="CW94" s="1">
        <v>273</v>
      </c>
      <c r="CX94" s="23">
        <v>275</v>
      </c>
      <c r="CY94" s="23">
        <v>278</v>
      </c>
      <c r="CZ94" s="18">
        <v>279</v>
      </c>
      <c r="DA94" s="22">
        <v>283</v>
      </c>
      <c r="DB94" s="1">
        <v>286</v>
      </c>
      <c r="DC94" s="37">
        <v>286</v>
      </c>
      <c r="DD94" s="41">
        <v>288</v>
      </c>
      <c r="DE94" s="1">
        <f>ROUND((DD94-CV94)/8+DD94+1,0)</f>
        <v>292</v>
      </c>
      <c r="DF94" s="1">
        <f>ROUND((DE94-CV94)/9+DE94+1,0)</f>
        <v>296</v>
      </c>
      <c r="DG94" s="1">
        <f>ROUND((DF94-CV94)/10+DF94+1,1)</f>
        <v>299.89999999999998</v>
      </c>
      <c r="DH94" s="65" t="s">
        <v>7</v>
      </c>
      <c r="DI94" s="69">
        <v>305</v>
      </c>
      <c r="DJ94" s="71">
        <v>309</v>
      </c>
      <c r="DK94" s="73">
        <v>313</v>
      </c>
      <c r="DL94" s="1">
        <f>ROUND((DK94-DI94)/2+DK94,1)</f>
        <v>317</v>
      </c>
      <c r="DM94" s="1">
        <f>ROUND((DL94-DJ94)/2+DL94,1)</f>
        <v>321</v>
      </c>
      <c r="DN94" s="88">
        <v>321</v>
      </c>
      <c r="DO94" s="90">
        <v>323</v>
      </c>
      <c r="DP94" s="1">
        <f>ROUND((DO94-DL94)/3+DO94,1)</f>
        <v>325</v>
      </c>
      <c r="DQ94" s="1">
        <f>ROUND((DP94-DM94)/3+DP94,1)</f>
        <v>326.3</v>
      </c>
      <c r="DR94" s="1">
        <f>ROUND((DQ94-DN94)/3+DQ94,1)</f>
        <v>328.1</v>
      </c>
      <c r="DS94" s="1">
        <f>ROUND((DR94-DO94)/3+DR94,1)</f>
        <v>329.8</v>
      </c>
      <c r="DT94" s="117">
        <v>341</v>
      </c>
      <c r="DU94" s="122">
        <v>345</v>
      </c>
      <c r="DV94" s="1">
        <f>ROUND((DU94-DR94)/3+DU94,1)</f>
        <v>350.6</v>
      </c>
      <c r="DW94" s="1">
        <f>ROUND((DV94-DS94)/3+DV94,1)</f>
        <v>357.5</v>
      </c>
      <c r="DX94" s="5">
        <v>357.5</v>
      </c>
      <c r="DY94" s="1">
        <v>357.5</v>
      </c>
      <c r="DZ94" s="1">
        <f>DY94</f>
        <v>357.5</v>
      </c>
      <c r="EA94" s="5">
        <v>357.5</v>
      </c>
      <c r="EB94" s="1">
        <v>346</v>
      </c>
      <c r="EC94" s="153">
        <v>347</v>
      </c>
      <c r="ED94" s="158">
        <v>347</v>
      </c>
      <c r="EE94" s="1">
        <v>347</v>
      </c>
      <c r="EF94" s="1">
        <v>347</v>
      </c>
      <c r="EG94" s="1">
        <v>347</v>
      </c>
      <c r="EH94" s="178">
        <v>347</v>
      </c>
      <c r="EI94" s="1">
        <v>347</v>
      </c>
      <c r="EJ94" s="189">
        <v>350</v>
      </c>
      <c r="EK94" s="193">
        <v>350</v>
      </c>
      <c r="EL94" s="1">
        <f>EK94</f>
        <v>350</v>
      </c>
      <c r="EM94" s="205">
        <v>350</v>
      </c>
      <c r="EN94" s="209">
        <v>350</v>
      </c>
      <c r="EO94" s="1">
        <v>346</v>
      </c>
      <c r="EP94" s="225">
        <v>346</v>
      </c>
      <c r="EQ94" s="229">
        <v>346</v>
      </c>
      <c r="ER94" s="235">
        <v>346</v>
      </c>
      <c r="ES94" s="245">
        <v>346</v>
      </c>
      <c r="ET94" s="251">
        <v>346</v>
      </c>
      <c r="EU94" s="255">
        <v>346</v>
      </c>
      <c r="EV94" s="264">
        <v>346</v>
      </c>
      <c r="EW94" s="1">
        <f t="shared" si="177"/>
        <v>346</v>
      </c>
      <c r="EX94" s="1">
        <f t="shared" si="178"/>
        <v>346</v>
      </c>
      <c r="EY94" s="279">
        <v>346</v>
      </c>
      <c r="EZ94" s="1">
        <v>346</v>
      </c>
      <c r="FA94" s="1">
        <v>346</v>
      </c>
      <c r="FB94" s="1">
        <v>346</v>
      </c>
      <c r="FC94" s="1">
        <v>346</v>
      </c>
      <c r="FD94" s="1">
        <v>346</v>
      </c>
      <c r="FE94" s="1">
        <v>346</v>
      </c>
      <c r="FF94" s="1">
        <v>346</v>
      </c>
      <c r="FG94" s="1">
        <f>FF94</f>
        <v>346</v>
      </c>
      <c r="FH94" s="1">
        <f>FG94</f>
        <v>346</v>
      </c>
      <c r="FI94" s="1">
        <f>FH94</f>
        <v>346</v>
      </c>
      <c r="FJ94" s="1">
        <v>346</v>
      </c>
      <c r="FK94" s="1">
        <v>346</v>
      </c>
      <c r="FL94" s="335">
        <v>346</v>
      </c>
      <c r="FM94" s="1">
        <v>346</v>
      </c>
      <c r="FN94" s="1">
        <v>346</v>
      </c>
      <c r="FO94" s="1">
        <v>346</v>
      </c>
      <c r="FP94" s="1">
        <v>346</v>
      </c>
      <c r="FQ94" s="375">
        <v>348</v>
      </c>
      <c r="FR94" s="388">
        <v>348</v>
      </c>
      <c r="FS94" s="393">
        <v>348</v>
      </c>
      <c r="FT94" s="1">
        <v>348</v>
      </c>
      <c r="FU94" s="1">
        <v>348</v>
      </c>
      <c r="FV94" s="1">
        <v>348</v>
      </c>
      <c r="FW94" s="1">
        <v>348</v>
      </c>
      <c r="FX94" s="1">
        <v>348</v>
      </c>
      <c r="FY94" s="1">
        <v>348</v>
      </c>
      <c r="FZ94" s="1">
        <v>348</v>
      </c>
      <c r="GA94" s="1">
        <v>348</v>
      </c>
      <c r="GB94" s="1">
        <v>348</v>
      </c>
      <c r="GC94" s="1">
        <v>348</v>
      </c>
      <c r="GD94" s="1">
        <v>348</v>
      </c>
      <c r="GE94" s="1">
        <v>348</v>
      </c>
      <c r="GF94" s="1">
        <v>348</v>
      </c>
      <c r="GG94" s="1">
        <v>348</v>
      </c>
      <c r="GH94" s="1">
        <v>348</v>
      </c>
      <c r="GI94" s="522">
        <v>348</v>
      </c>
      <c r="GJ94" s="1">
        <v>348</v>
      </c>
      <c r="GK94" s="218">
        <f t="shared" si="120"/>
        <v>0</v>
      </c>
      <c r="GL94" s="23">
        <v>17848</v>
      </c>
      <c r="GM94" s="23"/>
      <c r="GN94" s="23">
        <v>18332</v>
      </c>
      <c r="GO94" s="23">
        <v>18740</v>
      </c>
      <c r="GP94" s="17"/>
      <c r="GQ94" s="22"/>
      <c r="GR94" s="31"/>
      <c r="GS94" s="37"/>
      <c r="GT94" s="41">
        <v>19932</v>
      </c>
      <c r="GU94" s="44"/>
      <c r="GV94" s="47"/>
      <c r="GW94" s="53"/>
      <c r="GX94" s="65"/>
      <c r="GY94" s="69">
        <v>20876</v>
      </c>
      <c r="GZ94" s="71">
        <v>21107</v>
      </c>
      <c r="HA94" s="73">
        <v>21363</v>
      </c>
      <c r="HB94" s="77"/>
      <c r="HC94" s="81"/>
      <c r="HD94" s="88">
        <v>21865</v>
      </c>
      <c r="HE94" s="90">
        <v>22093</v>
      </c>
      <c r="HF94" s="93"/>
      <c r="HG94" s="99"/>
      <c r="HH94" s="103"/>
      <c r="HI94" s="114"/>
      <c r="HJ94" s="117">
        <v>23266</v>
      </c>
      <c r="HK94" s="122">
        <v>23419</v>
      </c>
      <c r="HL94" s="124"/>
      <c r="HM94" s="129"/>
      <c r="HN94" s="133">
        <v>23600</v>
      </c>
      <c r="HO94" s="136"/>
      <c r="HP94" s="140"/>
      <c r="HQ94" s="145">
        <v>23729</v>
      </c>
      <c r="HR94" s="149"/>
      <c r="HS94" s="153">
        <v>23823</v>
      </c>
      <c r="HT94" s="158">
        <v>23850</v>
      </c>
      <c r="HU94" s="163"/>
      <c r="HV94" s="167"/>
      <c r="HW94" s="174"/>
      <c r="HX94" s="178"/>
      <c r="HY94" s="184"/>
      <c r="HZ94" s="189"/>
      <c r="IA94" s="193">
        <v>24105</v>
      </c>
      <c r="IB94" s="202"/>
      <c r="IC94" s="205">
        <v>24558</v>
      </c>
      <c r="ID94" s="209">
        <v>24658</v>
      </c>
      <c r="IE94" s="218"/>
      <c r="IF94" s="225">
        <v>24959</v>
      </c>
      <c r="IG94" s="229">
        <v>24959</v>
      </c>
      <c r="IH94" s="235">
        <v>24959</v>
      </c>
      <c r="II94" s="245">
        <v>25075</v>
      </c>
      <c r="IJ94" s="251">
        <v>25075</v>
      </c>
      <c r="IK94" s="255">
        <v>25075</v>
      </c>
      <c r="IL94" s="264">
        <v>25075</v>
      </c>
      <c r="IM94" s="268"/>
      <c r="IN94" s="272"/>
      <c r="IO94" s="279">
        <v>25075</v>
      </c>
      <c r="IP94" s="285"/>
      <c r="IQ94" s="290"/>
      <c r="IR94" s="295"/>
      <c r="IS94" s="299"/>
      <c r="IT94" s="305"/>
      <c r="IU94" s="308"/>
      <c r="IV94" s="310"/>
      <c r="IW94" s="313"/>
      <c r="IX94" s="317"/>
      <c r="IY94" s="322"/>
      <c r="IZ94" s="327"/>
      <c r="JA94" s="331"/>
      <c r="JB94" s="335"/>
      <c r="JC94" s="338"/>
      <c r="JD94" s="343"/>
      <c r="JE94" s="346"/>
      <c r="JF94" s="354"/>
      <c r="JG94" s="375"/>
      <c r="JH94" s="388"/>
      <c r="JI94" s="393"/>
      <c r="JJ94" s="414"/>
      <c r="JK94" s="422"/>
      <c r="JL94" s="429"/>
      <c r="JM94" s="435"/>
      <c r="JN94" s="441"/>
      <c r="JO94" s="448"/>
      <c r="JP94" s="455"/>
      <c r="JQ94" s="460"/>
      <c r="JR94" s="468"/>
      <c r="JS94" s="475"/>
      <c r="JT94" s="483"/>
      <c r="JU94" s="489"/>
      <c r="JV94" s="498"/>
      <c r="JW94" s="505"/>
      <c r="JX94" s="511"/>
      <c r="JY94" s="519"/>
      <c r="JZ94" s="530"/>
      <c r="KA94" s="218" t="str">
        <f t="shared" si="121"/>
        <v>Н/Д</v>
      </c>
      <c r="KB94" s="4"/>
    </row>
    <row r="95" spans="1:288" ht="15" customHeight="1" x14ac:dyDescent="0.2">
      <c r="A95" s="557"/>
      <c r="B95" s="132">
        <v>94</v>
      </c>
      <c r="C95" s="4" t="s">
        <v>108</v>
      </c>
      <c r="D95" s="132">
        <v>1</v>
      </c>
      <c r="E95" s="132">
        <v>1</v>
      </c>
      <c r="F95" s="23">
        <v>32</v>
      </c>
      <c r="G95" s="1">
        <v>42</v>
      </c>
      <c r="H95" s="1">
        <v>52</v>
      </c>
      <c r="I95" s="1">
        <v>62</v>
      </c>
      <c r="J95" s="1">
        <v>72</v>
      </c>
      <c r="K95" s="1">
        <v>82</v>
      </c>
      <c r="L95" s="31">
        <v>83</v>
      </c>
      <c r="M95" s="37">
        <v>83</v>
      </c>
      <c r="N95" s="41">
        <v>83</v>
      </c>
      <c r="O95" s="44">
        <v>83</v>
      </c>
      <c r="P95" s="47">
        <v>83</v>
      </c>
      <c r="Q95" s="53">
        <v>83</v>
      </c>
      <c r="R95" s="65">
        <v>83</v>
      </c>
      <c r="S95" s="69">
        <v>83</v>
      </c>
      <c r="T95" s="71">
        <v>83</v>
      </c>
      <c r="U95" s="73">
        <v>83</v>
      </c>
      <c r="V95" s="77">
        <v>83</v>
      </c>
      <c r="W95" s="81">
        <v>83</v>
      </c>
      <c r="X95" s="88">
        <v>83</v>
      </c>
      <c r="Y95" s="90">
        <v>94</v>
      </c>
      <c r="Z95" s="93">
        <v>98</v>
      </c>
      <c r="AA95" s="99">
        <v>100</v>
      </c>
      <c r="AB95" s="103">
        <v>102</v>
      </c>
      <c r="AC95" s="114">
        <v>106</v>
      </c>
      <c r="AD95" s="117">
        <v>110</v>
      </c>
      <c r="AE95" s="122">
        <v>114</v>
      </c>
      <c r="AF95" s="124">
        <v>118</v>
      </c>
      <c r="AG95" s="129">
        <v>122</v>
      </c>
      <c r="AH95" s="133">
        <v>126</v>
      </c>
      <c r="AI95" s="136">
        <v>128</v>
      </c>
      <c r="AJ95" s="140">
        <v>131</v>
      </c>
      <c r="AK95" s="145">
        <v>136</v>
      </c>
      <c r="AL95" s="1">
        <v>140</v>
      </c>
      <c r="AM95" s="153">
        <v>149</v>
      </c>
      <c r="AN95" s="158">
        <v>155</v>
      </c>
      <c r="AO95" s="163">
        <v>160</v>
      </c>
      <c r="AP95" s="167">
        <v>165</v>
      </c>
      <c r="AQ95" s="174">
        <v>170</v>
      </c>
      <c r="AR95" s="178">
        <v>172</v>
      </c>
      <c r="AS95" s="184">
        <v>175</v>
      </c>
      <c r="AT95" s="1">
        <f>ROUND((AS95-AP95)/3*1.2+AS95,1)</f>
        <v>179</v>
      </c>
      <c r="AU95" s="1">
        <v>183</v>
      </c>
      <c r="AV95" s="202">
        <v>189</v>
      </c>
      <c r="AW95" s="205">
        <v>189</v>
      </c>
      <c r="AX95" s="209">
        <v>200</v>
      </c>
      <c r="AY95" s="218">
        <v>205</v>
      </c>
      <c r="AZ95" s="1">
        <v>210</v>
      </c>
      <c r="BA95" s="1">
        <v>215</v>
      </c>
      <c r="BB95" s="1">
        <v>220</v>
      </c>
      <c r="BC95" s="245">
        <v>225</v>
      </c>
      <c r="BD95" s="251">
        <v>231</v>
      </c>
      <c r="BE95" s="255">
        <v>234</v>
      </c>
      <c r="BF95" s="264">
        <v>241</v>
      </c>
      <c r="BG95" s="268">
        <v>247</v>
      </c>
      <c r="BH95" s="1">
        <v>253</v>
      </c>
      <c r="BI95" s="279">
        <v>258</v>
      </c>
      <c r="BJ95" s="285">
        <v>266</v>
      </c>
      <c r="BK95" s="290">
        <v>275</v>
      </c>
      <c r="BL95" s="295">
        <v>276</v>
      </c>
      <c r="BM95" s="299">
        <v>277</v>
      </c>
      <c r="BN95" s="305">
        <v>282</v>
      </c>
      <c r="BO95" s="308">
        <v>287</v>
      </c>
      <c r="BP95" s="310">
        <v>288</v>
      </c>
      <c r="BQ95" s="313">
        <v>289</v>
      </c>
      <c r="BR95" s="317">
        <v>290</v>
      </c>
      <c r="BS95" s="322">
        <v>291</v>
      </c>
      <c r="BT95" s="327">
        <v>294</v>
      </c>
      <c r="BU95" s="331">
        <v>299</v>
      </c>
      <c r="BV95" s="335">
        <v>305</v>
      </c>
      <c r="BW95" s="338">
        <v>310</v>
      </c>
      <c r="BX95" s="343">
        <v>315</v>
      </c>
      <c r="BY95" s="346">
        <v>321</v>
      </c>
      <c r="BZ95" s="354">
        <v>328</v>
      </c>
      <c r="CA95" s="375">
        <v>2</v>
      </c>
      <c r="CB95" s="388">
        <v>8</v>
      </c>
      <c r="CC95" s="393">
        <v>14</v>
      </c>
      <c r="CD95" s="414">
        <v>20</v>
      </c>
      <c r="CE95" s="422">
        <v>25</v>
      </c>
      <c r="CF95" s="429">
        <v>29</v>
      </c>
      <c r="CG95" s="435">
        <v>36</v>
      </c>
      <c r="CH95" s="441">
        <v>42</v>
      </c>
      <c r="CI95" s="448">
        <v>46</v>
      </c>
      <c r="CJ95" s="455">
        <v>51</v>
      </c>
      <c r="CK95" s="460">
        <v>56</v>
      </c>
      <c r="CL95" s="468">
        <v>60</v>
      </c>
      <c r="CM95" s="475">
        <v>64</v>
      </c>
      <c r="CN95" s="483">
        <v>67</v>
      </c>
      <c r="CO95" s="489">
        <v>70</v>
      </c>
      <c r="CP95" s="498">
        <v>74</v>
      </c>
      <c r="CQ95" s="505">
        <v>78</v>
      </c>
      <c r="CR95" s="511">
        <v>82</v>
      </c>
      <c r="CS95" s="519">
        <v>85</v>
      </c>
      <c r="CT95" s="530">
        <v>88</v>
      </c>
      <c r="CU95" s="218">
        <f t="shared" si="114"/>
        <v>3</v>
      </c>
      <c r="CV95" s="23">
        <v>161</v>
      </c>
      <c r="CW95" s="1">
        <v>168</v>
      </c>
      <c r="CX95" s="1">
        <v>175</v>
      </c>
      <c r="CY95" s="1">
        <v>182</v>
      </c>
      <c r="CZ95" s="1">
        <v>189</v>
      </c>
      <c r="DA95" s="1">
        <v>196</v>
      </c>
      <c r="DB95" s="5">
        <v>196</v>
      </c>
      <c r="DC95" s="5">
        <v>196</v>
      </c>
      <c r="DD95" s="5">
        <v>196</v>
      </c>
      <c r="DE95" s="5">
        <v>196</v>
      </c>
      <c r="DF95" s="5">
        <v>196</v>
      </c>
      <c r="DG95" s="5">
        <v>196</v>
      </c>
      <c r="DH95" s="65">
        <v>191</v>
      </c>
      <c r="DI95" s="69">
        <v>191</v>
      </c>
      <c r="DJ95" s="71">
        <v>191</v>
      </c>
      <c r="DK95" s="73">
        <v>191</v>
      </c>
      <c r="DL95" s="77">
        <v>191</v>
      </c>
      <c r="DM95" s="81">
        <v>191</v>
      </c>
      <c r="DN95" s="88">
        <v>191</v>
      </c>
      <c r="DO95" s="90">
        <v>191</v>
      </c>
      <c r="DP95" s="93">
        <v>191</v>
      </c>
      <c r="DQ95" s="99">
        <v>191</v>
      </c>
      <c r="DR95" s="103">
        <v>191</v>
      </c>
      <c r="DS95" s="114">
        <v>191</v>
      </c>
      <c r="DT95" s="117">
        <v>191</v>
      </c>
      <c r="DU95" s="122">
        <v>191</v>
      </c>
      <c r="DV95" s="124">
        <v>191</v>
      </c>
      <c r="DW95" s="129">
        <v>191</v>
      </c>
      <c r="DX95" s="133">
        <v>191</v>
      </c>
      <c r="DY95" s="136">
        <v>191</v>
      </c>
      <c r="DZ95" s="140">
        <v>191</v>
      </c>
      <c r="EA95" s="145">
        <v>191</v>
      </c>
      <c r="EB95" s="1">
        <v>192</v>
      </c>
      <c r="EC95" s="153">
        <v>192</v>
      </c>
      <c r="ED95" s="158">
        <v>191</v>
      </c>
      <c r="EE95" s="163">
        <v>191</v>
      </c>
      <c r="EF95" s="167">
        <v>191</v>
      </c>
      <c r="EG95" s="174">
        <v>191</v>
      </c>
      <c r="EH95" s="178">
        <v>191</v>
      </c>
      <c r="EI95" s="184">
        <v>191</v>
      </c>
      <c r="EJ95" s="1">
        <v>191</v>
      </c>
      <c r="EK95" s="1">
        <f>EJ95</f>
        <v>191</v>
      </c>
      <c r="EL95" s="202">
        <v>191</v>
      </c>
      <c r="EM95" s="205">
        <v>191</v>
      </c>
      <c r="EN95" s="209">
        <v>191</v>
      </c>
      <c r="EO95" s="218">
        <v>190</v>
      </c>
      <c r="EP95" s="1">
        <v>190</v>
      </c>
      <c r="EQ95" s="1">
        <v>190</v>
      </c>
      <c r="ER95" s="1">
        <v>190</v>
      </c>
      <c r="ES95" s="245">
        <v>190</v>
      </c>
      <c r="ET95" s="251">
        <v>190</v>
      </c>
      <c r="EU95" s="255">
        <v>190</v>
      </c>
      <c r="EV95" s="264">
        <v>190</v>
      </c>
      <c r="EW95" s="268">
        <v>190</v>
      </c>
      <c r="EX95" s="1">
        <f t="shared" si="178"/>
        <v>190</v>
      </c>
      <c r="EY95" s="279">
        <v>190</v>
      </c>
      <c r="EZ95" s="285">
        <v>190</v>
      </c>
      <c r="FA95" s="290">
        <v>190</v>
      </c>
      <c r="FB95" s="295">
        <v>190</v>
      </c>
      <c r="FC95" s="299">
        <v>190</v>
      </c>
      <c r="FD95" s="305">
        <v>190</v>
      </c>
      <c r="FE95" s="308">
        <v>190</v>
      </c>
      <c r="FF95" s="310">
        <v>190</v>
      </c>
      <c r="FG95" s="313">
        <v>191</v>
      </c>
      <c r="FH95" s="317">
        <v>191</v>
      </c>
      <c r="FI95" s="322">
        <v>191</v>
      </c>
      <c r="FJ95" s="327">
        <v>191</v>
      </c>
      <c r="FK95" s="331">
        <v>191</v>
      </c>
      <c r="FL95" s="335">
        <v>191</v>
      </c>
      <c r="FM95" s="338">
        <v>191</v>
      </c>
      <c r="FN95" s="343">
        <v>191</v>
      </c>
      <c r="FO95" s="346">
        <v>191</v>
      </c>
      <c r="FP95" s="354">
        <v>191</v>
      </c>
      <c r="FQ95" s="375">
        <v>1.115</v>
      </c>
      <c r="FR95" s="388">
        <v>1.115</v>
      </c>
      <c r="FS95" s="393">
        <v>1.115</v>
      </c>
      <c r="FT95" s="414">
        <v>1.115</v>
      </c>
      <c r="FU95" s="422">
        <v>1.115</v>
      </c>
      <c r="FV95" s="429">
        <v>1.115</v>
      </c>
      <c r="FW95" s="435">
        <v>1.115</v>
      </c>
      <c r="FX95" s="441">
        <v>1.115</v>
      </c>
      <c r="FY95" s="448">
        <v>1.115</v>
      </c>
      <c r="FZ95" s="455">
        <v>1.115</v>
      </c>
      <c r="GA95" s="460">
        <v>1.115</v>
      </c>
      <c r="GB95" s="468">
        <v>4</v>
      </c>
      <c r="GC95" s="475">
        <v>7</v>
      </c>
      <c r="GD95" s="483">
        <v>10</v>
      </c>
      <c r="GE95" s="489">
        <v>13</v>
      </c>
      <c r="GF95" s="498">
        <v>14</v>
      </c>
      <c r="GG95" s="505">
        <v>15</v>
      </c>
      <c r="GH95" s="511">
        <v>16</v>
      </c>
      <c r="GI95" s="519">
        <v>17</v>
      </c>
      <c r="GJ95" s="530">
        <v>18</v>
      </c>
      <c r="GK95" s="218">
        <f t="shared" si="120"/>
        <v>1</v>
      </c>
      <c r="GL95" s="23"/>
      <c r="GM95" s="23"/>
      <c r="GN95" s="23"/>
      <c r="GO95" s="23"/>
      <c r="GP95" s="17"/>
      <c r="GQ95" s="22"/>
      <c r="GR95" s="31">
        <v>10565</v>
      </c>
      <c r="GS95" s="37">
        <v>10565</v>
      </c>
      <c r="GT95" s="41">
        <v>10565</v>
      </c>
      <c r="GU95" s="44">
        <v>10565</v>
      </c>
      <c r="GV95" s="47">
        <v>10565</v>
      </c>
      <c r="GW95" s="53">
        <v>10565</v>
      </c>
      <c r="GX95" s="65">
        <v>10565</v>
      </c>
      <c r="GY95" s="69">
        <v>10565</v>
      </c>
      <c r="GZ95" s="71">
        <v>10565</v>
      </c>
      <c r="HA95" s="73">
        <v>10565</v>
      </c>
      <c r="HB95" s="77">
        <v>10565</v>
      </c>
      <c r="HC95" s="81">
        <v>10585</v>
      </c>
      <c r="HD95" s="88">
        <v>10594</v>
      </c>
      <c r="HE95" s="90">
        <v>10757</v>
      </c>
      <c r="HF95" s="93">
        <v>10914</v>
      </c>
      <c r="HG95" s="99">
        <v>11074</v>
      </c>
      <c r="HH95" s="103">
        <v>11231</v>
      </c>
      <c r="HI95" s="114">
        <v>11383</v>
      </c>
      <c r="HJ95" s="117">
        <v>11538</v>
      </c>
      <c r="HK95" s="122">
        <v>11698</v>
      </c>
      <c r="HL95" s="124">
        <v>11864</v>
      </c>
      <c r="HM95" s="129">
        <v>12014</v>
      </c>
      <c r="HN95" s="133">
        <v>12151</v>
      </c>
      <c r="HO95" s="136">
        <v>12229</v>
      </c>
      <c r="HP95" s="140">
        <v>12235</v>
      </c>
      <c r="HQ95" s="145">
        <v>12533</v>
      </c>
      <c r="HR95" s="149"/>
      <c r="HS95" s="153">
        <v>12936</v>
      </c>
      <c r="HT95" s="158">
        <v>13313</v>
      </c>
      <c r="HU95" s="163">
        <v>13330</v>
      </c>
      <c r="HV95" s="167">
        <v>13486</v>
      </c>
      <c r="HW95" s="174">
        <v>13648</v>
      </c>
      <c r="HX95" s="178">
        <v>13730</v>
      </c>
      <c r="HY95" s="184">
        <v>13836</v>
      </c>
      <c r="HZ95" s="189"/>
      <c r="IA95" s="193"/>
      <c r="IB95" s="202">
        <v>14329</v>
      </c>
      <c r="IC95" s="205">
        <v>14529</v>
      </c>
      <c r="ID95" s="209">
        <v>14680</v>
      </c>
      <c r="IE95" s="218">
        <v>14818</v>
      </c>
      <c r="IF95" s="225"/>
      <c r="IG95" s="229"/>
      <c r="IH95" s="235"/>
      <c r="II95" s="245">
        <v>15439</v>
      </c>
      <c r="IJ95" s="251">
        <v>15613</v>
      </c>
      <c r="IK95" s="255">
        <v>15728</v>
      </c>
      <c r="IL95" s="264">
        <v>15922</v>
      </c>
      <c r="IM95" s="268">
        <v>16192</v>
      </c>
      <c r="IN95" s="272"/>
      <c r="IO95" s="279">
        <v>16555</v>
      </c>
      <c r="IP95" s="285">
        <v>16760</v>
      </c>
      <c r="IQ95" s="290">
        <v>16988</v>
      </c>
      <c r="IR95" s="295">
        <v>17050</v>
      </c>
      <c r="IS95" s="299">
        <v>17089</v>
      </c>
      <c r="IT95" s="305">
        <v>17311</v>
      </c>
      <c r="IU95" s="308">
        <v>17497</v>
      </c>
      <c r="IV95" s="310">
        <v>17537</v>
      </c>
      <c r="IW95" s="313">
        <v>17577</v>
      </c>
      <c r="IX95" s="317">
        <v>17603</v>
      </c>
      <c r="IY95" s="322">
        <v>17722</v>
      </c>
      <c r="IZ95" s="327">
        <v>17915</v>
      </c>
      <c r="JA95" s="331">
        <v>18097</v>
      </c>
      <c r="JB95" s="335">
        <v>18277</v>
      </c>
      <c r="JC95" s="338">
        <v>18467</v>
      </c>
      <c r="JD95" s="343">
        <v>18687</v>
      </c>
      <c r="JE95" s="346">
        <v>18888</v>
      </c>
      <c r="JF95" s="354">
        <v>19135</v>
      </c>
      <c r="JG95" s="375">
        <v>19355</v>
      </c>
      <c r="JH95" s="388">
        <v>19580</v>
      </c>
      <c r="JI95" s="393">
        <v>19790</v>
      </c>
      <c r="JJ95" s="414">
        <v>20000</v>
      </c>
      <c r="JK95" s="422">
        <v>20160</v>
      </c>
      <c r="JL95" s="429">
        <v>20446</v>
      </c>
      <c r="JM95" s="435">
        <v>20666</v>
      </c>
      <c r="JN95" s="441">
        <v>20846</v>
      </c>
      <c r="JO95" s="448">
        <v>21026</v>
      </c>
      <c r="JP95" s="455">
        <v>21216</v>
      </c>
      <c r="JQ95" s="460">
        <v>21436</v>
      </c>
      <c r="JR95" s="468">
        <v>21538</v>
      </c>
      <c r="JS95" s="475">
        <v>21630</v>
      </c>
      <c r="JT95" s="483">
        <v>21735</v>
      </c>
      <c r="JU95" s="489">
        <v>21810</v>
      </c>
      <c r="JV95" s="498">
        <v>21960</v>
      </c>
      <c r="JW95" s="505">
        <v>22165</v>
      </c>
      <c r="JX95" s="511">
        <v>22330</v>
      </c>
      <c r="JY95" s="519">
        <v>22495</v>
      </c>
      <c r="JZ95" s="530">
        <v>22585</v>
      </c>
      <c r="KA95" s="218">
        <f t="shared" si="121"/>
        <v>90</v>
      </c>
      <c r="KB95" s="4"/>
    </row>
    <row r="96" spans="1:288" ht="15" customHeight="1" x14ac:dyDescent="0.2">
      <c r="A96" s="557"/>
      <c r="B96" s="132">
        <v>95</v>
      </c>
      <c r="C96" s="4" t="s">
        <v>353</v>
      </c>
      <c r="D96" s="132">
        <v>0</v>
      </c>
      <c r="E96" s="132">
        <v>2</v>
      </c>
      <c r="F96" s="23">
        <v>73.31</v>
      </c>
      <c r="G96" s="5">
        <v>73.31</v>
      </c>
      <c r="H96" s="23">
        <v>74</v>
      </c>
      <c r="I96" s="5">
        <v>74</v>
      </c>
      <c r="J96" s="5">
        <v>74</v>
      </c>
      <c r="K96" s="5">
        <v>74</v>
      </c>
      <c r="L96" s="5">
        <v>74</v>
      </c>
      <c r="M96" s="5">
        <v>74</v>
      </c>
      <c r="N96" s="5">
        <v>74</v>
      </c>
      <c r="O96" s="5">
        <v>74</v>
      </c>
      <c r="P96" s="5">
        <v>74</v>
      </c>
      <c r="Q96" s="5">
        <v>74</v>
      </c>
      <c r="R96" s="5">
        <v>74</v>
      </c>
      <c r="S96" s="5">
        <v>74</v>
      </c>
      <c r="T96" s="5">
        <v>74</v>
      </c>
      <c r="U96" s="5">
        <v>74</v>
      </c>
      <c r="V96" s="5">
        <v>74</v>
      </c>
      <c r="W96" s="5">
        <v>74</v>
      </c>
      <c r="X96" s="5">
        <v>74</v>
      </c>
      <c r="Y96" s="91">
        <v>74</v>
      </c>
      <c r="Z96" s="5">
        <v>74</v>
      </c>
      <c r="AA96" s="5">
        <v>74</v>
      </c>
      <c r="AB96" s="105">
        <v>76</v>
      </c>
      <c r="AC96" s="5">
        <v>76</v>
      </c>
      <c r="AD96" s="117">
        <v>76</v>
      </c>
      <c r="AE96" s="122">
        <v>77</v>
      </c>
      <c r="AF96" s="124">
        <v>78</v>
      </c>
      <c r="AG96" s="129">
        <v>79</v>
      </c>
      <c r="AH96" s="133">
        <v>79</v>
      </c>
      <c r="AI96" s="136">
        <v>82</v>
      </c>
      <c r="AJ96" s="140">
        <v>83</v>
      </c>
      <c r="AK96" s="5">
        <v>83</v>
      </c>
      <c r="AL96" s="149">
        <v>86</v>
      </c>
      <c r="AM96" s="153">
        <v>87</v>
      </c>
      <c r="AN96" s="158">
        <v>87</v>
      </c>
      <c r="AO96" s="163">
        <v>87</v>
      </c>
      <c r="AP96" s="167">
        <v>87</v>
      </c>
      <c r="AQ96" s="5">
        <v>87</v>
      </c>
      <c r="AR96" s="178">
        <v>91</v>
      </c>
      <c r="AS96" s="184">
        <v>94</v>
      </c>
      <c r="AT96" s="189">
        <v>97</v>
      </c>
      <c r="AU96" s="193">
        <v>103</v>
      </c>
      <c r="AV96" s="202">
        <v>108</v>
      </c>
      <c r="AW96" s="205">
        <v>113</v>
      </c>
      <c r="AX96" s="209">
        <v>117</v>
      </c>
      <c r="AY96" s="218">
        <v>121</v>
      </c>
      <c r="AZ96" s="225">
        <v>124</v>
      </c>
      <c r="BA96" s="1">
        <v>127</v>
      </c>
      <c r="BB96" s="1">
        <v>130</v>
      </c>
      <c r="BC96" s="245">
        <v>133</v>
      </c>
      <c r="BD96" s="251">
        <v>136</v>
      </c>
      <c r="BE96" s="1">
        <v>139</v>
      </c>
      <c r="BF96" s="264">
        <v>142</v>
      </c>
      <c r="BG96" s="268">
        <v>1.212</v>
      </c>
      <c r="BH96" s="272">
        <v>4</v>
      </c>
      <c r="BI96" s="279">
        <v>4</v>
      </c>
      <c r="BJ96" s="285">
        <v>9</v>
      </c>
      <c r="BK96" s="290">
        <v>11</v>
      </c>
      <c r="BL96" s="295">
        <v>13</v>
      </c>
      <c r="BM96" s="299">
        <v>15</v>
      </c>
      <c r="BN96" s="305">
        <v>25</v>
      </c>
      <c r="BO96" s="308">
        <v>30</v>
      </c>
      <c r="BP96" s="310">
        <v>32</v>
      </c>
      <c r="BQ96" s="313">
        <v>32</v>
      </c>
      <c r="BR96" s="317">
        <v>38</v>
      </c>
      <c r="BS96" s="322">
        <v>43</v>
      </c>
      <c r="BT96" s="327">
        <v>49</v>
      </c>
      <c r="BU96" s="331">
        <v>57</v>
      </c>
      <c r="BV96" s="335">
        <v>62</v>
      </c>
      <c r="BW96" s="338">
        <v>70</v>
      </c>
      <c r="BX96" s="343">
        <v>78</v>
      </c>
      <c r="BY96" s="346">
        <v>87</v>
      </c>
      <c r="BZ96" s="354">
        <v>94</v>
      </c>
      <c r="CA96" s="375">
        <v>102</v>
      </c>
      <c r="CB96" s="388">
        <v>111</v>
      </c>
      <c r="CC96" s="393">
        <v>118</v>
      </c>
      <c r="CD96" s="414">
        <v>125</v>
      </c>
      <c r="CE96" s="422">
        <v>131</v>
      </c>
      <c r="CF96" s="429">
        <v>140</v>
      </c>
      <c r="CG96" s="435">
        <v>145</v>
      </c>
      <c r="CH96" s="441">
        <v>153</v>
      </c>
      <c r="CI96" s="448">
        <v>161</v>
      </c>
      <c r="CJ96" s="455">
        <v>167</v>
      </c>
      <c r="CK96" s="460">
        <v>174</v>
      </c>
      <c r="CL96" s="468">
        <v>182</v>
      </c>
      <c r="CM96" s="475">
        <v>189</v>
      </c>
      <c r="CN96" s="483">
        <v>198</v>
      </c>
      <c r="CO96" s="489">
        <v>203</v>
      </c>
      <c r="CP96" s="498">
        <v>209</v>
      </c>
      <c r="CQ96" s="505">
        <v>215</v>
      </c>
      <c r="CR96" s="511">
        <v>222</v>
      </c>
      <c r="CS96" s="519">
        <v>226</v>
      </c>
      <c r="CT96" s="530">
        <v>233</v>
      </c>
      <c r="CU96" s="218">
        <f t="shared" si="114"/>
        <v>7</v>
      </c>
      <c r="CV96" s="23">
        <v>105.8</v>
      </c>
      <c r="CW96" s="5">
        <v>105.8</v>
      </c>
      <c r="CX96" s="23">
        <v>106</v>
      </c>
      <c r="CY96" s="5">
        <v>106</v>
      </c>
      <c r="CZ96" s="5">
        <v>106</v>
      </c>
      <c r="DA96" s="5">
        <v>106</v>
      </c>
      <c r="DB96" s="5">
        <v>106</v>
      </c>
      <c r="DC96" s="5">
        <v>106</v>
      </c>
      <c r="DD96" s="5">
        <v>106</v>
      </c>
      <c r="DE96" s="5">
        <v>106</v>
      </c>
      <c r="DF96" s="5">
        <v>106</v>
      </c>
      <c r="DG96" s="5">
        <v>106</v>
      </c>
      <c r="DH96" s="5">
        <v>106</v>
      </c>
      <c r="DI96" s="5">
        <v>106</v>
      </c>
      <c r="DJ96" s="5">
        <v>106</v>
      </c>
      <c r="DK96" s="5">
        <v>106</v>
      </c>
      <c r="DL96" s="5">
        <v>106</v>
      </c>
      <c r="DM96" s="5">
        <v>106</v>
      </c>
      <c r="DN96" s="5">
        <v>106</v>
      </c>
      <c r="DO96" s="91">
        <v>107</v>
      </c>
      <c r="DP96" s="5">
        <v>107</v>
      </c>
      <c r="DQ96" s="5">
        <v>107</v>
      </c>
      <c r="DR96" s="105">
        <v>107</v>
      </c>
      <c r="DS96" s="5">
        <v>107</v>
      </c>
      <c r="DT96" s="117">
        <v>108</v>
      </c>
      <c r="DU96" s="122">
        <v>108</v>
      </c>
      <c r="DV96" s="124">
        <v>108</v>
      </c>
      <c r="DW96" s="129">
        <v>109</v>
      </c>
      <c r="DX96" s="133">
        <v>109</v>
      </c>
      <c r="DY96" s="136">
        <v>109</v>
      </c>
      <c r="DZ96" s="140">
        <v>109</v>
      </c>
      <c r="EA96" s="5">
        <v>109</v>
      </c>
      <c r="EB96" s="149">
        <v>109</v>
      </c>
      <c r="EC96" s="153">
        <v>109</v>
      </c>
      <c r="ED96" s="158">
        <v>109</v>
      </c>
      <c r="EE96" s="163">
        <v>109</v>
      </c>
      <c r="EF96" s="167">
        <v>109</v>
      </c>
      <c r="EG96" s="5">
        <v>109</v>
      </c>
      <c r="EH96" s="178">
        <v>111</v>
      </c>
      <c r="EI96" s="184">
        <v>114</v>
      </c>
      <c r="EJ96" s="189">
        <v>115</v>
      </c>
      <c r="EK96" s="193">
        <v>115</v>
      </c>
      <c r="EL96" s="202">
        <v>115</v>
      </c>
      <c r="EM96" s="205">
        <v>115</v>
      </c>
      <c r="EN96" s="209">
        <v>115</v>
      </c>
      <c r="EO96" s="218">
        <v>117</v>
      </c>
      <c r="EP96" s="225">
        <v>118</v>
      </c>
      <c r="EQ96" s="1">
        <v>119</v>
      </c>
      <c r="ER96" s="1">
        <v>120</v>
      </c>
      <c r="ES96" s="245">
        <v>122</v>
      </c>
      <c r="ET96" s="251">
        <v>125</v>
      </c>
      <c r="EU96" s="1">
        <v>128</v>
      </c>
      <c r="EV96" s="264">
        <v>129</v>
      </c>
      <c r="EW96" s="268">
        <v>1.3640000000000001</v>
      </c>
      <c r="EX96" s="272">
        <v>1.3640000000000001</v>
      </c>
      <c r="EY96" s="279">
        <v>1.3640000000000001</v>
      </c>
      <c r="EZ96" s="285">
        <v>1.3640000000000001</v>
      </c>
      <c r="FA96" s="290">
        <v>1.3640000000000001</v>
      </c>
      <c r="FB96" s="295">
        <v>1.3640000000000001</v>
      </c>
      <c r="FC96" s="299">
        <v>1.3640000000000001</v>
      </c>
      <c r="FD96" s="305">
        <v>1.3640000000000001</v>
      </c>
      <c r="FE96" s="308">
        <v>1.3640000000000001</v>
      </c>
      <c r="FF96" s="310">
        <v>1.3640000000000001</v>
      </c>
      <c r="FG96" s="313">
        <v>1.3640000000000001</v>
      </c>
      <c r="FH96" s="317">
        <v>1.3640000000000001</v>
      </c>
      <c r="FI96" s="322">
        <v>1.3640000000000001</v>
      </c>
      <c r="FJ96" s="327">
        <v>1.3640000000000001</v>
      </c>
      <c r="FK96" s="331">
        <v>1.3640000000000001</v>
      </c>
      <c r="FL96" s="335">
        <v>1.3640000000000001</v>
      </c>
      <c r="FM96" s="338">
        <v>1.3640000000000001</v>
      </c>
      <c r="FN96" s="343">
        <v>1.3640000000000001</v>
      </c>
      <c r="FO96" s="346">
        <v>1.3640000000000001</v>
      </c>
      <c r="FP96" s="354">
        <v>1.3640000000000001</v>
      </c>
      <c r="FQ96" s="375">
        <v>1.3640000000000001</v>
      </c>
      <c r="FR96" s="388">
        <v>1.3640000000000001</v>
      </c>
      <c r="FS96" s="393">
        <v>1.3640000000000001</v>
      </c>
      <c r="FT96" s="414">
        <v>1.3640000000000001</v>
      </c>
      <c r="FU96" s="422">
        <v>1.3640000000000001</v>
      </c>
      <c r="FV96" s="429">
        <v>1.3640000000000001</v>
      </c>
      <c r="FW96" s="435">
        <v>1.3640000000000001</v>
      </c>
      <c r="FX96" s="441">
        <v>1.3640000000000001</v>
      </c>
      <c r="FY96" s="448">
        <v>1.3640000000000001</v>
      </c>
      <c r="FZ96" s="455">
        <v>1.3640000000000001</v>
      </c>
      <c r="GA96" s="460">
        <v>5</v>
      </c>
      <c r="GB96" s="468">
        <v>5</v>
      </c>
      <c r="GC96" s="475">
        <v>5</v>
      </c>
      <c r="GD96" s="483">
        <v>5</v>
      </c>
      <c r="GE96" s="489">
        <v>7</v>
      </c>
      <c r="GF96" s="498">
        <v>7</v>
      </c>
      <c r="GG96" s="505">
        <v>7</v>
      </c>
      <c r="GH96" s="511">
        <v>7</v>
      </c>
      <c r="GI96" s="519">
        <v>7</v>
      </c>
      <c r="GJ96" s="530">
        <v>7</v>
      </c>
      <c r="GK96" s="218">
        <f t="shared" si="120"/>
        <v>0</v>
      </c>
      <c r="GL96" s="23">
        <v>3406</v>
      </c>
      <c r="GM96" s="5">
        <v>3406</v>
      </c>
      <c r="GN96" s="23">
        <v>3432</v>
      </c>
      <c r="GO96" s="5">
        <v>3432</v>
      </c>
      <c r="GP96" s="5">
        <v>3432</v>
      </c>
      <c r="GQ96" s="5">
        <v>3432</v>
      </c>
      <c r="GR96" s="5">
        <v>3432</v>
      </c>
      <c r="GS96" s="5">
        <v>3432</v>
      </c>
      <c r="GT96" s="5">
        <v>3432</v>
      </c>
      <c r="GU96" s="5">
        <v>3432</v>
      </c>
      <c r="GV96" s="5">
        <v>3432</v>
      </c>
      <c r="GW96" s="5">
        <v>3432</v>
      </c>
      <c r="GX96" s="5">
        <v>3432</v>
      </c>
      <c r="GY96" s="5">
        <v>3432</v>
      </c>
      <c r="GZ96" s="5">
        <v>3432</v>
      </c>
      <c r="HA96" s="5">
        <v>3432</v>
      </c>
      <c r="HB96" s="5">
        <v>3432</v>
      </c>
      <c r="HC96" s="5">
        <v>3432</v>
      </c>
      <c r="HD96" s="5">
        <v>3432</v>
      </c>
      <c r="HE96" s="74">
        <v>3534</v>
      </c>
      <c r="HF96" s="5">
        <v>3534</v>
      </c>
      <c r="HG96" s="5">
        <v>3534</v>
      </c>
      <c r="HH96" s="105">
        <v>3585</v>
      </c>
      <c r="HI96" s="5">
        <v>3585</v>
      </c>
      <c r="HJ96" s="117">
        <v>3660</v>
      </c>
      <c r="HK96" s="122">
        <v>3691</v>
      </c>
      <c r="HL96" s="124">
        <v>3738</v>
      </c>
      <c r="HM96" s="129">
        <v>3783</v>
      </c>
      <c r="HN96" s="133">
        <v>3790</v>
      </c>
      <c r="HO96" s="136">
        <v>3888</v>
      </c>
      <c r="HP96" s="140">
        <v>3932</v>
      </c>
      <c r="HQ96" s="5">
        <v>3932</v>
      </c>
      <c r="HR96" s="149">
        <v>3991</v>
      </c>
      <c r="HS96" s="153">
        <v>4056</v>
      </c>
      <c r="HT96" s="158">
        <v>4056</v>
      </c>
      <c r="HU96" s="163">
        <v>4056</v>
      </c>
      <c r="HV96" s="167">
        <v>4056</v>
      </c>
      <c r="HW96" s="5">
        <v>4056</v>
      </c>
      <c r="HX96" s="178">
        <v>4135</v>
      </c>
      <c r="HY96" s="184">
        <v>4203</v>
      </c>
      <c r="HZ96" s="189">
        <v>4259</v>
      </c>
      <c r="IA96" s="193">
        <v>4351</v>
      </c>
      <c r="IB96" s="202">
        <v>4476</v>
      </c>
      <c r="IC96" s="205">
        <v>4561</v>
      </c>
      <c r="ID96" s="209">
        <v>4665</v>
      </c>
      <c r="IE96" s="218">
        <v>4743</v>
      </c>
      <c r="IF96" s="225">
        <v>4842</v>
      </c>
      <c r="IG96" s="229"/>
      <c r="IH96" s="235"/>
      <c r="II96" s="245">
        <v>5131</v>
      </c>
      <c r="IJ96" s="251">
        <v>5233</v>
      </c>
      <c r="IK96" s="255"/>
      <c r="IL96" s="264">
        <v>5419</v>
      </c>
      <c r="IM96" s="268">
        <v>5461</v>
      </c>
      <c r="IN96" s="272">
        <v>5507</v>
      </c>
      <c r="IO96" s="279">
        <v>5518</v>
      </c>
      <c r="IP96" s="285">
        <v>5663</v>
      </c>
      <c r="IQ96" s="290">
        <v>5737</v>
      </c>
      <c r="IR96" s="295">
        <v>5828</v>
      </c>
      <c r="IS96" s="299">
        <v>5890</v>
      </c>
      <c r="IT96" s="305">
        <v>6226</v>
      </c>
      <c r="IU96" s="308">
        <v>6393</v>
      </c>
      <c r="IV96" s="310">
        <v>6493</v>
      </c>
      <c r="IW96" s="313">
        <v>6493</v>
      </c>
      <c r="IX96" s="317">
        <v>6652</v>
      </c>
      <c r="IY96" s="322">
        <v>6830</v>
      </c>
      <c r="IZ96" s="327">
        <v>7060</v>
      </c>
      <c r="JA96" s="331">
        <v>7244</v>
      </c>
      <c r="JB96" s="335">
        <v>7465</v>
      </c>
      <c r="JC96" s="338">
        <v>7683</v>
      </c>
      <c r="JD96" s="343">
        <v>7908</v>
      </c>
      <c r="JE96" s="346">
        <v>8185</v>
      </c>
      <c r="JF96" s="354">
        <v>8431</v>
      </c>
      <c r="JG96" s="375">
        <v>8707</v>
      </c>
      <c r="JH96" s="388">
        <v>8994</v>
      </c>
      <c r="JI96" s="393">
        <v>9207</v>
      </c>
      <c r="JJ96" s="414">
        <v>9427</v>
      </c>
      <c r="JK96" s="422">
        <v>9632</v>
      </c>
      <c r="JL96" s="429">
        <v>9908</v>
      </c>
      <c r="JM96" s="435">
        <v>10067</v>
      </c>
      <c r="JN96" s="441">
        <v>10310</v>
      </c>
      <c r="JO96" s="448">
        <v>10527</v>
      </c>
      <c r="JP96" s="455">
        <v>10739</v>
      </c>
      <c r="JQ96" s="460">
        <v>10970</v>
      </c>
      <c r="JR96" s="468">
        <v>11272</v>
      </c>
      <c r="JS96" s="475">
        <v>11543</v>
      </c>
      <c r="JT96" s="483">
        <v>11852</v>
      </c>
      <c r="JU96" s="489">
        <v>12066</v>
      </c>
      <c r="JV96" s="498">
        <v>12282</v>
      </c>
      <c r="JW96" s="505">
        <v>12572</v>
      </c>
      <c r="JX96" s="511">
        <v>12816</v>
      </c>
      <c r="JY96" s="519">
        <v>12936</v>
      </c>
      <c r="JZ96" s="530">
        <v>13146</v>
      </c>
      <c r="KA96" s="218">
        <f t="shared" si="121"/>
        <v>210</v>
      </c>
      <c r="KB96" s="4"/>
    </row>
    <row r="97" spans="1:288" ht="15" customHeight="1" x14ac:dyDescent="0.2">
      <c r="A97" s="557"/>
      <c r="B97" s="132">
        <v>96</v>
      </c>
      <c r="C97" s="4" t="s">
        <v>480</v>
      </c>
      <c r="D97" s="132">
        <v>4</v>
      </c>
      <c r="E97" s="132">
        <v>2</v>
      </c>
      <c r="F97" s="23">
        <v>7</v>
      </c>
      <c r="G97" s="23">
        <v>13</v>
      </c>
      <c r="H97" s="23">
        <v>18</v>
      </c>
      <c r="I97" s="23">
        <v>23</v>
      </c>
      <c r="J97" s="18">
        <v>27</v>
      </c>
      <c r="K97" s="22">
        <v>30</v>
      </c>
      <c r="L97" s="31">
        <v>30</v>
      </c>
      <c r="M97" s="1">
        <f>ROUND((L97-F97)/6+L97+1,0)</f>
        <v>35</v>
      </c>
      <c r="N97" s="41">
        <v>37</v>
      </c>
      <c r="O97" s="44">
        <v>44</v>
      </c>
      <c r="P97" s="47">
        <v>50</v>
      </c>
      <c r="Q97" s="53">
        <v>59</v>
      </c>
      <c r="R97" s="65">
        <v>65</v>
      </c>
      <c r="S97" s="69">
        <v>72</v>
      </c>
      <c r="T97" s="71">
        <v>80</v>
      </c>
      <c r="U97" s="73">
        <v>84</v>
      </c>
      <c r="V97" s="77">
        <v>86</v>
      </c>
      <c r="W97" s="81">
        <v>90</v>
      </c>
      <c r="X97" s="88">
        <v>92</v>
      </c>
      <c r="Y97" s="90">
        <v>94</v>
      </c>
      <c r="Z97" s="93">
        <v>96</v>
      </c>
      <c r="AA97" s="99">
        <v>102</v>
      </c>
      <c r="AB97" s="103">
        <v>108</v>
      </c>
      <c r="AC97" s="114">
        <v>118</v>
      </c>
      <c r="AD97" s="117">
        <v>125</v>
      </c>
      <c r="AE97" s="122">
        <v>132</v>
      </c>
      <c r="AF97" s="124">
        <v>139</v>
      </c>
      <c r="AG97" s="129">
        <v>142</v>
      </c>
      <c r="AH97" s="133">
        <v>147</v>
      </c>
      <c r="AI97" s="136">
        <v>150</v>
      </c>
      <c r="AJ97" s="140">
        <v>153</v>
      </c>
      <c r="AK97" s="145">
        <v>154</v>
      </c>
      <c r="AL97" s="149">
        <v>156</v>
      </c>
      <c r="AM97" s="153">
        <v>159</v>
      </c>
      <c r="AN97" s="158">
        <v>162</v>
      </c>
      <c r="AO97" s="163">
        <v>166</v>
      </c>
      <c r="AP97" s="167">
        <v>172</v>
      </c>
      <c r="AQ97" s="174">
        <v>181</v>
      </c>
      <c r="AR97" s="178">
        <v>190</v>
      </c>
      <c r="AS97" s="184">
        <v>194</v>
      </c>
      <c r="AT97" s="189">
        <v>194</v>
      </c>
      <c r="AU97" s="193">
        <v>194</v>
      </c>
      <c r="AV97" s="202">
        <v>194</v>
      </c>
      <c r="AW97" s="205">
        <v>196</v>
      </c>
      <c r="AX97" s="1">
        <v>198</v>
      </c>
      <c r="AY97" s="218">
        <v>209</v>
      </c>
      <c r="AZ97" s="225">
        <v>217</v>
      </c>
      <c r="BA97" s="229">
        <v>225</v>
      </c>
      <c r="BB97" s="1">
        <v>233</v>
      </c>
      <c r="BC97" s="245">
        <v>240</v>
      </c>
      <c r="BD97" s="251">
        <v>248</v>
      </c>
      <c r="BE97" s="255">
        <v>253</v>
      </c>
      <c r="BF97" s="264">
        <v>255</v>
      </c>
      <c r="BG97" s="268">
        <v>257</v>
      </c>
      <c r="BH97" s="272">
        <v>260</v>
      </c>
      <c r="BI97" s="279">
        <v>269</v>
      </c>
      <c r="BJ97" s="285">
        <v>279</v>
      </c>
      <c r="BK97" s="290">
        <v>290</v>
      </c>
      <c r="BL97" s="295">
        <v>300</v>
      </c>
      <c r="BM97" s="299">
        <v>310</v>
      </c>
      <c r="BN97" s="305">
        <v>320</v>
      </c>
      <c r="BO97" s="308">
        <v>326</v>
      </c>
      <c r="BP97" s="310">
        <v>333</v>
      </c>
      <c r="BQ97" s="313">
        <v>340</v>
      </c>
      <c r="BR97" s="317">
        <v>342</v>
      </c>
      <c r="BS97" s="322">
        <v>344</v>
      </c>
      <c r="BT97" s="327">
        <v>347</v>
      </c>
      <c r="BU97" s="331">
        <v>349</v>
      </c>
      <c r="BV97" s="335">
        <v>352</v>
      </c>
      <c r="BW97" s="338">
        <v>358</v>
      </c>
      <c r="BX97" s="343">
        <v>364</v>
      </c>
      <c r="BY97" s="346">
        <v>372</v>
      </c>
      <c r="BZ97" s="354">
        <v>379</v>
      </c>
      <c r="CA97" s="375">
        <v>384</v>
      </c>
      <c r="CB97" s="388">
        <v>391</v>
      </c>
      <c r="CC97" s="393">
        <v>396</v>
      </c>
      <c r="CD97" s="414">
        <v>398</v>
      </c>
      <c r="CE97" s="422">
        <v>401</v>
      </c>
      <c r="CF97" s="429">
        <v>402</v>
      </c>
      <c r="CG97" s="435">
        <v>404</v>
      </c>
      <c r="CH97" s="441">
        <v>405</v>
      </c>
      <c r="CI97" s="448">
        <v>408</v>
      </c>
      <c r="CJ97" s="455">
        <v>413</v>
      </c>
      <c r="CK97" s="460">
        <v>419</v>
      </c>
      <c r="CL97" s="468">
        <v>425</v>
      </c>
      <c r="CM97" s="475">
        <v>430</v>
      </c>
      <c r="CN97" s="483">
        <v>436</v>
      </c>
      <c r="CO97" s="489">
        <v>438</v>
      </c>
      <c r="CP97" s="498">
        <v>440</v>
      </c>
      <c r="CQ97" s="505">
        <v>442</v>
      </c>
      <c r="CR97" s="511">
        <v>443</v>
      </c>
      <c r="CS97" s="519">
        <v>445</v>
      </c>
      <c r="CT97" s="530">
        <v>447</v>
      </c>
      <c r="CU97" s="218">
        <f t="shared" si="114"/>
        <v>2</v>
      </c>
      <c r="CV97" s="23">
        <v>1.274</v>
      </c>
      <c r="CW97" s="23">
        <v>1.274</v>
      </c>
      <c r="CX97" s="23">
        <v>1.274</v>
      </c>
      <c r="CY97" s="23">
        <v>1.274</v>
      </c>
      <c r="CZ97" s="18">
        <v>1.274</v>
      </c>
      <c r="DA97" s="22">
        <v>1.274</v>
      </c>
      <c r="DB97" s="31">
        <v>1.274</v>
      </c>
      <c r="DC97" s="1">
        <v>1.274</v>
      </c>
      <c r="DD97" s="41">
        <v>1.274</v>
      </c>
      <c r="DE97" s="44">
        <v>1.274</v>
      </c>
      <c r="DF97" s="47">
        <v>1.274</v>
      </c>
      <c r="DG97" s="53">
        <v>1.274</v>
      </c>
      <c r="DH97" s="65">
        <v>1.274</v>
      </c>
      <c r="DI97" s="69">
        <v>1.274</v>
      </c>
      <c r="DJ97" s="71">
        <v>1.274</v>
      </c>
      <c r="DK97" s="73">
        <v>1.274</v>
      </c>
      <c r="DL97" s="77">
        <v>1.274</v>
      </c>
      <c r="DM97" s="81">
        <v>1.274</v>
      </c>
      <c r="DN97" s="88">
        <v>1.274</v>
      </c>
      <c r="DO97" s="90">
        <v>1.274</v>
      </c>
      <c r="DP97" s="93">
        <v>1.274</v>
      </c>
      <c r="DQ97" s="99">
        <v>1.274</v>
      </c>
      <c r="DR97" s="103">
        <v>1.274</v>
      </c>
      <c r="DS97" s="114">
        <v>1.274</v>
      </c>
      <c r="DT97" s="117">
        <v>1.274</v>
      </c>
      <c r="DU97" s="122">
        <v>1.274</v>
      </c>
      <c r="DV97" s="124">
        <v>1.274</v>
      </c>
      <c r="DW97" s="129">
        <v>1.274</v>
      </c>
      <c r="DX97" s="133">
        <v>1.274</v>
      </c>
      <c r="DY97" s="136">
        <v>1.274</v>
      </c>
      <c r="DZ97" s="140">
        <v>1.274</v>
      </c>
      <c r="EA97" s="145">
        <v>1.274</v>
      </c>
      <c r="EB97" s="149">
        <v>1.274</v>
      </c>
      <c r="EC97" s="153">
        <v>1.274</v>
      </c>
      <c r="ED97" s="158">
        <v>1.274</v>
      </c>
      <c r="EE97" s="163">
        <v>1.274</v>
      </c>
      <c r="EF97" s="167">
        <v>1.274</v>
      </c>
      <c r="EG97" s="174">
        <v>1.274</v>
      </c>
      <c r="EH97" s="178">
        <v>1.274</v>
      </c>
      <c r="EI97" s="184">
        <v>1.274</v>
      </c>
      <c r="EJ97" s="189">
        <v>1.274</v>
      </c>
      <c r="EK97" s="193">
        <v>1.274</v>
      </c>
      <c r="EL97" s="202">
        <v>1.274</v>
      </c>
      <c r="EM97" s="205">
        <v>1.274</v>
      </c>
      <c r="EN97" s="1">
        <f>EM97</f>
        <v>1.274</v>
      </c>
      <c r="EO97" s="218">
        <v>1.274</v>
      </c>
      <c r="EP97" s="225">
        <v>1.274</v>
      </c>
      <c r="EQ97" s="229">
        <v>1.274</v>
      </c>
      <c r="ER97" s="1">
        <v>1.274</v>
      </c>
      <c r="ES97" s="245">
        <v>1.274</v>
      </c>
      <c r="ET97" s="251">
        <v>1.274</v>
      </c>
      <c r="EU97" s="255">
        <v>1.274</v>
      </c>
      <c r="EV97" s="264">
        <v>1.274</v>
      </c>
      <c r="EW97" s="268">
        <v>1.274</v>
      </c>
      <c r="EX97" s="272">
        <v>1.274</v>
      </c>
      <c r="EY97" s="279">
        <v>1.274</v>
      </c>
      <c r="EZ97" s="285">
        <v>1.274</v>
      </c>
      <c r="FA97" s="290">
        <v>1.274</v>
      </c>
      <c r="FB97" s="295">
        <v>1.274</v>
      </c>
      <c r="FC97" s="299">
        <v>1.274</v>
      </c>
      <c r="FD97" s="305">
        <v>1.274</v>
      </c>
      <c r="FE97" s="308">
        <v>1.274</v>
      </c>
      <c r="FF97" s="310">
        <v>1.274</v>
      </c>
      <c r="FG97" s="313">
        <v>1.274</v>
      </c>
      <c r="FH97" s="317">
        <v>1.274</v>
      </c>
      <c r="FI97" s="322">
        <v>1.274</v>
      </c>
      <c r="FJ97" s="327">
        <v>1.274</v>
      </c>
      <c r="FK97" s="331">
        <v>1.274</v>
      </c>
      <c r="FL97" s="335">
        <v>1.274</v>
      </c>
      <c r="FM97" s="338">
        <v>1.274</v>
      </c>
      <c r="FN97" s="343">
        <v>1.274</v>
      </c>
      <c r="FO97" s="346">
        <v>1.274</v>
      </c>
      <c r="FP97" s="354">
        <v>1.274</v>
      </c>
      <c r="FQ97" s="375">
        <v>1.274</v>
      </c>
      <c r="FR97" s="388">
        <v>1.274</v>
      </c>
      <c r="FS97" s="393">
        <v>1.274</v>
      </c>
      <c r="FT97" s="414">
        <v>1.274</v>
      </c>
      <c r="FU97" s="422">
        <v>1.274</v>
      </c>
      <c r="FV97" s="429">
        <v>1.274</v>
      </c>
      <c r="FW97" s="435">
        <v>1.274</v>
      </c>
      <c r="FX97" s="441">
        <v>1.274</v>
      </c>
      <c r="FY97" s="448">
        <v>1.274</v>
      </c>
      <c r="FZ97" s="455">
        <v>1.274</v>
      </c>
      <c r="GA97" s="460">
        <v>1.274</v>
      </c>
      <c r="GB97" s="468">
        <v>1.274</v>
      </c>
      <c r="GC97" s="475">
        <v>1.274</v>
      </c>
      <c r="GD97" s="483">
        <v>1.274</v>
      </c>
      <c r="GE97" s="489">
        <v>1.274</v>
      </c>
      <c r="GF97" s="498">
        <v>1.274</v>
      </c>
      <c r="GG97" s="505">
        <v>1.274</v>
      </c>
      <c r="GH97" s="511">
        <v>1.274</v>
      </c>
      <c r="GI97" s="519">
        <v>1.274</v>
      </c>
      <c r="GJ97" s="530">
        <v>1.274</v>
      </c>
      <c r="GK97" s="218">
        <f t="shared" si="120"/>
        <v>0</v>
      </c>
      <c r="GL97" s="23">
        <v>18860</v>
      </c>
      <c r="GM97" s="23">
        <v>19039</v>
      </c>
      <c r="GN97" s="23">
        <v>19239</v>
      </c>
      <c r="GO97" s="23">
        <v>19422</v>
      </c>
      <c r="GP97" s="17">
        <v>19558</v>
      </c>
      <c r="GQ97" s="22">
        <v>19657</v>
      </c>
      <c r="GR97" s="31">
        <v>19777</v>
      </c>
      <c r="GS97" s="37"/>
      <c r="GT97" s="41">
        <v>20002</v>
      </c>
      <c r="GU97" s="44">
        <v>20198</v>
      </c>
      <c r="GV97" s="47">
        <v>20398</v>
      </c>
      <c r="GW97" s="53">
        <v>20622</v>
      </c>
      <c r="GX97" s="65">
        <v>20798</v>
      </c>
      <c r="GY97" s="69">
        <v>20997</v>
      </c>
      <c r="GZ97" s="71">
        <v>21223</v>
      </c>
      <c r="HA97" s="73">
        <v>21350</v>
      </c>
      <c r="HB97" s="77">
        <v>21417</v>
      </c>
      <c r="HC97" s="81">
        <v>21517</v>
      </c>
      <c r="HD97" s="88">
        <v>21571</v>
      </c>
      <c r="HE97" s="90">
        <v>21632</v>
      </c>
      <c r="HF97" s="93">
        <v>21784</v>
      </c>
      <c r="HG97" s="99">
        <v>21975</v>
      </c>
      <c r="HH97" s="103">
        <v>22159</v>
      </c>
      <c r="HI97" s="114">
        <v>22406</v>
      </c>
      <c r="HJ97" s="117">
        <v>22624</v>
      </c>
      <c r="HK97" s="122">
        <v>22829</v>
      </c>
      <c r="HL97" s="124">
        <v>23060</v>
      </c>
      <c r="HM97" s="129">
        <v>23185</v>
      </c>
      <c r="HN97" s="133">
        <v>23335</v>
      </c>
      <c r="HO97" s="136">
        <v>23450</v>
      </c>
      <c r="HP97" s="140">
        <v>23550</v>
      </c>
      <c r="HQ97" s="145">
        <v>23650</v>
      </c>
      <c r="HR97" s="149">
        <v>23750</v>
      </c>
      <c r="HS97" s="153">
        <v>23870</v>
      </c>
      <c r="HT97" s="158">
        <v>24026</v>
      </c>
      <c r="HU97" s="163">
        <v>24180</v>
      </c>
      <c r="HV97" s="167">
        <v>24400</v>
      </c>
      <c r="HW97" s="174">
        <v>24644</v>
      </c>
      <c r="HX97" s="178">
        <v>24919</v>
      </c>
      <c r="HY97" s="184">
        <v>25060</v>
      </c>
      <c r="HZ97" s="189">
        <v>25140</v>
      </c>
      <c r="IA97" s="193">
        <v>25220</v>
      </c>
      <c r="IB97" s="202">
        <v>25290</v>
      </c>
      <c r="IC97" s="205">
        <v>25380</v>
      </c>
      <c r="ID97" s="209"/>
      <c r="IE97" s="218">
        <v>25815</v>
      </c>
      <c r="IF97" s="225">
        <v>26064</v>
      </c>
      <c r="IG97" s="229">
        <v>26350</v>
      </c>
      <c r="IH97" s="235"/>
      <c r="II97" s="245">
        <v>26885</v>
      </c>
      <c r="IJ97" s="251">
        <v>27171</v>
      </c>
      <c r="IK97" s="255">
        <v>27312</v>
      </c>
      <c r="IL97" s="264">
        <v>27412</v>
      </c>
      <c r="IM97" s="268">
        <v>27512</v>
      </c>
      <c r="IN97" s="272">
        <v>27615</v>
      </c>
      <c r="IO97" s="279">
        <v>27835</v>
      </c>
      <c r="IP97" s="285">
        <v>28120</v>
      </c>
      <c r="IQ97" s="290">
        <v>28390</v>
      </c>
      <c r="IR97" s="295">
        <v>28780</v>
      </c>
      <c r="IS97" s="299">
        <v>29160</v>
      </c>
      <c r="IT97" s="305">
        <v>29460</v>
      </c>
      <c r="IU97" s="308">
        <v>29745</v>
      </c>
      <c r="IV97" s="310">
        <v>30019</v>
      </c>
      <c r="IW97" s="313">
        <v>30270</v>
      </c>
      <c r="IX97" s="317">
        <v>30370</v>
      </c>
      <c r="IY97" s="322">
        <v>30470</v>
      </c>
      <c r="IZ97" s="327">
        <v>30620</v>
      </c>
      <c r="JA97" s="331">
        <v>30750</v>
      </c>
      <c r="JB97" s="335">
        <v>30950</v>
      </c>
      <c r="JC97" s="338">
        <v>31101</v>
      </c>
      <c r="JD97" s="343">
        <v>31296</v>
      </c>
      <c r="JE97" s="346">
        <v>31586</v>
      </c>
      <c r="JF97" s="354">
        <v>31845</v>
      </c>
      <c r="JG97" s="375">
        <v>32065</v>
      </c>
      <c r="JH97" s="388">
        <v>32285</v>
      </c>
      <c r="JI97" s="393">
        <v>32478</v>
      </c>
      <c r="JJ97" s="414">
        <v>32578</v>
      </c>
      <c r="JK97" s="422">
        <v>32678</v>
      </c>
      <c r="JL97" s="429">
        <v>32778</v>
      </c>
      <c r="JM97" s="435">
        <v>32878</v>
      </c>
      <c r="JN97" s="441">
        <v>32978</v>
      </c>
      <c r="JO97" s="448">
        <v>33106</v>
      </c>
      <c r="JP97" s="455">
        <v>33260</v>
      </c>
      <c r="JQ97" s="460">
        <v>33450</v>
      </c>
      <c r="JR97" s="468">
        <v>33650</v>
      </c>
      <c r="JS97" s="475">
        <v>33843</v>
      </c>
      <c r="JT97" s="483">
        <v>34043</v>
      </c>
      <c r="JU97" s="489">
        <v>34143</v>
      </c>
      <c r="JV97" s="498">
        <v>34243</v>
      </c>
      <c r="JW97" s="505">
        <v>34363</v>
      </c>
      <c r="JX97" s="511">
        <v>34483</v>
      </c>
      <c r="JY97" s="519">
        <v>34603</v>
      </c>
      <c r="JZ97" s="530">
        <v>34753</v>
      </c>
      <c r="KA97" s="218">
        <f t="shared" si="121"/>
        <v>150</v>
      </c>
      <c r="KB97" s="4"/>
    </row>
    <row r="98" spans="1:288" ht="15" customHeight="1" x14ac:dyDescent="0.2">
      <c r="A98" s="557">
        <v>1</v>
      </c>
      <c r="B98" s="132">
        <v>97</v>
      </c>
      <c r="C98" s="4" t="s">
        <v>109</v>
      </c>
      <c r="D98" s="132">
        <v>4</v>
      </c>
      <c r="E98" s="132">
        <v>1</v>
      </c>
      <c r="F98" s="23">
        <v>318</v>
      </c>
      <c r="G98" s="23">
        <v>321</v>
      </c>
      <c r="H98" s="23">
        <v>326</v>
      </c>
      <c r="I98" s="23">
        <v>330</v>
      </c>
      <c r="J98" s="18">
        <v>334</v>
      </c>
      <c r="K98" s="22">
        <v>339</v>
      </c>
      <c r="L98" s="31">
        <v>345</v>
      </c>
      <c r="M98" s="37">
        <v>353</v>
      </c>
      <c r="N98" s="41">
        <v>358</v>
      </c>
      <c r="O98" s="44">
        <v>361</v>
      </c>
      <c r="P98" s="47">
        <v>364</v>
      </c>
      <c r="Q98" s="53">
        <v>374</v>
      </c>
      <c r="R98" s="65">
        <v>382</v>
      </c>
      <c r="S98" s="69">
        <v>391</v>
      </c>
      <c r="T98" s="71">
        <v>402</v>
      </c>
      <c r="U98" s="73">
        <v>412</v>
      </c>
      <c r="V98" s="77">
        <v>428</v>
      </c>
      <c r="W98" s="81">
        <v>440</v>
      </c>
      <c r="X98" s="88">
        <v>453</v>
      </c>
      <c r="Y98" s="90">
        <v>474</v>
      </c>
      <c r="Z98" s="93">
        <v>488</v>
      </c>
      <c r="AA98" s="99">
        <v>497</v>
      </c>
      <c r="AB98" s="103">
        <v>503</v>
      </c>
      <c r="AC98" s="114">
        <v>510</v>
      </c>
      <c r="AD98" s="117">
        <v>516</v>
      </c>
      <c r="AE98" s="122">
        <v>523</v>
      </c>
      <c r="AF98" s="124">
        <v>530</v>
      </c>
      <c r="AG98" s="129">
        <v>536</v>
      </c>
      <c r="AH98" s="133">
        <v>544</v>
      </c>
      <c r="AI98" s="136">
        <v>550</v>
      </c>
      <c r="AJ98" s="140">
        <v>560</v>
      </c>
      <c r="AK98" s="145">
        <v>570</v>
      </c>
      <c r="AL98" s="149">
        <v>580</v>
      </c>
      <c r="AM98" s="153">
        <v>590</v>
      </c>
      <c r="AN98" s="158">
        <v>596</v>
      </c>
      <c r="AO98" s="163">
        <v>603</v>
      </c>
      <c r="AP98" s="167">
        <v>609</v>
      </c>
      <c r="AQ98" s="174">
        <v>615</v>
      </c>
      <c r="AR98" s="178">
        <v>622</v>
      </c>
      <c r="AS98" s="184">
        <v>627</v>
      </c>
      <c r="AT98" s="1">
        <f>ROUND((AS98-AP98)/3*1.2+AS98,1)</f>
        <v>634.20000000000005</v>
      </c>
      <c r="AU98" s="193">
        <v>643</v>
      </c>
      <c r="AV98" s="202">
        <v>652</v>
      </c>
      <c r="AW98" s="205">
        <v>661</v>
      </c>
      <c r="AX98" s="209">
        <v>668</v>
      </c>
      <c r="AY98" s="218">
        <v>676</v>
      </c>
      <c r="AZ98" s="225">
        <v>681</v>
      </c>
      <c r="BA98" s="229">
        <v>686</v>
      </c>
      <c r="BB98" s="1">
        <v>691</v>
      </c>
      <c r="BC98" s="245">
        <v>695</v>
      </c>
      <c r="BD98" s="251">
        <v>700</v>
      </c>
      <c r="BE98" s="255">
        <v>704</v>
      </c>
      <c r="BF98" s="264">
        <v>710</v>
      </c>
      <c r="BG98" s="268">
        <v>714</v>
      </c>
      <c r="BH98" s="272">
        <v>718</v>
      </c>
      <c r="BI98" s="279">
        <v>727</v>
      </c>
      <c r="BJ98" s="1">
        <v>733</v>
      </c>
      <c r="BK98" s="290">
        <v>739</v>
      </c>
      <c r="BL98" s="295">
        <v>743</v>
      </c>
      <c r="BM98" s="299">
        <v>748</v>
      </c>
      <c r="BN98" s="305">
        <v>751</v>
      </c>
      <c r="BO98" s="308">
        <v>753</v>
      </c>
      <c r="BP98" s="310">
        <v>755</v>
      </c>
      <c r="BQ98" s="313">
        <v>759</v>
      </c>
      <c r="BR98" s="317">
        <v>763</v>
      </c>
      <c r="BS98" s="1">
        <v>767</v>
      </c>
      <c r="BT98" s="1">
        <v>771</v>
      </c>
      <c r="BU98" s="1">
        <v>775</v>
      </c>
      <c r="BV98" s="335">
        <v>782</v>
      </c>
      <c r="BW98" s="338">
        <v>785</v>
      </c>
      <c r="BX98" s="1">
        <v>789</v>
      </c>
      <c r="BY98" s="346">
        <v>791</v>
      </c>
      <c r="BZ98" s="354">
        <v>795</v>
      </c>
      <c r="CA98" s="375">
        <v>798</v>
      </c>
      <c r="CB98" s="1">
        <v>802</v>
      </c>
      <c r="CC98" s="393">
        <v>804</v>
      </c>
      <c r="CD98" s="414">
        <v>808</v>
      </c>
      <c r="CE98" s="422">
        <v>810</v>
      </c>
      <c r="CF98" s="429">
        <v>814</v>
      </c>
      <c r="CG98" s="435">
        <v>817</v>
      </c>
      <c r="CH98" s="441">
        <v>823</v>
      </c>
      <c r="CI98" s="448">
        <v>826</v>
      </c>
      <c r="CJ98" s="455">
        <v>829</v>
      </c>
      <c r="CK98" s="460">
        <v>832</v>
      </c>
      <c r="CL98" s="468">
        <v>835</v>
      </c>
      <c r="CM98" s="475">
        <v>838</v>
      </c>
      <c r="CN98" s="483">
        <v>841</v>
      </c>
      <c r="CO98" s="489">
        <v>845</v>
      </c>
      <c r="CP98" s="498">
        <v>848</v>
      </c>
      <c r="CQ98" s="505">
        <v>851</v>
      </c>
      <c r="CR98" s="511">
        <v>855</v>
      </c>
      <c r="CS98" s="519">
        <v>859</v>
      </c>
      <c r="CT98" s="530">
        <v>863</v>
      </c>
      <c r="CU98" s="218">
        <f t="shared" si="114"/>
        <v>4</v>
      </c>
      <c r="CV98" s="23">
        <v>92</v>
      </c>
      <c r="CW98" s="23">
        <v>97</v>
      </c>
      <c r="CX98" s="23">
        <v>98</v>
      </c>
      <c r="CY98" s="23">
        <v>100</v>
      </c>
      <c r="CZ98" s="18">
        <v>102</v>
      </c>
      <c r="DA98" s="22">
        <v>104</v>
      </c>
      <c r="DB98" s="31">
        <v>106</v>
      </c>
      <c r="DC98" s="37">
        <v>109</v>
      </c>
      <c r="DD98" s="41">
        <v>111</v>
      </c>
      <c r="DE98" s="44">
        <v>113</v>
      </c>
      <c r="DF98" s="47">
        <v>117</v>
      </c>
      <c r="DG98" s="53">
        <v>122</v>
      </c>
      <c r="DH98" s="65">
        <v>127</v>
      </c>
      <c r="DI98" s="69">
        <v>134</v>
      </c>
      <c r="DJ98" s="71">
        <v>144</v>
      </c>
      <c r="DK98" s="73">
        <v>154</v>
      </c>
      <c r="DL98" s="77">
        <v>157</v>
      </c>
      <c r="DM98" s="81">
        <v>163</v>
      </c>
      <c r="DN98" s="88">
        <v>168</v>
      </c>
      <c r="DO98" s="90">
        <v>168</v>
      </c>
      <c r="DP98" s="93">
        <v>174</v>
      </c>
      <c r="DQ98" s="99">
        <v>179</v>
      </c>
      <c r="DR98" s="103">
        <v>182</v>
      </c>
      <c r="DS98" s="114">
        <v>185</v>
      </c>
      <c r="DT98" s="117">
        <v>188</v>
      </c>
      <c r="DU98" s="122">
        <v>190</v>
      </c>
      <c r="DV98" s="124">
        <v>193</v>
      </c>
      <c r="DW98" s="129">
        <v>195</v>
      </c>
      <c r="DX98" s="133">
        <v>196</v>
      </c>
      <c r="DY98" s="136">
        <v>196</v>
      </c>
      <c r="DZ98" s="140">
        <v>196</v>
      </c>
      <c r="EA98" s="145">
        <v>196</v>
      </c>
      <c r="EB98" s="149">
        <v>196</v>
      </c>
      <c r="EC98" s="153">
        <v>198</v>
      </c>
      <c r="ED98" s="158">
        <v>199</v>
      </c>
      <c r="EE98" s="163">
        <v>200</v>
      </c>
      <c r="EF98" s="167">
        <v>202</v>
      </c>
      <c r="EG98" s="174">
        <v>203</v>
      </c>
      <c r="EH98" s="178">
        <v>204</v>
      </c>
      <c r="EI98" s="184">
        <v>204</v>
      </c>
      <c r="EJ98" s="1">
        <v>204</v>
      </c>
      <c r="EK98" s="193">
        <v>204</v>
      </c>
      <c r="EL98" s="202">
        <v>204</v>
      </c>
      <c r="EM98" s="205">
        <v>204</v>
      </c>
      <c r="EN98" s="209">
        <v>204</v>
      </c>
      <c r="EO98" s="218">
        <v>3</v>
      </c>
      <c r="EP98" s="225">
        <v>6</v>
      </c>
      <c r="EQ98" s="229">
        <v>10</v>
      </c>
      <c r="ER98" s="234">
        <v>15</v>
      </c>
      <c r="ES98" s="245">
        <v>18</v>
      </c>
      <c r="ET98" s="251">
        <v>22</v>
      </c>
      <c r="EU98" s="255">
        <v>26</v>
      </c>
      <c r="EV98" s="264">
        <v>27</v>
      </c>
      <c r="EW98" s="268">
        <v>27</v>
      </c>
      <c r="EX98" s="272">
        <v>27</v>
      </c>
      <c r="EY98" s="279">
        <v>27</v>
      </c>
      <c r="EZ98" s="234">
        <v>27</v>
      </c>
      <c r="FA98" s="290">
        <v>27</v>
      </c>
      <c r="FB98" s="295">
        <v>27</v>
      </c>
      <c r="FC98" s="299">
        <v>27</v>
      </c>
      <c r="FD98" s="305">
        <v>29</v>
      </c>
      <c r="FE98" s="308">
        <v>31</v>
      </c>
      <c r="FF98" s="310">
        <v>33</v>
      </c>
      <c r="FG98" s="313">
        <v>34</v>
      </c>
      <c r="FH98" s="317">
        <v>34</v>
      </c>
      <c r="FI98" s="1">
        <f>FH98</f>
        <v>34</v>
      </c>
      <c r="FJ98" s="1">
        <f>FI98+1</f>
        <v>35</v>
      </c>
      <c r="FK98" s="1">
        <v>36</v>
      </c>
      <c r="FL98" s="335">
        <v>36</v>
      </c>
      <c r="FM98" s="338">
        <v>36</v>
      </c>
      <c r="FN98" s="1">
        <v>36</v>
      </c>
      <c r="FO98" s="346">
        <v>39</v>
      </c>
      <c r="FP98" s="354">
        <v>40</v>
      </c>
      <c r="FQ98" s="375">
        <v>41</v>
      </c>
      <c r="FR98" s="1">
        <v>42</v>
      </c>
      <c r="FS98" s="393">
        <v>45</v>
      </c>
      <c r="FT98" s="414">
        <v>45</v>
      </c>
      <c r="FU98" s="422">
        <v>46</v>
      </c>
      <c r="FV98" s="429">
        <v>47</v>
      </c>
      <c r="FW98" s="435">
        <v>48</v>
      </c>
      <c r="FX98" s="441">
        <v>50</v>
      </c>
      <c r="FY98" s="448">
        <v>51</v>
      </c>
      <c r="FZ98" s="455">
        <v>53</v>
      </c>
      <c r="GA98" s="460">
        <v>55</v>
      </c>
      <c r="GB98" s="468">
        <v>57</v>
      </c>
      <c r="GC98" s="475">
        <v>60</v>
      </c>
      <c r="GD98" s="483">
        <v>62</v>
      </c>
      <c r="GE98" s="489">
        <v>64</v>
      </c>
      <c r="GF98" s="498">
        <v>66</v>
      </c>
      <c r="GG98" s="505">
        <v>67</v>
      </c>
      <c r="GH98" s="511">
        <v>69</v>
      </c>
      <c r="GI98" s="519">
        <v>70</v>
      </c>
      <c r="GJ98" s="530">
        <v>72</v>
      </c>
      <c r="GK98" s="218">
        <f t="shared" si="120"/>
        <v>2</v>
      </c>
      <c r="GL98" s="23">
        <v>7254</v>
      </c>
      <c r="GM98" s="23">
        <v>7430</v>
      </c>
      <c r="GN98" s="23">
        <v>7576</v>
      </c>
      <c r="GO98" s="23">
        <v>7710</v>
      </c>
      <c r="GP98" s="17">
        <v>7851</v>
      </c>
      <c r="GQ98" s="22">
        <v>8022</v>
      </c>
      <c r="GR98" s="31">
        <v>8173</v>
      </c>
      <c r="GS98" s="37"/>
      <c r="GT98" s="41">
        <v>8491</v>
      </c>
      <c r="GU98" s="44">
        <v>8660</v>
      </c>
      <c r="GV98" s="47">
        <v>8810</v>
      </c>
      <c r="GW98" s="53">
        <v>9025</v>
      </c>
      <c r="GX98" s="65">
        <v>9217</v>
      </c>
      <c r="GY98" s="69">
        <v>9431</v>
      </c>
      <c r="GZ98" s="71">
        <v>9668</v>
      </c>
      <c r="HA98" s="73">
        <v>9868</v>
      </c>
      <c r="HB98" s="77">
        <v>10073</v>
      </c>
      <c r="HC98" s="81">
        <v>10254</v>
      </c>
      <c r="HD98" s="88">
        <v>10428</v>
      </c>
      <c r="HE98" s="90">
        <v>10893</v>
      </c>
      <c r="HF98" s="93">
        <v>11143</v>
      </c>
      <c r="HG98" s="99">
        <v>11315</v>
      </c>
      <c r="HH98" s="103">
        <v>11457</v>
      </c>
      <c r="HI98" s="114">
        <v>11621</v>
      </c>
      <c r="HJ98" s="117">
        <v>11756</v>
      </c>
      <c r="HK98" s="122">
        <v>11900</v>
      </c>
      <c r="HL98" s="124">
        <v>12040</v>
      </c>
      <c r="HM98" s="129">
        <v>12167</v>
      </c>
      <c r="HN98" s="133">
        <v>12326</v>
      </c>
      <c r="HO98" s="136">
        <v>12490</v>
      </c>
      <c r="HP98" s="140">
        <v>12677</v>
      </c>
      <c r="HQ98" s="145">
        <v>12870</v>
      </c>
      <c r="HR98" s="149">
        <v>13065</v>
      </c>
      <c r="HS98" s="153">
        <v>13263</v>
      </c>
      <c r="HT98" s="158">
        <v>13400</v>
      </c>
      <c r="HU98" s="163">
        <v>13555</v>
      </c>
      <c r="HV98" s="167">
        <v>13712</v>
      </c>
      <c r="HW98" s="174">
        <v>13856</v>
      </c>
      <c r="HX98" s="178">
        <v>14010</v>
      </c>
      <c r="HY98" s="184">
        <v>14138</v>
      </c>
      <c r="HZ98" s="189"/>
      <c r="IA98" s="193">
        <v>14510</v>
      </c>
      <c r="IB98" s="202">
        <v>14714</v>
      </c>
      <c r="IC98" s="205">
        <v>14906</v>
      </c>
      <c r="ID98" s="209">
        <v>15093</v>
      </c>
      <c r="IE98" s="218">
        <v>15293</v>
      </c>
      <c r="IF98" s="225">
        <v>15437</v>
      </c>
      <c r="IG98" s="229">
        <v>15604</v>
      </c>
      <c r="IH98" s="235"/>
      <c r="II98" s="245">
        <v>15950</v>
      </c>
      <c r="IJ98" s="251">
        <v>16093</v>
      </c>
      <c r="IK98" s="255">
        <v>16219</v>
      </c>
      <c r="IL98" s="264">
        <v>16400</v>
      </c>
      <c r="IM98" s="268">
        <v>16570</v>
      </c>
      <c r="IN98" s="272">
        <v>16712</v>
      </c>
      <c r="IO98" s="279">
        <v>16857</v>
      </c>
      <c r="IP98" s="285"/>
      <c r="IQ98" s="290">
        <v>17164</v>
      </c>
      <c r="IR98" s="295">
        <v>17332</v>
      </c>
      <c r="IS98" s="299">
        <v>17512</v>
      </c>
      <c r="IT98" s="305">
        <v>17630</v>
      </c>
      <c r="IU98" s="308">
        <v>17762</v>
      </c>
      <c r="IV98" s="310">
        <v>17874</v>
      </c>
      <c r="IW98" s="313">
        <v>18008</v>
      </c>
      <c r="IX98" s="317">
        <v>18172</v>
      </c>
      <c r="IY98" s="322"/>
      <c r="IZ98" s="327"/>
      <c r="JA98" s="331"/>
      <c r="JB98" s="335">
        <v>18714</v>
      </c>
      <c r="JC98" s="338">
        <v>18848</v>
      </c>
      <c r="JD98" s="343"/>
      <c r="JE98" s="346">
        <v>19185</v>
      </c>
      <c r="JF98" s="354">
        <v>19338</v>
      </c>
      <c r="JG98" s="375">
        <v>19472</v>
      </c>
      <c r="JH98" s="388"/>
      <c r="JI98" s="393">
        <v>19725</v>
      </c>
      <c r="JJ98" s="414">
        <v>19863</v>
      </c>
      <c r="JK98" s="422">
        <v>19970</v>
      </c>
      <c r="JL98" s="429">
        <v>20101</v>
      </c>
      <c r="JM98" s="435">
        <v>20205</v>
      </c>
      <c r="JN98" s="441">
        <v>20300</v>
      </c>
      <c r="JO98" s="448">
        <v>20410</v>
      </c>
      <c r="JP98" s="455">
        <v>20521</v>
      </c>
      <c r="JQ98" s="460">
        <v>20634</v>
      </c>
      <c r="JR98" s="468">
        <v>20743</v>
      </c>
      <c r="JS98" s="475">
        <v>20847</v>
      </c>
      <c r="JT98" s="483">
        <v>20973</v>
      </c>
      <c r="JU98" s="489"/>
      <c r="JV98" s="498">
        <v>21207</v>
      </c>
      <c r="JW98" s="505">
        <v>21329</v>
      </c>
      <c r="JX98" s="511">
        <v>21440</v>
      </c>
      <c r="JY98" s="519">
        <v>21570</v>
      </c>
      <c r="JZ98" s="530">
        <v>21741</v>
      </c>
      <c r="KA98" s="218">
        <f t="shared" si="121"/>
        <v>171</v>
      </c>
      <c r="KB98" s="4"/>
    </row>
    <row r="99" spans="1:288" ht="15" customHeight="1" x14ac:dyDescent="0.2">
      <c r="A99" s="557"/>
      <c r="B99" s="132">
        <v>98</v>
      </c>
      <c r="C99" s="4" t="s">
        <v>110</v>
      </c>
      <c r="D99" s="132">
        <v>0</v>
      </c>
      <c r="E99" s="132">
        <v>1</v>
      </c>
      <c r="F99" s="23">
        <v>1.155</v>
      </c>
      <c r="G99" s="5">
        <v>1.155</v>
      </c>
      <c r="H99" s="5">
        <v>1.155</v>
      </c>
      <c r="I99" s="5">
        <v>1.155</v>
      </c>
      <c r="J99" s="5">
        <v>1.155</v>
      </c>
      <c r="K99" s="22">
        <v>3</v>
      </c>
      <c r="L99" s="5">
        <v>3</v>
      </c>
      <c r="M99" s="5">
        <v>3</v>
      </c>
      <c r="N99" s="5">
        <v>3</v>
      </c>
      <c r="O99" s="5">
        <v>3</v>
      </c>
      <c r="P99" s="5">
        <v>3</v>
      </c>
      <c r="Q99" s="5">
        <v>3</v>
      </c>
      <c r="R99" s="5">
        <v>3</v>
      </c>
      <c r="S99" s="5">
        <v>3</v>
      </c>
      <c r="T99" s="5">
        <v>3</v>
      </c>
      <c r="U99" s="73">
        <v>7</v>
      </c>
      <c r="V99" s="77">
        <v>7</v>
      </c>
      <c r="W99" s="85">
        <v>7</v>
      </c>
      <c r="X99" s="5">
        <v>7</v>
      </c>
      <c r="Y99" s="5">
        <v>7</v>
      </c>
      <c r="Z99" s="5">
        <v>7</v>
      </c>
      <c r="AA99" s="5">
        <v>7</v>
      </c>
      <c r="AB99" s="5">
        <v>7</v>
      </c>
      <c r="AC99" s="114">
        <v>17</v>
      </c>
      <c r="AD99" s="1">
        <v>17</v>
      </c>
      <c r="AE99" s="122">
        <v>24</v>
      </c>
      <c r="AF99" s="124">
        <v>24</v>
      </c>
      <c r="AG99" s="129">
        <v>27</v>
      </c>
      <c r="AH99" s="133">
        <v>27</v>
      </c>
      <c r="AI99" s="136">
        <v>27</v>
      </c>
      <c r="AJ99" s="140">
        <v>27</v>
      </c>
      <c r="AK99" s="145">
        <v>27</v>
      </c>
      <c r="AL99" s="149">
        <v>27</v>
      </c>
      <c r="AM99" s="153">
        <v>27</v>
      </c>
      <c r="AN99" s="158">
        <v>27</v>
      </c>
      <c r="AO99" s="163">
        <v>27</v>
      </c>
      <c r="AP99" s="167">
        <v>27</v>
      </c>
      <c r="AQ99" s="174">
        <v>31</v>
      </c>
      <c r="AR99" s="1">
        <v>31</v>
      </c>
      <c r="AS99" s="1">
        <v>31</v>
      </c>
      <c r="AT99" s="1">
        <v>31</v>
      </c>
      <c r="AU99" s="193">
        <v>58</v>
      </c>
      <c r="AV99" s="1">
        <v>60</v>
      </c>
      <c r="AW99" s="1">
        <v>62</v>
      </c>
      <c r="AX99" s="209">
        <v>77</v>
      </c>
      <c r="AY99" s="218">
        <v>83</v>
      </c>
      <c r="AZ99" s="225">
        <v>85</v>
      </c>
      <c r="BA99" s="1">
        <v>89</v>
      </c>
      <c r="BB99" s="1">
        <v>93</v>
      </c>
      <c r="BC99" s="245">
        <v>86</v>
      </c>
      <c r="BD99" s="1">
        <v>87</v>
      </c>
      <c r="BE99" s="1">
        <v>88</v>
      </c>
      <c r="BF99" s="264">
        <v>86</v>
      </c>
      <c r="BG99" s="268">
        <v>90</v>
      </c>
      <c r="BH99" s="1">
        <v>94</v>
      </c>
      <c r="BI99" s="279">
        <v>103</v>
      </c>
      <c r="BJ99" s="285">
        <v>109</v>
      </c>
      <c r="BK99" s="290">
        <v>112</v>
      </c>
      <c r="BL99" s="295">
        <v>113</v>
      </c>
      <c r="BM99" s="299">
        <v>114</v>
      </c>
      <c r="BN99" s="305">
        <v>116</v>
      </c>
      <c r="BO99" s="308">
        <v>117</v>
      </c>
      <c r="BP99" s="310">
        <v>119</v>
      </c>
      <c r="BQ99" s="313">
        <v>123</v>
      </c>
      <c r="BR99" s="317">
        <v>125</v>
      </c>
      <c r="BS99" s="1">
        <v>128</v>
      </c>
      <c r="BT99" s="1">
        <v>131</v>
      </c>
      <c r="BU99" s="331">
        <v>127</v>
      </c>
      <c r="BV99" s="335">
        <v>130</v>
      </c>
      <c r="BW99" s="338">
        <v>130</v>
      </c>
      <c r="BX99" s="343">
        <v>130</v>
      </c>
      <c r="BY99" s="346">
        <v>131</v>
      </c>
      <c r="BZ99" s="354">
        <v>132</v>
      </c>
      <c r="CA99" s="375">
        <v>1.127</v>
      </c>
      <c r="CB99" s="388">
        <v>2</v>
      </c>
      <c r="CC99" s="393">
        <v>4</v>
      </c>
      <c r="CD99" s="414">
        <v>7</v>
      </c>
      <c r="CE99" s="422">
        <v>17</v>
      </c>
      <c r="CF99" s="429">
        <v>24</v>
      </c>
      <c r="CG99" s="435">
        <v>30</v>
      </c>
      <c r="CH99" s="441">
        <v>38</v>
      </c>
      <c r="CI99" s="448">
        <v>42</v>
      </c>
      <c r="CJ99" s="455">
        <v>43</v>
      </c>
      <c r="CK99" s="460">
        <v>45</v>
      </c>
      <c r="CL99" s="468">
        <v>46</v>
      </c>
      <c r="CM99" s="475">
        <v>50</v>
      </c>
      <c r="CN99" s="483">
        <v>52</v>
      </c>
      <c r="CO99" s="489">
        <v>55</v>
      </c>
      <c r="CP99" s="498">
        <v>68</v>
      </c>
      <c r="CQ99" s="505">
        <v>77</v>
      </c>
      <c r="CR99" s="511">
        <v>98</v>
      </c>
      <c r="CS99" s="519">
        <v>112</v>
      </c>
      <c r="CT99" s="530">
        <v>120</v>
      </c>
      <c r="CU99" s="218">
        <f t="shared" si="114"/>
        <v>8</v>
      </c>
      <c r="CV99" s="23">
        <v>20</v>
      </c>
      <c r="CW99" s="5">
        <v>20</v>
      </c>
      <c r="CX99" s="5">
        <v>20</v>
      </c>
      <c r="CY99" s="5">
        <v>20</v>
      </c>
      <c r="CZ99" s="5">
        <v>20</v>
      </c>
      <c r="DA99" s="22">
        <v>23</v>
      </c>
      <c r="DB99" s="5">
        <v>23</v>
      </c>
      <c r="DC99" s="5">
        <v>23</v>
      </c>
      <c r="DD99" s="5">
        <v>23</v>
      </c>
      <c r="DE99" s="5">
        <v>23</v>
      </c>
      <c r="DF99" s="5">
        <v>23</v>
      </c>
      <c r="DG99" s="5">
        <v>23</v>
      </c>
      <c r="DH99" s="5">
        <v>23</v>
      </c>
      <c r="DI99" s="5">
        <v>23</v>
      </c>
      <c r="DJ99" s="5">
        <v>23</v>
      </c>
      <c r="DK99" s="73">
        <v>24</v>
      </c>
      <c r="DL99" s="77">
        <v>24</v>
      </c>
      <c r="DM99" s="85">
        <v>24</v>
      </c>
      <c r="DN99" s="5">
        <v>24</v>
      </c>
      <c r="DO99" s="5">
        <v>24</v>
      </c>
      <c r="DP99" s="5">
        <v>24</v>
      </c>
      <c r="DQ99" s="5">
        <v>24</v>
      </c>
      <c r="DR99" s="5">
        <v>24</v>
      </c>
      <c r="DS99" s="114">
        <v>24</v>
      </c>
      <c r="DT99" s="1">
        <v>24</v>
      </c>
      <c r="DU99" s="122">
        <v>24</v>
      </c>
      <c r="DV99" s="124">
        <v>25</v>
      </c>
      <c r="DW99" s="129">
        <v>30</v>
      </c>
      <c r="DX99" s="133">
        <v>30</v>
      </c>
      <c r="DY99" s="136">
        <v>30</v>
      </c>
      <c r="DZ99" s="140">
        <v>30</v>
      </c>
      <c r="EA99" s="145">
        <v>30</v>
      </c>
      <c r="EB99" s="149">
        <v>30</v>
      </c>
      <c r="EC99" s="153">
        <v>30</v>
      </c>
      <c r="ED99" s="158">
        <v>30</v>
      </c>
      <c r="EE99" s="163">
        <v>31</v>
      </c>
      <c r="EF99" s="167">
        <v>31</v>
      </c>
      <c r="EG99" s="174">
        <v>31</v>
      </c>
      <c r="EH99" s="1">
        <v>31</v>
      </c>
      <c r="EI99" s="1">
        <v>31</v>
      </c>
      <c r="EJ99" s="1">
        <v>31</v>
      </c>
      <c r="EK99" s="193">
        <v>31</v>
      </c>
      <c r="EL99" s="1">
        <f>EK99</f>
        <v>31</v>
      </c>
      <c r="EM99" s="1">
        <f>EL99</f>
        <v>31</v>
      </c>
      <c r="EN99" s="209">
        <v>31</v>
      </c>
      <c r="EO99" s="218">
        <v>30</v>
      </c>
      <c r="EP99" s="225">
        <v>30</v>
      </c>
      <c r="EQ99" s="1">
        <v>30</v>
      </c>
      <c r="ER99" s="1">
        <v>30</v>
      </c>
      <c r="ES99" s="245">
        <v>30</v>
      </c>
      <c r="ET99" s="234">
        <v>30</v>
      </c>
      <c r="EU99" s="1">
        <v>30</v>
      </c>
      <c r="EV99" s="264">
        <v>30</v>
      </c>
      <c r="EW99" s="1">
        <f t="shared" ref="EW99:EW102" si="179">EV99</f>
        <v>30</v>
      </c>
      <c r="EX99" s="1">
        <f t="shared" ref="EX99:EX100" si="180">EW99</f>
        <v>30</v>
      </c>
      <c r="EY99" s="279">
        <v>26</v>
      </c>
      <c r="EZ99" s="285">
        <v>26</v>
      </c>
      <c r="FA99" s="290">
        <v>28</v>
      </c>
      <c r="FB99" s="295">
        <v>34</v>
      </c>
      <c r="FC99" s="299">
        <v>40</v>
      </c>
      <c r="FD99" s="305">
        <v>46</v>
      </c>
      <c r="FE99" s="308">
        <v>50</v>
      </c>
      <c r="FF99" s="310">
        <v>55</v>
      </c>
      <c r="FG99" s="313">
        <v>56</v>
      </c>
      <c r="FH99" s="317">
        <v>56</v>
      </c>
      <c r="FI99" s="1">
        <v>56</v>
      </c>
      <c r="FJ99" s="1">
        <v>57</v>
      </c>
      <c r="FK99" s="331">
        <v>57</v>
      </c>
      <c r="FL99" s="335">
        <v>57</v>
      </c>
      <c r="FM99" s="338">
        <v>58</v>
      </c>
      <c r="FN99" s="343">
        <v>58</v>
      </c>
      <c r="FO99" s="346">
        <v>58</v>
      </c>
      <c r="FP99" s="354">
        <v>62</v>
      </c>
      <c r="FQ99" s="375">
        <v>2</v>
      </c>
      <c r="FR99" s="388">
        <v>5</v>
      </c>
      <c r="FS99" s="393">
        <v>9</v>
      </c>
      <c r="FT99" s="414">
        <v>12</v>
      </c>
      <c r="FU99" s="422">
        <v>12</v>
      </c>
      <c r="FV99" s="429">
        <v>12</v>
      </c>
      <c r="FW99" s="435">
        <v>12</v>
      </c>
      <c r="FX99" s="441">
        <v>12</v>
      </c>
      <c r="FY99" s="448">
        <v>14</v>
      </c>
      <c r="FZ99" s="455">
        <v>18</v>
      </c>
      <c r="GA99" s="460">
        <v>21</v>
      </c>
      <c r="GB99" s="468">
        <v>23</v>
      </c>
      <c r="GC99" s="475">
        <v>26</v>
      </c>
      <c r="GD99" s="483">
        <v>28</v>
      </c>
      <c r="GE99" s="489">
        <v>30</v>
      </c>
      <c r="GF99" s="498">
        <v>33</v>
      </c>
      <c r="GG99" s="505">
        <v>35</v>
      </c>
      <c r="GH99" s="511">
        <v>36</v>
      </c>
      <c r="GI99" s="519">
        <v>36</v>
      </c>
      <c r="GJ99" s="530">
        <v>36</v>
      </c>
      <c r="GK99" s="218">
        <f t="shared" si="120"/>
        <v>0</v>
      </c>
      <c r="GL99" s="23">
        <v>3434</v>
      </c>
      <c r="GM99" s="5">
        <v>3434</v>
      </c>
      <c r="GN99" s="5">
        <v>3434</v>
      </c>
      <c r="GO99" s="5">
        <v>3434</v>
      </c>
      <c r="GP99" s="5">
        <v>3434</v>
      </c>
      <c r="GQ99" s="22">
        <v>3434</v>
      </c>
      <c r="GR99" s="5">
        <v>3434</v>
      </c>
      <c r="GS99" s="5">
        <v>3434</v>
      </c>
      <c r="GT99" s="5">
        <v>3434</v>
      </c>
      <c r="GU99" s="5">
        <v>3434</v>
      </c>
      <c r="GV99" s="5">
        <v>3434</v>
      </c>
      <c r="GW99" s="5">
        <v>3434</v>
      </c>
      <c r="GX99" s="5">
        <v>3434</v>
      </c>
      <c r="GY99" s="5">
        <v>3434</v>
      </c>
      <c r="GZ99" s="5">
        <v>3434</v>
      </c>
      <c r="HA99" s="73">
        <v>4018</v>
      </c>
      <c r="HB99" s="77">
        <v>4077</v>
      </c>
      <c r="HC99" s="85">
        <v>4130</v>
      </c>
      <c r="HD99" s="1">
        <v>4186</v>
      </c>
      <c r="HE99" s="5">
        <v>4186</v>
      </c>
      <c r="HF99" s="5">
        <v>4186</v>
      </c>
      <c r="HG99" s="5">
        <v>4186</v>
      </c>
      <c r="HH99" s="5">
        <v>4186</v>
      </c>
      <c r="HI99" s="114">
        <v>4865</v>
      </c>
      <c r="HJ99" s="117"/>
      <c r="HK99" s="122">
        <v>5115</v>
      </c>
      <c r="HL99" s="124">
        <v>5156</v>
      </c>
      <c r="HM99" s="129">
        <v>5220</v>
      </c>
      <c r="HN99" s="74">
        <v>5250</v>
      </c>
      <c r="HO99" s="136">
        <v>5270</v>
      </c>
      <c r="HP99" s="140">
        <v>5310</v>
      </c>
      <c r="HQ99" s="74">
        <v>5320</v>
      </c>
      <c r="HR99" s="149">
        <v>5360</v>
      </c>
      <c r="HS99" s="153">
        <v>5360</v>
      </c>
      <c r="HT99" s="158">
        <v>5375</v>
      </c>
      <c r="HU99" s="163">
        <v>5375</v>
      </c>
      <c r="HV99" s="167">
        <v>5375</v>
      </c>
      <c r="HW99" s="174">
        <v>5376</v>
      </c>
      <c r="HX99" s="178"/>
      <c r="HY99" s="184"/>
      <c r="HZ99" s="189"/>
      <c r="IA99" s="193">
        <v>5720</v>
      </c>
      <c r="IB99" s="202"/>
      <c r="IC99" s="205"/>
      <c r="ID99" s="209">
        <v>6660</v>
      </c>
      <c r="IE99" s="218">
        <v>6812</v>
      </c>
      <c r="IF99" s="225">
        <v>6910</v>
      </c>
      <c r="IG99" s="229"/>
      <c r="IH99" s="235"/>
      <c r="II99" s="245">
        <v>7166</v>
      </c>
      <c r="IJ99" s="251"/>
      <c r="IK99" s="255"/>
      <c r="IL99" s="264">
        <v>7219</v>
      </c>
      <c r="IM99" s="268">
        <v>7380</v>
      </c>
      <c r="IN99" s="272"/>
      <c r="IO99" s="279">
        <v>7720</v>
      </c>
      <c r="IP99" s="285">
        <v>8005</v>
      </c>
      <c r="IQ99" s="74">
        <v>8135</v>
      </c>
      <c r="IR99" s="295">
        <v>8255</v>
      </c>
      <c r="IS99" s="299">
        <v>8375</v>
      </c>
      <c r="IT99" s="305">
        <v>8495</v>
      </c>
      <c r="IU99" s="308">
        <v>8585</v>
      </c>
      <c r="IV99" s="74">
        <v>8705</v>
      </c>
      <c r="IW99" s="313">
        <v>8830</v>
      </c>
      <c r="IX99" s="317">
        <v>9120</v>
      </c>
      <c r="IY99" s="322"/>
      <c r="IZ99" s="327"/>
      <c r="JA99" s="331">
        <v>9495</v>
      </c>
      <c r="JB99" s="335">
        <v>9495</v>
      </c>
      <c r="JC99" s="338">
        <v>9665</v>
      </c>
      <c r="JD99" s="343">
        <v>9740</v>
      </c>
      <c r="JE99" s="346">
        <v>9850</v>
      </c>
      <c r="JF99" s="354">
        <v>10004</v>
      </c>
      <c r="JG99" s="375">
        <v>10100</v>
      </c>
      <c r="JH99" s="388">
        <v>10150</v>
      </c>
      <c r="JI99" s="393">
        <v>10340</v>
      </c>
      <c r="JJ99" s="414">
        <v>10510</v>
      </c>
      <c r="JK99" s="422">
        <v>10760</v>
      </c>
      <c r="JL99" s="429">
        <v>10955</v>
      </c>
      <c r="JM99" s="435">
        <v>11150</v>
      </c>
      <c r="JN99" s="441">
        <v>11370</v>
      </c>
      <c r="JO99" s="448">
        <v>11585</v>
      </c>
      <c r="JP99" s="455">
        <v>11680</v>
      </c>
      <c r="JQ99" s="460">
        <v>11795</v>
      </c>
      <c r="JR99" s="468">
        <v>11920</v>
      </c>
      <c r="JS99" s="475">
        <v>12045</v>
      </c>
      <c r="JT99" s="74">
        <v>12115</v>
      </c>
      <c r="JU99" s="489">
        <v>12250</v>
      </c>
      <c r="JV99" s="498">
        <v>12395</v>
      </c>
      <c r="JW99" s="505">
        <v>12605</v>
      </c>
      <c r="JX99" s="511">
        <v>12830</v>
      </c>
      <c r="JY99" s="519">
        <v>13065</v>
      </c>
      <c r="JZ99" s="530">
        <v>13290</v>
      </c>
      <c r="KA99" s="218">
        <f t="shared" si="121"/>
        <v>225</v>
      </c>
      <c r="KB99" s="4"/>
    </row>
    <row r="100" spans="1:288" ht="15" customHeight="1" x14ac:dyDescent="0.2">
      <c r="A100" s="557"/>
      <c r="B100" s="132">
        <v>99</v>
      </c>
      <c r="C100" s="4" t="s">
        <v>111</v>
      </c>
      <c r="D100" s="132">
        <v>1</v>
      </c>
      <c r="E100" s="132">
        <v>1</v>
      </c>
      <c r="F100" s="23">
        <v>265</v>
      </c>
      <c r="G100" s="1">
        <v>272</v>
      </c>
      <c r="H100" s="23">
        <v>275</v>
      </c>
      <c r="I100" s="23">
        <v>282</v>
      </c>
      <c r="J100" s="18">
        <v>289</v>
      </c>
      <c r="K100" s="22">
        <v>294</v>
      </c>
      <c r="L100" s="1">
        <v>300</v>
      </c>
      <c r="M100" s="1">
        <f>ROUND((L100-F100)/6+L100+1,0)</f>
        <v>307</v>
      </c>
      <c r="N100" s="1">
        <f t="shared" ref="N100:N102" si="181">ROUND((M100-F100)/7+M100+1,0)</f>
        <v>314</v>
      </c>
      <c r="O100" s="1">
        <f>ROUND((N100-F100)/8+N100+1,0)</f>
        <v>321</v>
      </c>
      <c r="P100" s="47">
        <v>335</v>
      </c>
      <c r="Q100" s="53">
        <v>343</v>
      </c>
      <c r="R100" s="65">
        <v>348</v>
      </c>
      <c r="S100" s="69">
        <v>354</v>
      </c>
      <c r="T100" s="71">
        <v>359</v>
      </c>
      <c r="U100" s="73">
        <v>363</v>
      </c>
      <c r="V100" s="77">
        <v>369</v>
      </c>
      <c r="W100" s="81">
        <v>375</v>
      </c>
      <c r="X100" s="88">
        <v>382</v>
      </c>
      <c r="Y100" s="90">
        <v>389</v>
      </c>
      <c r="Z100" s="93">
        <v>394</v>
      </c>
      <c r="AA100" s="99">
        <v>400</v>
      </c>
      <c r="AB100" s="103">
        <v>405</v>
      </c>
      <c r="AC100" s="114">
        <v>410</v>
      </c>
      <c r="AD100" s="117">
        <v>414</v>
      </c>
      <c r="AE100" s="122">
        <v>419</v>
      </c>
      <c r="AF100" s="124">
        <v>424</v>
      </c>
      <c r="AG100" s="129">
        <v>428</v>
      </c>
      <c r="AH100" s="133">
        <v>434</v>
      </c>
      <c r="AI100" s="136">
        <v>438</v>
      </c>
      <c r="AJ100" s="140">
        <v>444</v>
      </c>
      <c r="AK100" s="145">
        <v>452</v>
      </c>
      <c r="AL100" s="149">
        <v>460</v>
      </c>
      <c r="AM100" s="153">
        <v>464</v>
      </c>
      <c r="AN100" s="158">
        <v>469</v>
      </c>
      <c r="AO100" s="163">
        <v>475</v>
      </c>
      <c r="AP100" s="167">
        <v>480</v>
      </c>
      <c r="AQ100" s="174">
        <v>484</v>
      </c>
      <c r="AR100" s="178">
        <v>490</v>
      </c>
      <c r="AS100" s="184">
        <v>496</v>
      </c>
      <c r="AT100" s="189">
        <v>503</v>
      </c>
      <c r="AU100" s="193">
        <v>513</v>
      </c>
      <c r="AV100" s="202">
        <v>522</v>
      </c>
      <c r="AW100" s="205">
        <v>529</v>
      </c>
      <c r="AX100" s="209">
        <v>537</v>
      </c>
      <c r="AY100" s="218">
        <v>544</v>
      </c>
      <c r="AZ100" s="225">
        <v>548</v>
      </c>
      <c r="BA100" s="229">
        <v>553</v>
      </c>
      <c r="BB100" s="1">
        <v>558</v>
      </c>
      <c r="BC100" s="245">
        <v>561</v>
      </c>
      <c r="BD100" s="1">
        <v>566</v>
      </c>
      <c r="BE100" s="1">
        <v>571</v>
      </c>
      <c r="BF100" s="1">
        <v>576</v>
      </c>
      <c r="BG100" s="268">
        <v>577</v>
      </c>
      <c r="BH100" s="272">
        <v>583</v>
      </c>
      <c r="BI100" s="279">
        <v>587</v>
      </c>
      <c r="BJ100" s="1">
        <v>592</v>
      </c>
      <c r="BK100" s="1">
        <v>597</v>
      </c>
      <c r="BL100" s="295">
        <v>595</v>
      </c>
      <c r="BM100" s="1">
        <v>597</v>
      </c>
      <c r="BN100" s="1">
        <v>599</v>
      </c>
      <c r="BO100" s="308">
        <v>603</v>
      </c>
      <c r="BP100" s="1">
        <v>606</v>
      </c>
      <c r="BQ100" s="313">
        <v>609</v>
      </c>
      <c r="BR100" s="317">
        <v>612</v>
      </c>
      <c r="BS100" s="322">
        <v>615</v>
      </c>
      <c r="BT100" s="327">
        <v>618</v>
      </c>
      <c r="BU100" s="331">
        <v>622</v>
      </c>
      <c r="BV100" s="335">
        <v>624</v>
      </c>
      <c r="BW100" s="338">
        <v>625</v>
      </c>
      <c r="BX100" s="343">
        <v>627</v>
      </c>
      <c r="BY100" s="346">
        <v>631</v>
      </c>
      <c r="BZ100" s="1">
        <v>633</v>
      </c>
      <c r="CA100" s="375">
        <v>638</v>
      </c>
      <c r="CB100" s="1">
        <v>644</v>
      </c>
      <c r="CC100" s="393">
        <v>644</v>
      </c>
      <c r="CD100" s="414">
        <v>649</v>
      </c>
      <c r="CE100" s="1">
        <v>653</v>
      </c>
      <c r="CF100" s="429">
        <v>656</v>
      </c>
      <c r="CG100" s="435">
        <v>663</v>
      </c>
      <c r="CH100" s="441">
        <v>665</v>
      </c>
      <c r="CI100" s="1">
        <v>669</v>
      </c>
      <c r="CJ100" s="1">
        <v>673</v>
      </c>
      <c r="CK100" s="460">
        <v>674</v>
      </c>
      <c r="CL100" s="468">
        <v>677</v>
      </c>
      <c r="CM100" s="475">
        <v>682</v>
      </c>
      <c r="CN100" s="483">
        <v>688</v>
      </c>
      <c r="CO100" s="489">
        <v>688</v>
      </c>
      <c r="CP100" s="498">
        <v>693</v>
      </c>
      <c r="CQ100" s="505">
        <v>698</v>
      </c>
      <c r="CR100" s="1">
        <v>703</v>
      </c>
      <c r="CS100" s="519">
        <v>707</v>
      </c>
      <c r="CT100" s="1">
        <v>712</v>
      </c>
      <c r="CU100" s="218">
        <f t="shared" si="114"/>
        <v>5</v>
      </c>
      <c r="CV100" s="23">
        <v>18</v>
      </c>
      <c r="CW100" s="1">
        <v>22</v>
      </c>
      <c r="CX100" s="23">
        <v>25</v>
      </c>
      <c r="CY100" s="23">
        <v>28</v>
      </c>
      <c r="CZ100" s="18">
        <v>30</v>
      </c>
      <c r="DA100" s="22">
        <v>33</v>
      </c>
      <c r="DB100" s="1">
        <v>36</v>
      </c>
      <c r="DC100" s="5">
        <v>36</v>
      </c>
      <c r="DD100" s="5">
        <v>36</v>
      </c>
      <c r="DE100" s="1">
        <f>ROUND((DD100-CV100)/8+DD100+1,0)</f>
        <v>39</v>
      </c>
      <c r="DF100" s="47">
        <v>35</v>
      </c>
      <c r="DG100" s="53">
        <v>36</v>
      </c>
      <c r="DH100" s="65">
        <v>37</v>
      </c>
      <c r="DI100" s="69">
        <v>38</v>
      </c>
      <c r="DJ100" s="71">
        <v>41</v>
      </c>
      <c r="DK100" s="73">
        <v>44</v>
      </c>
      <c r="DL100" s="77">
        <v>45</v>
      </c>
      <c r="DM100" s="81">
        <v>46</v>
      </c>
      <c r="DN100" s="88">
        <v>48</v>
      </c>
      <c r="DO100" s="90">
        <v>49</v>
      </c>
      <c r="DP100" s="93">
        <v>51</v>
      </c>
      <c r="DQ100" s="99">
        <v>52</v>
      </c>
      <c r="DR100" s="103">
        <v>55</v>
      </c>
      <c r="DS100" s="114">
        <v>57</v>
      </c>
      <c r="DT100" s="117">
        <v>59</v>
      </c>
      <c r="DU100" s="122">
        <v>61</v>
      </c>
      <c r="DV100" s="124">
        <v>63</v>
      </c>
      <c r="DW100" s="129">
        <v>65</v>
      </c>
      <c r="DX100" s="133">
        <v>67</v>
      </c>
      <c r="DY100" s="136">
        <v>67</v>
      </c>
      <c r="DZ100" s="140">
        <v>67</v>
      </c>
      <c r="EA100" s="145">
        <v>67</v>
      </c>
      <c r="EB100" s="149">
        <v>67</v>
      </c>
      <c r="EC100" s="153">
        <v>69</v>
      </c>
      <c r="ED100" s="158">
        <v>71</v>
      </c>
      <c r="EE100" s="163">
        <v>73</v>
      </c>
      <c r="EF100" s="167">
        <v>76</v>
      </c>
      <c r="EG100" s="174">
        <v>78</v>
      </c>
      <c r="EH100" s="178">
        <v>81</v>
      </c>
      <c r="EI100" s="184">
        <v>83</v>
      </c>
      <c r="EJ100" s="189">
        <v>84</v>
      </c>
      <c r="EK100" s="193">
        <v>84</v>
      </c>
      <c r="EL100" s="202">
        <v>84</v>
      </c>
      <c r="EM100" s="205">
        <v>84</v>
      </c>
      <c r="EN100" s="209">
        <v>84</v>
      </c>
      <c r="EO100" s="218">
        <v>85</v>
      </c>
      <c r="EP100" s="225">
        <v>87</v>
      </c>
      <c r="EQ100" s="229">
        <v>90</v>
      </c>
      <c r="ER100" s="1">
        <v>93</v>
      </c>
      <c r="ES100" s="245">
        <v>94</v>
      </c>
      <c r="ET100" s="1">
        <v>96</v>
      </c>
      <c r="EU100" s="1">
        <v>98</v>
      </c>
      <c r="EV100" s="1">
        <f>EU100</f>
        <v>98</v>
      </c>
      <c r="EW100" s="1">
        <f t="shared" si="179"/>
        <v>98</v>
      </c>
      <c r="EX100" s="1">
        <f t="shared" si="180"/>
        <v>98</v>
      </c>
      <c r="EY100" s="279">
        <v>105</v>
      </c>
      <c r="EZ100" s="1">
        <v>109</v>
      </c>
      <c r="FA100" s="1">
        <v>113</v>
      </c>
      <c r="FB100" s="295">
        <v>109</v>
      </c>
      <c r="FC100" s="1">
        <v>110</v>
      </c>
      <c r="FD100" s="1">
        <v>111</v>
      </c>
      <c r="FE100" s="308">
        <v>114</v>
      </c>
      <c r="FF100" s="1">
        <v>115</v>
      </c>
      <c r="FG100" s="313">
        <v>116</v>
      </c>
      <c r="FH100" s="317">
        <v>116</v>
      </c>
      <c r="FI100" s="322">
        <v>116</v>
      </c>
      <c r="FJ100" s="327">
        <v>120</v>
      </c>
      <c r="FK100" s="331">
        <v>122</v>
      </c>
      <c r="FL100" s="335">
        <v>122</v>
      </c>
      <c r="FM100" s="338">
        <v>123</v>
      </c>
      <c r="FN100" s="343">
        <v>127</v>
      </c>
      <c r="FO100" s="346">
        <v>129</v>
      </c>
      <c r="FP100" s="1">
        <v>132</v>
      </c>
      <c r="FQ100" s="375">
        <v>133</v>
      </c>
      <c r="FR100" s="388">
        <v>142</v>
      </c>
      <c r="FS100" s="393">
        <v>145</v>
      </c>
      <c r="FT100" s="414">
        <v>147</v>
      </c>
      <c r="FU100" s="422">
        <v>148</v>
      </c>
      <c r="FV100" s="429">
        <v>151</v>
      </c>
      <c r="FW100" s="435">
        <v>152</v>
      </c>
      <c r="FX100" s="441">
        <v>153</v>
      </c>
      <c r="FY100" s="1">
        <v>154</v>
      </c>
      <c r="FZ100" s="1">
        <v>155</v>
      </c>
      <c r="GA100" s="460">
        <v>158</v>
      </c>
      <c r="GB100" s="468">
        <v>159</v>
      </c>
      <c r="GC100" s="475">
        <v>161</v>
      </c>
      <c r="GD100" s="483">
        <v>163</v>
      </c>
      <c r="GE100" s="489">
        <v>163</v>
      </c>
      <c r="GF100" s="498">
        <v>164</v>
      </c>
      <c r="GG100" s="505">
        <v>164</v>
      </c>
      <c r="GH100" s="1">
        <v>165</v>
      </c>
      <c r="GI100" s="519">
        <v>167</v>
      </c>
      <c r="GJ100" s="1">
        <v>168</v>
      </c>
      <c r="GK100" s="218">
        <f t="shared" si="120"/>
        <v>1</v>
      </c>
      <c r="GL100" s="23">
        <v>7613</v>
      </c>
      <c r="GM100" s="23"/>
      <c r="GN100" s="23">
        <v>7798</v>
      </c>
      <c r="GO100" s="23">
        <v>7893</v>
      </c>
      <c r="GP100" s="17">
        <v>7982</v>
      </c>
      <c r="GQ100" s="22">
        <v>8100</v>
      </c>
      <c r="GR100" s="31"/>
      <c r="GS100" s="37"/>
      <c r="GT100" s="41"/>
      <c r="GU100" s="44"/>
      <c r="GV100" s="47">
        <v>8933</v>
      </c>
      <c r="GW100" s="53">
        <v>9079</v>
      </c>
      <c r="GX100" s="65">
        <v>9222</v>
      </c>
      <c r="GY100" s="69">
        <v>9383</v>
      </c>
      <c r="GZ100" s="71">
        <v>9483</v>
      </c>
      <c r="HA100" s="73">
        <v>9570</v>
      </c>
      <c r="HB100" s="77">
        <v>9695</v>
      </c>
      <c r="HC100" s="81">
        <v>9886</v>
      </c>
      <c r="HD100" s="88">
        <v>10030</v>
      </c>
      <c r="HE100" s="90">
        <v>10166</v>
      </c>
      <c r="HF100" s="93">
        <v>10264</v>
      </c>
      <c r="HG100" s="99">
        <v>10393</v>
      </c>
      <c r="HH100" s="103">
        <v>10502</v>
      </c>
      <c r="HI100" s="114">
        <v>10607</v>
      </c>
      <c r="HJ100" s="117">
        <v>10701</v>
      </c>
      <c r="HK100" s="122">
        <v>10793</v>
      </c>
      <c r="HL100" s="124">
        <v>10889</v>
      </c>
      <c r="HM100" s="129">
        <v>10980</v>
      </c>
      <c r="HN100" s="133">
        <v>11117</v>
      </c>
      <c r="HO100" s="136">
        <v>11270</v>
      </c>
      <c r="HP100" s="140">
        <v>11440</v>
      </c>
      <c r="HQ100" s="145">
        <v>11619</v>
      </c>
      <c r="HR100" s="149">
        <v>11848</v>
      </c>
      <c r="HS100" s="153">
        <v>11945</v>
      </c>
      <c r="HT100" s="158">
        <v>12041</v>
      </c>
      <c r="HU100" s="163">
        <v>12141</v>
      </c>
      <c r="HV100" s="167">
        <v>12252</v>
      </c>
      <c r="HW100" s="174">
        <v>12349</v>
      </c>
      <c r="HX100" s="178">
        <v>12455</v>
      </c>
      <c r="HY100" s="184">
        <v>12560</v>
      </c>
      <c r="HZ100" s="189">
        <v>12734</v>
      </c>
      <c r="IA100" s="193">
        <v>12964</v>
      </c>
      <c r="IB100" s="202">
        <v>13162</v>
      </c>
      <c r="IC100" s="205">
        <v>13351</v>
      </c>
      <c r="ID100" s="209">
        <v>13565</v>
      </c>
      <c r="IE100" s="218">
        <v>13728</v>
      </c>
      <c r="IF100" s="225">
        <v>13818</v>
      </c>
      <c r="IG100" s="229">
        <v>13914</v>
      </c>
      <c r="IH100" s="235"/>
      <c r="II100" s="245">
        <v>14093</v>
      </c>
      <c r="IJ100" s="251"/>
      <c r="IK100" s="255"/>
      <c r="IL100" s="264"/>
      <c r="IM100" s="268">
        <v>14457</v>
      </c>
      <c r="IN100" s="272">
        <v>14628</v>
      </c>
      <c r="IO100" s="279">
        <v>14729</v>
      </c>
      <c r="IP100" s="285"/>
      <c r="IQ100" s="290"/>
      <c r="IR100" s="295">
        <v>14972</v>
      </c>
      <c r="IS100" s="299"/>
      <c r="IT100" s="305"/>
      <c r="IU100" s="308">
        <v>15234</v>
      </c>
      <c r="IV100" s="310"/>
      <c r="IW100" s="313">
        <v>15434</v>
      </c>
      <c r="IX100" s="317">
        <v>15526</v>
      </c>
      <c r="IY100" s="322">
        <v>15623</v>
      </c>
      <c r="IZ100" s="327">
        <v>15724</v>
      </c>
      <c r="JA100" s="331">
        <v>15812</v>
      </c>
      <c r="JB100" s="335">
        <v>15888</v>
      </c>
      <c r="JC100" s="338">
        <v>15939</v>
      </c>
      <c r="JD100" s="343">
        <v>16016</v>
      </c>
      <c r="JE100" s="346">
        <v>16129</v>
      </c>
      <c r="JF100" s="354"/>
      <c r="JG100" s="375">
        <v>16336</v>
      </c>
      <c r="JH100" s="388">
        <v>16385</v>
      </c>
      <c r="JI100" s="393">
        <v>16468</v>
      </c>
      <c r="JJ100" s="74">
        <v>16571</v>
      </c>
      <c r="JK100" s="422">
        <v>16617</v>
      </c>
      <c r="JL100" s="429">
        <v>16773</v>
      </c>
      <c r="JM100" s="74">
        <v>16927</v>
      </c>
      <c r="JN100" s="441">
        <v>17009</v>
      </c>
      <c r="JO100" s="448"/>
      <c r="JP100" s="455"/>
      <c r="JQ100" s="460">
        <v>17341</v>
      </c>
      <c r="JR100" s="468">
        <v>17426</v>
      </c>
      <c r="JS100" s="475">
        <v>17571</v>
      </c>
      <c r="JT100" s="483">
        <v>17711</v>
      </c>
      <c r="JU100" s="489">
        <v>17737</v>
      </c>
      <c r="JV100" s="498">
        <v>17837</v>
      </c>
      <c r="JW100" s="505">
        <v>17953</v>
      </c>
      <c r="JX100" s="511"/>
      <c r="JY100" s="519">
        <v>18226</v>
      </c>
      <c r="JZ100" s="530"/>
      <c r="KA100" s="218" t="str">
        <f t="shared" si="121"/>
        <v>Н/Д</v>
      </c>
      <c r="KB100" s="4"/>
    </row>
    <row r="101" spans="1:288" ht="15" customHeight="1" x14ac:dyDescent="0.2">
      <c r="A101" s="557"/>
      <c r="B101" s="132">
        <v>100</v>
      </c>
      <c r="C101" s="4" t="s">
        <v>112</v>
      </c>
      <c r="D101" s="132">
        <v>0</v>
      </c>
      <c r="E101" s="132">
        <v>3</v>
      </c>
      <c r="F101" s="23">
        <v>313</v>
      </c>
      <c r="G101" s="1">
        <v>318</v>
      </c>
      <c r="H101" s="23">
        <v>322</v>
      </c>
      <c r="I101" s="23">
        <v>324</v>
      </c>
      <c r="J101" s="18">
        <v>328</v>
      </c>
      <c r="K101" s="1">
        <v>332</v>
      </c>
      <c r="L101" s="1">
        <v>336</v>
      </c>
      <c r="M101" s="37">
        <v>357</v>
      </c>
      <c r="N101" s="1">
        <f t="shared" si="181"/>
        <v>364</v>
      </c>
      <c r="O101" s="44">
        <v>377</v>
      </c>
      <c r="P101" s="47">
        <v>386</v>
      </c>
      <c r="Q101" s="53">
        <v>392</v>
      </c>
      <c r="R101" s="65">
        <v>400</v>
      </c>
      <c r="S101" s="69">
        <v>405</v>
      </c>
      <c r="T101" s="71">
        <v>411</v>
      </c>
      <c r="U101" s="73">
        <v>416</v>
      </c>
      <c r="V101" s="77">
        <v>422</v>
      </c>
      <c r="W101" s="81">
        <v>430</v>
      </c>
      <c r="X101" s="88">
        <v>440</v>
      </c>
      <c r="Y101" s="90">
        <v>450</v>
      </c>
      <c r="Z101" s="93">
        <v>455</v>
      </c>
      <c r="AA101" s="99">
        <v>461</v>
      </c>
      <c r="AB101" s="103">
        <v>466</v>
      </c>
      <c r="AC101" s="114">
        <v>476</v>
      </c>
      <c r="AD101" s="117">
        <v>484</v>
      </c>
      <c r="AE101" s="122">
        <v>490</v>
      </c>
      <c r="AF101" s="124">
        <v>497</v>
      </c>
      <c r="AG101" s="129">
        <v>501</v>
      </c>
      <c r="AH101" s="133">
        <v>508</v>
      </c>
      <c r="AI101" s="136">
        <v>516</v>
      </c>
      <c r="AJ101" s="140">
        <v>528</v>
      </c>
      <c r="AK101" s="145">
        <v>537</v>
      </c>
      <c r="AL101" s="149">
        <v>543</v>
      </c>
      <c r="AM101" s="153">
        <v>548</v>
      </c>
      <c r="AN101" s="158">
        <v>555</v>
      </c>
      <c r="AO101" s="163">
        <v>563</v>
      </c>
      <c r="AP101" s="167">
        <v>573</v>
      </c>
      <c r="AQ101" s="1">
        <v>581</v>
      </c>
      <c r="AR101" s="178">
        <v>583</v>
      </c>
      <c r="AS101" s="184">
        <v>588</v>
      </c>
      <c r="AT101" s="1">
        <f>ROUND((AS101-AP101)/3*1.2+AS101,1)</f>
        <v>594</v>
      </c>
      <c r="AU101" s="193">
        <v>600</v>
      </c>
      <c r="AV101" s="202">
        <v>605</v>
      </c>
      <c r="AW101" s="205">
        <v>612</v>
      </c>
      <c r="AX101" s="209">
        <v>620</v>
      </c>
      <c r="AY101" s="218">
        <v>627</v>
      </c>
      <c r="AZ101" s="225">
        <v>631</v>
      </c>
      <c r="BA101" s="229">
        <v>637</v>
      </c>
      <c r="BB101" s="235">
        <v>644</v>
      </c>
      <c r="BC101" s="1">
        <v>650</v>
      </c>
      <c r="BD101" s="251">
        <v>661</v>
      </c>
      <c r="BE101" s="255">
        <v>670</v>
      </c>
      <c r="BF101" s="1">
        <v>678</v>
      </c>
      <c r="BG101" s="1">
        <v>686</v>
      </c>
      <c r="BH101" s="272">
        <v>683</v>
      </c>
      <c r="BI101" s="279">
        <v>691</v>
      </c>
      <c r="BJ101" s="285">
        <v>698</v>
      </c>
      <c r="BK101" s="290">
        <v>709</v>
      </c>
      <c r="BL101" s="295">
        <v>717</v>
      </c>
      <c r="BM101" s="299">
        <v>728</v>
      </c>
      <c r="BN101" s="305">
        <v>735</v>
      </c>
      <c r="BO101" s="308">
        <v>741</v>
      </c>
      <c r="BP101" s="1">
        <v>748</v>
      </c>
      <c r="BQ101" s="1">
        <v>755</v>
      </c>
      <c r="BR101" s="317">
        <v>762</v>
      </c>
      <c r="BS101" s="322">
        <v>782</v>
      </c>
      <c r="BT101" s="327">
        <v>782</v>
      </c>
      <c r="BU101" s="1">
        <v>789</v>
      </c>
      <c r="BV101" s="335">
        <v>785</v>
      </c>
      <c r="BW101" s="338">
        <v>793</v>
      </c>
      <c r="BX101" s="343">
        <v>798</v>
      </c>
      <c r="BY101" s="346">
        <v>804</v>
      </c>
      <c r="BZ101" s="354">
        <v>810</v>
      </c>
      <c r="CA101" s="375">
        <v>816</v>
      </c>
      <c r="CB101" s="388">
        <v>4</v>
      </c>
      <c r="CC101" s="393">
        <v>8</v>
      </c>
      <c r="CD101" s="414">
        <v>12</v>
      </c>
      <c r="CE101" s="422">
        <v>15</v>
      </c>
      <c r="CF101" s="429">
        <v>17</v>
      </c>
      <c r="CG101" s="435">
        <v>25</v>
      </c>
      <c r="CH101" s="441">
        <v>37</v>
      </c>
      <c r="CI101" s="448">
        <v>43</v>
      </c>
      <c r="CJ101" s="455">
        <v>50</v>
      </c>
      <c r="CK101" s="460">
        <v>60</v>
      </c>
      <c r="CL101" s="1">
        <v>67</v>
      </c>
      <c r="CM101" s="475">
        <v>70</v>
      </c>
      <c r="CN101" s="483">
        <v>76</v>
      </c>
      <c r="CO101" s="489">
        <v>80</v>
      </c>
      <c r="CP101" s="498">
        <v>90</v>
      </c>
      <c r="CQ101" s="505">
        <v>91</v>
      </c>
      <c r="CR101" s="511">
        <v>91</v>
      </c>
      <c r="CS101" s="519">
        <v>92</v>
      </c>
      <c r="CT101" s="530">
        <v>96</v>
      </c>
      <c r="CU101" s="218">
        <f t="shared" si="114"/>
        <v>4</v>
      </c>
      <c r="CV101" s="23">
        <v>31</v>
      </c>
      <c r="CW101" s="1">
        <v>37</v>
      </c>
      <c r="CX101" s="23">
        <v>41</v>
      </c>
      <c r="CY101" s="23">
        <v>46</v>
      </c>
      <c r="CZ101" s="18">
        <v>49</v>
      </c>
      <c r="DA101" s="1">
        <v>53</v>
      </c>
      <c r="DB101" s="1">
        <v>57</v>
      </c>
      <c r="DC101" s="37">
        <v>62</v>
      </c>
      <c r="DD101" s="1">
        <f t="shared" ref="DD101:DD102" si="182">ROUND((DC101-CV101)/7+DC101-1,0)</f>
        <v>65</v>
      </c>
      <c r="DE101" s="44">
        <v>69</v>
      </c>
      <c r="DF101" s="47">
        <v>74</v>
      </c>
      <c r="DG101" s="53">
        <v>79</v>
      </c>
      <c r="DH101" s="65">
        <v>85</v>
      </c>
      <c r="DI101" s="69">
        <v>87</v>
      </c>
      <c r="DJ101" s="71">
        <v>92</v>
      </c>
      <c r="DK101" s="73">
        <v>95</v>
      </c>
      <c r="DL101" s="77">
        <v>97</v>
      </c>
      <c r="DM101" s="81">
        <v>100</v>
      </c>
      <c r="DN101" s="88">
        <v>104</v>
      </c>
      <c r="DO101" s="90">
        <v>105</v>
      </c>
      <c r="DP101" s="93">
        <v>107</v>
      </c>
      <c r="DQ101" s="99">
        <v>110</v>
      </c>
      <c r="DR101" s="103">
        <v>114</v>
      </c>
      <c r="DS101" s="114">
        <v>117</v>
      </c>
      <c r="DT101" s="117">
        <v>119</v>
      </c>
      <c r="DU101" s="122">
        <v>122</v>
      </c>
      <c r="DV101" s="124">
        <v>126</v>
      </c>
      <c r="DW101" s="129">
        <v>130</v>
      </c>
      <c r="DX101" s="133">
        <v>131</v>
      </c>
      <c r="DY101" s="136">
        <v>131</v>
      </c>
      <c r="DZ101" s="140">
        <v>131</v>
      </c>
      <c r="EA101" s="145">
        <v>131</v>
      </c>
      <c r="EB101" s="149">
        <v>132</v>
      </c>
      <c r="EC101" s="153">
        <v>135</v>
      </c>
      <c r="ED101" s="158">
        <v>140</v>
      </c>
      <c r="EE101" s="163">
        <v>146</v>
      </c>
      <c r="EF101" s="167">
        <v>150</v>
      </c>
      <c r="EG101" s="1">
        <v>155</v>
      </c>
      <c r="EH101" s="178">
        <v>160</v>
      </c>
      <c r="EI101" s="184">
        <v>169</v>
      </c>
      <c r="EJ101" s="1">
        <v>170</v>
      </c>
      <c r="EK101" s="193">
        <v>170</v>
      </c>
      <c r="EL101" s="202">
        <v>170</v>
      </c>
      <c r="EM101" s="205">
        <v>170</v>
      </c>
      <c r="EN101" s="209">
        <v>170</v>
      </c>
      <c r="EO101" s="218">
        <v>166</v>
      </c>
      <c r="EP101" s="225">
        <v>170</v>
      </c>
      <c r="EQ101" s="229">
        <v>176</v>
      </c>
      <c r="ER101" s="235">
        <v>177</v>
      </c>
      <c r="ES101" s="1">
        <v>181</v>
      </c>
      <c r="ET101" s="251">
        <v>177</v>
      </c>
      <c r="EU101" s="255">
        <v>177</v>
      </c>
      <c r="EV101" s="1">
        <f>EU101</f>
        <v>177</v>
      </c>
      <c r="EW101" s="1">
        <f t="shared" si="179"/>
        <v>177</v>
      </c>
      <c r="EX101" s="272">
        <v>177</v>
      </c>
      <c r="EY101" s="279">
        <v>177</v>
      </c>
      <c r="EZ101" s="285">
        <v>177</v>
      </c>
      <c r="FA101" s="290">
        <v>177</v>
      </c>
      <c r="FB101" s="295">
        <v>177</v>
      </c>
      <c r="FC101" s="299">
        <v>177</v>
      </c>
      <c r="FD101" s="305">
        <v>177</v>
      </c>
      <c r="FE101" s="308">
        <v>177</v>
      </c>
      <c r="FF101" s="1">
        <v>177</v>
      </c>
      <c r="FG101" s="1">
        <f>FF101</f>
        <v>177</v>
      </c>
      <c r="FH101" s="317">
        <v>177</v>
      </c>
      <c r="FI101" s="322">
        <v>177</v>
      </c>
      <c r="FJ101" s="327">
        <v>177</v>
      </c>
      <c r="FK101" s="1">
        <v>177</v>
      </c>
      <c r="FL101" s="335">
        <v>177</v>
      </c>
      <c r="FM101" s="338">
        <v>177</v>
      </c>
      <c r="FN101" s="343">
        <v>177</v>
      </c>
      <c r="FO101" s="346">
        <v>177</v>
      </c>
      <c r="FP101" s="354">
        <v>177</v>
      </c>
      <c r="FQ101" s="375">
        <v>177</v>
      </c>
      <c r="FR101" s="388">
        <v>1.0900000000000001</v>
      </c>
      <c r="FS101" s="393">
        <v>1.0900000000000001</v>
      </c>
      <c r="FT101" s="414">
        <v>1.0900000000000001</v>
      </c>
      <c r="FU101" s="422">
        <v>1.0900000000000001</v>
      </c>
      <c r="FV101" s="429">
        <v>1.0900000000000001</v>
      </c>
      <c r="FW101" s="435">
        <v>1.0900000000000001</v>
      </c>
      <c r="FX101" s="441">
        <v>1.0900000000000001</v>
      </c>
      <c r="FY101" s="448">
        <v>1.0900000000000001</v>
      </c>
      <c r="FZ101" s="455">
        <v>1.0900000000000001</v>
      </c>
      <c r="GA101" s="460">
        <v>1.0900000000000001</v>
      </c>
      <c r="GB101" s="1">
        <v>1.0900000000000001</v>
      </c>
      <c r="GC101" s="475">
        <v>1.0900000000000001</v>
      </c>
      <c r="GD101" s="483">
        <v>1.0900000000000001</v>
      </c>
      <c r="GE101" s="489">
        <v>1.0900000000000001</v>
      </c>
      <c r="GF101" s="498">
        <v>1.0900000000000001</v>
      </c>
      <c r="GG101" s="505">
        <v>1.0900000000000001</v>
      </c>
      <c r="GH101" s="511">
        <v>1.0900000000000001</v>
      </c>
      <c r="GI101" s="519">
        <v>1.0900000000000001</v>
      </c>
      <c r="GJ101" s="530">
        <v>1.0900000000000001</v>
      </c>
      <c r="GK101" s="218">
        <f t="shared" si="120"/>
        <v>0</v>
      </c>
      <c r="GL101" s="23">
        <v>11210</v>
      </c>
      <c r="GM101" s="23"/>
      <c r="GN101" s="23">
        <v>11555</v>
      </c>
      <c r="GO101" s="23">
        <v>11680</v>
      </c>
      <c r="GP101" s="17">
        <v>11804</v>
      </c>
      <c r="GQ101" s="22"/>
      <c r="GR101" s="31"/>
      <c r="GS101" s="37"/>
      <c r="GT101" s="41"/>
      <c r="GU101" s="44"/>
      <c r="GV101" s="47">
        <v>12827</v>
      </c>
      <c r="GW101" s="53">
        <v>12980</v>
      </c>
      <c r="GX101" s="65">
        <v>13110</v>
      </c>
      <c r="GY101" s="69">
        <v>13250</v>
      </c>
      <c r="GZ101" s="71">
        <v>13405</v>
      </c>
      <c r="HA101" s="73">
        <v>13505</v>
      </c>
      <c r="HB101" s="77">
        <v>13730</v>
      </c>
      <c r="HC101" s="81">
        <v>13835</v>
      </c>
      <c r="HD101" s="88">
        <v>13983</v>
      </c>
      <c r="HE101" s="90">
        <v>14182</v>
      </c>
      <c r="HF101" s="74">
        <v>14363</v>
      </c>
      <c r="HG101" s="99">
        <v>14468</v>
      </c>
      <c r="HH101" s="103">
        <v>14578</v>
      </c>
      <c r="HI101" s="114">
        <v>14720</v>
      </c>
      <c r="HJ101" s="117">
        <v>14888</v>
      </c>
      <c r="HK101" s="122">
        <v>15000</v>
      </c>
      <c r="HL101" s="124">
        <v>15115</v>
      </c>
      <c r="HM101" s="129">
        <v>15230</v>
      </c>
      <c r="HN101" s="74">
        <v>15385</v>
      </c>
      <c r="HO101" s="136">
        <v>15560</v>
      </c>
      <c r="HP101" s="140">
        <v>15770</v>
      </c>
      <c r="HQ101" s="74">
        <v>16050</v>
      </c>
      <c r="HR101" s="74">
        <v>16290</v>
      </c>
      <c r="HS101" s="153">
        <v>16380</v>
      </c>
      <c r="HT101" s="74">
        <v>16500</v>
      </c>
      <c r="HU101" s="163">
        <v>16630</v>
      </c>
      <c r="HV101" s="74">
        <v>16830</v>
      </c>
      <c r="HW101" s="174"/>
      <c r="HX101" s="178">
        <v>17095</v>
      </c>
      <c r="HY101" s="184">
        <v>17216</v>
      </c>
      <c r="HZ101" s="189"/>
      <c r="IA101" s="193">
        <v>17521</v>
      </c>
      <c r="IB101" s="202">
        <v>17676</v>
      </c>
      <c r="IC101" s="205">
        <v>17864</v>
      </c>
      <c r="ID101" s="209">
        <v>18250</v>
      </c>
      <c r="IE101" s="218">
        <v>18500</v>
      </c>
      <c r="IF101" s="225">
        <v>18583</v>
      </c>
      <c r="IG101" s="229">
        <v>18703</v>
      </c>
      <c r="IH101" s="74">
        <v>18987</v>
      </c>
      <c r="II101" s="245"/>
      <c r="IJ101" s="251">
        <v>19655</v>
      </c>
      <c r="IK101" s="255">
        <v>20000</v>
      </c>
      <c r="IL101" s="264"/>
      <c r="IM101" s="268"/>
      <c r="IN101" s="272">
        <v>20423</v>
      </c>
      <c r="IO101" s="279">
        <v>20677</v>
      </c>
      <c r="IP101" s="285">
        <v>20903</v>
      </c>
      <c r="IQ101" s="290">
        <v>21239</v>
      </c>
      <c r="IR101" s="295">
        <v>21510</v>
      </c>
      <c r="IS101" s="299">
        <v>21870</v>
      </c>
      <c r="IT101" s="305">
        <v>22170</v>
      </c>
      <c r="IU101" s="308">
        <v>22430</v>
      </c>
      <c r="IV101" s="310"/>
      <c r="IW101" s="313"/>
      <c r="IX101" s="317">
        <v>23290</v>
      </c>
      <c r="IY101" s="322">
        <v>23510</v>
      </c>
      <c r="IZ101" s="327">
        <v>23666</v>
      </c>
      <c r="JA101" s="331"/>
      <c r="JB101" s="335">
        <v>24190</v>
      </c>
      <c r="JC101" s="338">
        <v>24473</v>
      </c>
      <c r="JD101" s="343">
        <v>24710</v>
      </c>
      <c r="JE101" s="346">
        <v>25010</v>
      </c>
      <c r="JF101" s="354">
        <v>25316</v>
      </c>
      <c r="JG101" s="375">
        <v>25716</v>
      </c>
      <c r="JH101" s="388">
        <v>25947</v>
      </c>
      <c r="JI101" s="393">
        <v>26155</v>
      </c>
      <c r="JJ101" s="414">
        <v>26330</v>
      </c>
      <c r="JK101" s="422">
        <v>26460</v>
      </c>
      <c r="JL101" s="429">
        <v>26577</v>
      </c>
      <c r="JM101" s="435">
        <v>26826</v>
      </c>
      <c r="JN101" s="441">
        <v>27180</v>
      </c>
      <c r="JO101" s="448">
        <v>27431</v>
      </c>
      <c r="JP101" s="455">
        <v>27685</v>
      </c>
      <c r="JQ101" s="460">
        <v>28010</v>
      </c>
      <c r="JR101" s="468"/>
      <c r="JS101" s="475">
        <v>28480</v>
      </c>
      <c r="JT101" s="483">
        <v>28745</v>
      </c>
      <c r="JU101" s="489">
        <v>28955</v>
      </c>
      <c r="JV101" s="498">
        <v>29200</v>
      </c>
      <c r="JW101" s="505">
        <v>29240</v>
      </c>
      <c r="JX101" s="511">
        <v>29361</v>
      </c>
      <c r="JY101" s="519">
        <v>29527</v>
      </c>
      <c r="JZ101" s="530">
        <v>29756</v>
      </c>
      <c r="KA101" s="218">
        <f t="shared" si="121"/>
        <v>229</v>
      </c>
      <c r="KB101" s="4"/>
    </row>
    <row r="102" spans="1:288" ht="15" customHeight="1" x14ac:dyDescent="0.2">
      <c r="A102" s="557">
        <v>2</v>
      </c>
      <c r="B102" s="132">
        <v>101</v>
      </c>
      <c r="C102" s="4" t="s">
        <v>338</v>
      </c>
      <c r="D102" s="132">
        <v>1</v>
      </c>
      <c r="E102" s="132">
        <v>4</v>
      </c>
      <c r="F102" s="23">
        <v>264</v>
      </c>
      <c r="G102" s="23">
        <v>264</v>
      </c>
      <c r="H102" s="23">
        <v>265</v>
      </c>
      <c r="I102" s="1">
        <v>269</v>
      </c>
      <c r="J102" s="18">
        <v>271</v>
      </c>
      <c r="K102" s="1">
        <v>274</v>
      </c>
      <c r="L102" s="1">
        <v>278</v>
      </c>
      <c r="M102" s="1">
        <f>ROUND((L102-F102)/6+L102+1,0)</f>
        <v>281</v>
      </c>
      <c r="N102" s="1">
        <f t="shared" si="181"/>
        <v>284</v>
      </c>
      <c r="O102" s="1">
        <f>ROUND((N102-F102)/8+N102+1,0)</f>
        <v>288</v>
      </c>
      <c r="P102" s="1">
        <f>ROUND((O102-F102)/9+O102,0)</f>
        <v>291</v>
      </c>
      <c r="Q102" s="1">
        <f>ROUND((P102-F102)/10+P102+1,1)</f>
        <v>294.7</v>
      </c>
      <c r="R102" s="65">
        <v>316</v>
      </c>
      <c r="S102" s="1">
        <f>ROUND((R102-G102)/11+R102,1)</f>
        <v>320.7</v>
      </c>
      <c r="T102" s="1">
        <f>ROUND((S102-F102)/13+S102,1)</f>
        <v>325.10000000000002</v>
      </c>
      <c r="U102" s="1">
        <v>329.7</v>
      </c>
      <c r="V102" s="77">
        <v>341</v>
      </c>
      <c r="W102" s="1">
        <v>346</v>
      </c>
      <c r="X102" s="88">
        <v>361</v>
      </c>
      <c r="Y102" s="1">
        <f>ROUND((X102-U102)/3+X102,1)</f>
        <v>371.4</v>
      </c>
      <c r="Z102" s="93">
        <v>381</v>
      </c>
      <c r="AA102" s="99">
        <v>391</v>
      </c>
      <c r="AB102" s="1">
        <f>ROUND((AA102-X102)/3+AA102,1)</f>
        <v>401</v>
      </c>
      <c r="AC102" s="114">
        <v>414</v>
      </c>
      <c r="AD102" s="117">
        <v>425</v>
      </c>
      <c r="AE102" s="122">
        <v>436</v>
      </c>
      <c r="AF102" s="124">
        <v>447</v>
      </c>
      <c r="AG102" s="129">
        <v>456</v>
      </c>
      <c r="AH102" s="133">
        <v>469</v>
      </c>
      <c r="AI102" s="136">
        <v>481</v>
      </c>
      <c r="AJ102" s="140">
        <v>489</v>
      </c>
      <c r="AK102" s="145">
        <v>499</v>
      </c>
      <c r="AL102" s="149">
        <v>510</v>
      </c>
      <c r="AM102" s="153">
        <v>520</v>
      </c>
      <c r="AN102" s="158">
        <v>530</v>
      </c>
      <c r="AO102" s="1">
        <v>540</v>
      </c>
      <c r="AP102" s="167">
        <v>552</v>
      </c>
      <c r="AQ102" s="1">
        <v>562</v>
      </c>
      <c r="AR102" s="1">
        <v>572</v>
      </c>
      <c r="AS102" s="184">
        <v>586</v>
      </c>
      <c r="AT102" s="189">
        <v>598</v>
      </c>
      <c r="AU102" s="1">
        <v>610</v>
      </c>
      <c r="AV102" s="1">
        <v>622</v>
      </c>
      <c r="AW102" s="1">
        <v>634</v>
      </c>
      <c r="AX102" s="1">
        <v>646</v>
      </c>
      <c r="AY102" s="218">
        <v>662</v>
      </c>
      <c r="AZ102" s="1">
        <v>674</v>
      </c>
      <c r="BA102" s="1">
        <v>686</v>
      </c>
      <c r="BB102" s="1">
        <v>698</v>
      </c>
      <c r="BC102" s="245">
        <v>705</v>
      </c>
      <c r="BD102" s="1">
        <v>713</v>
      </c>
      <c r="BE102" s="1">
        <v>721</v>
      </c>
      <c r="BF102" s="1">
        <v>729</v>
      </c>
      <c r="BG102" s="1">
        <v>737</v>
      </c>
      <c r="BH102" s="272">
        <v>765</v>
      </c>
      <c r="BI102" s="1">
        <v>777</v>
      </c>
      <c r="BJ102" s="285">
        <v>790</v>
      </c>
      <c r="BK102" s="1">
        <v>802</v>
      </c>
      <c r="BL102" s="295">
        <v>813</v>
      </c>
      <c r="BM102" s="1">
        <v>824</v>
      </c>
      <c r="BN102" s="305">
        <v>832</v>
      </c>
      <c r="BO102" s="308">
        <v>841</v>
      </c>
      <c r="BP102" s="1">
        <v>851</v>
      </c>
      <c r="BQ102" s="313">
        <v>862</v>
      </c>
      <c r="BR102" s="317">
        <v>872</v>
      </c>
      <c r="BS102" s="1">
        <v>882</v>
      </c>
      <c r="BT102" s="1">
        <v>892</v>
      </c>
      <c r="BU102" s="1">
        <v>902</v>
      </c>
      <c r="BV102" s="335">
        <v>918</v>
      </c>
      <c r="BW102" s="338">
        <v>928</v>
      </c>
      <c r="BX102" s="343">
        <v>938</v>
      </c>
      <c r="BY102" s="346">
        <v>946</v>
      </c>
      <c r="BZ102" s="354">
        <v>1.0149999999999999</v>
      </c>
      <c r="CA102" s="375">
        <v>8</v>
      </c>
      <c r="CB102" s="388">
        <v>15</v>
      </c>
      <c r="CC102" s="393">
        <v>24</v>
      </c>
      <c r="CD102" s="414">
        <v>33</v>
      </c>
      <c r="CE102" s="422">
        <v>43</v>
      </c>
      <c r="CF102" s="1">
        <v>52</v>
      </c>
      <c r="CG102" s="435">
        <v>63</v>
      </c>
      <c r="CH102" s="441">
        <v>73</v>
      </c>
      <c r="CI102" s="448">
        <v>81</v>
      </c>
      <c r="CJ102" s="1">
        <v>90</v>
      </c>
      <c r="CK102" s="460">
        <v>96</v>
      </c>
      <c r="CL102" s="468">
        <v>104</v>
      </c>
      <c r="CM102" s="475">
        <v>112</v>
      </c>
      <c r="CN102" s="483">
        <v>119</v>
      </c>
      <c r="CO102" s="489">
        <v>126</v>
      </c>
      <c r="CP102" s="498">
        <v>134</v>
      </c>
      <c r="CQ102" s="1">
        <v>141</v>
      </c>
      <c r="CR102" s="511">
        <v>150</v>
      </c>
      <c r="CS102" s="519">
        <v>157</v>
      </c>
      <c r="CT102" s="530">
        <v>164</v>
      </c>
      <c r="CU102" s="218">
        <f t="shared" si="114"/>
        <v>7</v>
      </c>
      <c r="CV102" s="23">
        <v>65</v>
      </c>
      <c r="CW102" s="23">
        <v>72</v>
      </c>
      <c r="CX102" s="23">
        <v>76</v>
      </c>
      <c r="CY102" s="1">
        <v>80</v>
      </c>
      <c r="CZ102" s="18">
        <v>85</v>
      </c>
      <c r="DA102" s="1">
        <v>90</v>
      </c>
      <c r="DB102" s="1">
        <v>93</v>
      </c>
      <c r="DC102" s="1">
        <f>ROUND((DB102-CV102)/6/31*21+DB102,0)</f>
        <v>96</v>
      </c>
      <c r="DD102" s="1">
        <f t="shared" si="182"/>
        <v>99</v>
      </c>
      <c r="DE102" s="1">
        <f>ROUND((DD102-CV102)/8+DD102+1,0)</f>
        <v>104</v>
      </c>
      <c r="DF102" s="1">
        <f>ROUND((DE102-CV102)/9+DE102+1,0)</f>
        <v>109</v>
      </c>
      <c r="DG102" s="1">
        <f>ROUND((DF102-CV102)/10+DF102+1,1)</f>
        <v>114.4</v>
      </c>
      <c r="DH102" s="65">
        <v>95</v>
      </c>
      <c r="DI102" s="1">
        <f>ROUND((DH102-CW102)/11+DH102,1)</f>
        <v>97.1</v>
      </c>
      <c r="DJ102" s="1">
        <f>ROUND((DI102-CV102)/13+DI102,1)</f>
        <v>99.6</v>
      </c>
      <c r="DK102" s="1">
        <v>101.9</v>
      </c>
      <c r="DL102" s="5">
        <v>101.9</v>
      </c>
      <c r="DM102" s="1">
        <v>101.9</v>
      </c>
      <c r="DN102" s="5">
        <v>101.9</v>
      </c>
      <c r="DO102" s="5">
        <v>101.9</v>
      </c>
      <c r="DP102" s="5">
        <v>101.9</v>
      </c>
      <c r="DQ102" s="99">
        <v>102</v>
      </c>
      <c r="DR102" s="1">
        <f>ROUND((DQ102-DN102)/3+DQ102,1)</f>
        <v>102</v>
      </c>
      <c r="DS102" s="114">
        <v>106</v>
      </c>
      <c r="DT102" s="117">
        <v>109</v>
      </c>
      <c r="DU102" s="122">
        <v>110</v>
      </c>
      <c r="DV102" s="124">
        <v>112</v>
      </c>
      <c r="DW102" s="129">
        <v>114</v>
      </c>
      <c r="DX102" s="133">
        <v>114</v>
      </c>
      <c r="DY102" s="136">
        <v>114</v>
      </c>
      <c r="DZ102" s="140">
        <v>114</v>
      </c>
      <c r="EA102" s="145">
        <v>114</v>
      </c>
      <c r="EB102" s="149">
        <v>114</v>
      </c>
      <c r="EC102" s="153">
        <v>116</v>
      </c>
      <c r="ED102" s="158">
        <v>116</v>
      </c>
      <c r="EE102" s="1">
        <v>118</v>
      </c>
      <c r="EF102" s="167">
        <v>117</v>
      </c>
      <c r="EG102" s="1">
        <v>117</v>
      </c>
      <c r="EH102" s="1">
        <v>117</v>
      </c>
      <c r="EI102" s="184">
        <v>118</v>
      </c>
      <c r="EJ102" s="189">
        <v>118</v>
      </c>
      <c r="EK102" s="1">
        <f>EJ102</f>
        <v>118</v>
      </c>
      <c r="EL102" s="1">
        <f>EK102</f>
        <v>118</v>
      </c>
      <c r="EM102" s="1">
        <f>EL102</f>
        <v>118</v>
      </c>
      <c r="EN102" s="1">
        <f>EM102</f>
        <v>118</v>
      </c>
      <c r="EO102" s="218">
        <v>118</v>
      </c>
      <c r="EP102" s="1">
        <v>118</v>
      </c>
      <c r="EQ102" s="1">
        <v>118</v>
      </c>
      <c r="ER102" s="1">
        <v>118</v>
      </c>
      <c r="ES102" s="245">
        <v>119</v>
      </c>
      <c r="ET102" s="1">
        <v>119</v>
      </c>
      <c r="EU102" s="1">
        <v>120</v>
      </c>
      <c r="EV102" s="1">
        <f>EU102</f>
        <v>120</v>
      </c>
      <c r="EW102" s="1">
        <f t="shared" si="179"/>
        <v>120</v>
      </c>
      <c r="EX102" s="1">
        <f>EW102</f>
        <v>120</v>
      </c>
      <c r="EY102" s="1">
        <v>120</v>
      </c>
      <c r="EZ102" s="285">
        <v>119</v>
      </c>
      <c r="FA102" s="1">
        <v>119</v>
      </c>
      <c r="FB102" s="295">
        <v>119</v>
      </c>
      <c r="FC102" s="1">
        <v>119</v>
      </c>
      <c r="FD102" s="305">
        <v>121</v>
      </c>
      <c r="FE102" s="308">
        <v>122</v>
      </c>
      <c r="FF102" s="1">
        <v>123</v>
      </c>
      <c r="FG102" s="313">
        <v>122</v>
      </c>
      <c r="FH102" s="317">
        <v>122</v>
      </c>
      <c r="FI102" s="1">
        <f>FH102</f>
        <v>122</v>
      </c>
      <c r="FJ102" s="1">
        <f>FI102+1</f>
        <v>123</v>
      </c>
      <c r="FK102" s="1">
        <v>124</v>
      </c>
      <c r="FL102" s="335">
        <v>123</v>
      </c>
      <c r="FM102" s="338">
        <v>123</v>
      </c>
      <c r="FN102" s="343">
        <v>123</v>
      </c>
      <c r="FO102" s="346">
        <v>124</v>
      </c>
      <c r="FP102" s="354">
        <v>125</v>
      </c>
      <c r="FQ102" s="375">
        <v>126</v>
      </c>
      <c r="FR102" s="388">
        <v>126</v>
      </c>
      <c r="FS102" s="393">
        <v>127</v>
      </c>
      <c r="FT102" s="414">
        <v>127</v>
      </c>
      <c r="FU102" s="422">
        <v>127</v>
      </c>
      <c r="FV102" s="1">
        <v>127</v>
      </c>
      <c r="FW102" s="435">
        <v>128</v>
      </c>
      <c r="FX102" s="441">
        <v>128</v>
      </c>
      <c r="FY102" s="448">
        <v>129</v>
      </c>
      <c r="FZ102" s="1">
        <v>129</v>
      </c>
      <c r="GA102" s="460">
        <v>130</v>
      </c>
      <c r="GB102" s="468">
        <v>130</v>
      </c>
      <c r="GC102" s="475">
        <v>131</v>
      </c>
      <c r="GD102" s="483">
        <v>131</v>
      </c>
      <c r="GE102" s="489">
        <v>131</v>
      </c>
      <c r="GF102" s="498">
        <v>131</v>
      </c>
      <c r="GG102" s="1">
        <v>131</v>
      </c>
      <c r="GH102" s="511">
        <v>131</v>
      </c>
      <c r="GI102" s="519">
        <v>131</v>
      </c>
      <c r="GJ102" s="530">
        <v>131</v>
      </c>
      <c r="GK102" s="218">
        <f t="shared" si="120"/>
        <v>0</v>
      </c>
      <c r="GL102" s="23"/>
      <c r="GM102" s="23">
        <v>13043</v>
      </c>
      <c r="GN102" s="23">
        <v>13236</v>
      </c>
      <c r="GO102" s="23"/>
      <c r="GP102" s="17">
        <v>13634</v>
      </c>
      <c r="GQ102" s="22"/>
      <c r="GR102" s="31"/>
      <c r="GS102" s="37"/>
      <c r="GT102" s="41"/>
      <c r="GU102" s="44"/>
      <c r="GV102" s="47"/>
      <c r="GW102" s="53"/>
      <c r="GX102" s="65">
        <v>16139</v>
      </c>
      <c r="GY102" s="69"/>
      <c r="GZ102" s="71"/>
      <c r="HA102" s="73"/>
      <c r="HB102" s="74">
        <v>17497</v>
      </c>
      <c r="HC102" s="81"/>
      <c r="HD102" s="74">
        <v>18385</v>
      </c>
      <c r="HE102" s="90"/>
      <c r="HF102" s="74">
        <v>19087</v>
      </c>
      <c r="HG102" s="99">
        <v>19478</v>
      </c>
      <c r="HH102" s="103"/>
      <c r="HI102" s="114">
        <v>20314</v>
      </c>
      <c r="HJ102" s="117">
        <v>20680</v>
      </c>
      <c r="HK102" s="74">
        <v>21063</v>
      </c>
      <c r="HL102" s="124">
        <v>21421</v>
      </c>
      <c r="HM102" s="129">
        <v>21752</v>
      </c>
      <c r="HN102" s="74">
        <v>22178</v>
      </c>
      <c r="HO102" s="74">
        <v>22575</v>
      </c>
      <c r="HP102" s="140">
        <v>22837</v>
      </c>
      <c r="HQ102" s="145">
        <v>23191</v>
      </c>
      <c r="HR102" s="149">
        <v>23633</v>
      </c>
      <c r="HS102" s="153">
        <v>23962</v>
      </c>
      <c r="HT102" s="158">
        <v>24423</v>
      </c>
      <c r="HU102" s="163"/>
      <c r="HV102" s="167">
        <v>25360</v>
      </c>
      <c r="HW102" s="174"/>
      <c r="HX102" s="178"/>
      <c r="HY102" s="184">
        <v>26684</v>
      </c>
      <c r="HZ102" s="189">
        <v>27095</v>
      </c>
      <c r="IA102" s="193"/>
      <c r="IB102" s="202"/>
      <c r="IC102" s="205"/>
      <c r="ID102" s="209"/>
      <c r="IE102" s="218">
        <v>29178</v>
      </c>
      <c r="IF102" s="225"/>
      <c r="IG102" s="229"/>
      <c r="IH102" s="235"/>
      <c r="II102" s="245">
        <v>31080</v>
      </c>
      <c r="IJ102" s="251"/>
      <c r="IK102" s="255"/>
      <c r="IL102" s="264"/>
      <c r="IM102" s="268"/>
      <c r="IN102" s="272">
        <v>33354</v>
      </c>
      <c r="IO102" s="279"/>
      <c r="IP102" s="285">
        <v>34171</v>
      </c>
      <c r="IQ102" s="290"/>
      <c r="IR102" s="295">
        <v>35025</v>
      </c>
      <c r="IS102" s="299"/>
      <c r="IT102" s="305">
        <v>35832</v>
      </c>
      <c r="IU102" s="308">
        <v>36213</v>
      </c>
      <c r="IV102" s="310"/>
      <c r="IW102" s="313">
        <v>36993</v>
      </c>
      <c r="IX102" s="317">
        <v>37347</v>
      </c>
      <c r="IY102" s="322"/>
      <c r="IZ102" s="327"/>
      <c r="JA102" s="331"/>
      <c r="JB102" s="335">
        <v>38702</v>
      </c>
      <c r="JC102" s="338">
        <v>39078</v>
      </c>
      <c r="JD102" s="343">
        <v>39449</v>
      </c>
      <c r="JE102" s="346">
        <v>39815</v>
      </c>
      <c r="JF102" s="74">
        <v>40237</v>
      </c>
      <c r="JG102" s="74">
        <v>40606</v>
      </c>
      <c r="JH102" s="388">
        <v>40924</v>
      </c>
      <c r="JI102" s="393">
        <v>41270</v>
      </c>
      <c r="JJ102" s="414">
        <v>41634</v>
      </c>
      <c r="JK102" s="422">
        <v>41991</v>
      </c>
      <c r="JL102" s="429"/>
      <c r="JM102" s="435">
        <v>42685</v>
      </c>
      <c r="JN102" s="441">
        <v>43051</v>
      </c>
      <c r="JO102" s="448">
        <v>43449</v>
      </c>
      <c r="JP102" s="455"/>
      <c r="JQ102" s="460">
        <v>44226</v>
      </c>
      <c r="JR102" s="468">
        <v>44588</v>
      </c>
      <c r="JS102" s="74">
        <v>44980</v>
      </c>
      <c r="JT102" s="483">
        <v>45300</v>
      </c>
      <c r="JU102" s="489">
        <v>45634</v>
      </c>
      <c r="JV102" s="498">
        <v>45978</v>
      </c>
      <c r="JW102" s="505"/>
      <c r="JX102" s="511">
        <v>46532</v>
      </c>
      <c r="JY102" s="519">
        <v>46774</v>
      </c>
      <c r="JZ102" s="530">
        <v>47048</v>
      </c>
      <c r="KA102" s="218">
        <f t="shared" si="121"/>
        <v>274</v>
      </c>
      <c r="KB102" s="4"/>
    </row>
    <row r="103" spans="1:288" ht="15" customHeight="1" x14ac:dyDescent="0.2">
      <c r="A103" s="557"/>
      <c r="B103" s="132">
        <v>102</v>
      </c>
      <c r="C103" s="4" t="s">
        <v>113</v>
      </c>
      <c r="D103" s="132">
        <v>0</v>
      </c>
      <c r="E103" s="132">
        <v>1</v>
      </c>
      <c r="F103" s="23">
        <v>51</v>
      </c>
      <c r="G103" s="23">
        <v>51</v>
      </c>
      <c r="H103" s="1">
        <v>51</v>
      </c>
      <c r="I103" s="23">
        <v>52</v>
      </c>
      <c r="J103" s="18">
        <v>52</v>
      </c>
      <c r="K103" s="22">
        <v>53</v>
      </c>
      <c r="L103" s="31">
        <v>53</v>
      </c>
      <c r="M103" s="37">
        <v>56</v>
      </c>
      <c r="N103" s="41">
        <v>57</v>
      </c>
      <c r="O103" s="44">
        <v>57</v>
      </c>
      <c r="P103" s="47">
        <v>58</v>
      </c>
      <c r="Q103" s="53">
        <v>58</v>
      </c>
      <c r="R103" s="65">
        <v>58</v>
      </c>
      <c r="S103" s="69">
        <v>58</v>
      </c>
      <c r="T103" s="71">
        <v>59</v>
      </c>
      <c r="U103" s="73">
        <v>59</v>
      </c>
      <c r="V103" s="77">
        <v>60</v>
      </c>
      <c r="W103" s="81">
        <v>61</v>
      </c>
      <c r="X103" s="88">
        <v>62</v>
      </c>
      <c r="Y103" s="90">
        <v>63</v>
      </c>
      <c r="Z103" s="93">
        <v>64</v>
      </c>
      <c r="AA103" s="99">
        <v>65</v>
      </c>
      <c r="AB103" s="103">
        <v>66</v>
      </c>
      <c r="AC103" s="114">
        <v>67</v>
      </c>
      <c r="AD103" s="117">
        <v>68</v>
      </c>
      <c r="AE103" s="122">
        <v>69</v>
      </c>
      <c r="AF103" s="124">
        <v>70</v>
      </c>
      <c r="AG103" s="129">
        <v>71</v>
      </c>
      <c r="AH103" s="133">
        <v>72</v>
      </c>
      <c r="AI103" s="136">
        <v>74</v>
      </c>
      <c r="AJ103" s="140">
        <v>75</v>
      </c>
      <c r="AK103" s="145">
        <v>76</v>
      </c>
      <c r="AL103" s="149">
        <v>3</v>
      </c>
      <c r="AM103" s="153">
        <v>4</v>
      </c>
      <c r="AN103" s="158">
        <v>5</v>
      </c>
      <c r="AO103" s="163">
        <v>6</v>
      </c>
      <c r="AP103" s="167">
        <v>7</v>
      </c>
      <c r="AQ103" s="174">
        <v>8</v>
      </c>
      <c r="AR103" s="178">
        <v>9</v>
      </c>
      <c r="AS103" s="184">
        <v>9</v>
      </c>
      <c r="AT103" s="189">
        <v>11</v>
      </c>
      <c r="AU103" s="193">
        <v>12</v>
      </c>
      <c r="AV103" s="202">
        <v>13</v>
      </c>
      <c r="AW103" s="205">
        <v>14</v>
      </c>
      <c r="AX103" s="209">
        <v>16</v>
      </c>
      <c r="AY103" s="218">
        <v>17</v>
      </c>
      <c r="AZ103" s="225">
        <v>18</v>
      </c>
      <c r="BA103" s="229">
        <v>19</v>
      </c>
      <c r="BB103" s="235">
        <v>20</v>
      </c>
      <c r="BC103" s="245">
        <v>21</v>
      </c>
      <c r="BD103" s="251">
        <v>22</v>
      </c>
      <c r="BE103" s="255">
        <v>23</v>
      </c>
      <c r="BF103" s="264">
        <v>24</v>
      </c>
      <c r="BG103" s="268">
        <v>26</v>
      </c>
      <c r="BH103" s="272">
        <v>27</v>
      </c>
      <c r="BI103" s="279">
        <v>29</v>
      </c>
      <c r="BJ103" s="285">
        <v>30</v>
      </c>
      <c r="BK103" s="290">
        <v>30</v>
      </c>
      <c r="BL103" s="295">
        <v>33</v>
      </c>
      <c r="BM103" s="299">
        <v>34</v>
      </c>
      <c r="BN103" s="305">
        <v>35</v>
      </c>
      <c r="BO103" s="308">
        <v>36</v>
      </c>
      <c r="BP103" s="310">
        <v>37</v>
      </c>
      <c r="BQ103" s="313">
        <v>38</v>
      </c>
      <c r="BR103" s="317">
        <v>39</v>
      </c>
      <c r="BS103" s="322">
        <v>41</v>
      </c>
      <c r="BT103" s="327">
        <v>42</v>
      </c>
      <c r="BU103" s="1">
        <v>43</v>
      </c>
      <c r="BV103" s="335">
        <v>44</v>
      </c>
      <c r="BW103" s="338">
        <v>46</v>
      </c>
      <c r="BX103" s="343">
        <v>47</v>
      </c>
      <c r="BY103" s="346">
        <v>49</v>
      </c>
      <c r="BZ103" s="354">
        <v>50</v>
      </c>
      <c r="CA103" s="375">
        <v>51</v>
      </c>
      <c r="CB103" s="388">
        <v>52</v>
      </c>
      <c r="CC103" s="393">
        <v>53</v>
      </c>
      <c r="CD103" s="414">
        <v>55</v>
      </c>
      <c r="CE103" s="422">
        <v>56</v>
      </c>
      <c r="CF103" s="429">
        <v>57</v>
      </c>
      <c r="CG103" s="435">
        <v>59</v>
      </c>
      <c r="CH103" s="441">
        <v>61</v>
      </c>
      <c r="CI103" s="448">
        <v>62</v>
      </c>
      <c r="CJ103" s="455">
        <v>63</v>
      </c>
      <c r="CK103" s="1">
        <v>64</v>
      </c>
      <c r="CL103" s="468">
        <v>65</v>
      </c>
      <c r="CM103" s="475">
        <v>66</v>
      </c>
      <c r="CN103" s="483">
        <v>67</v>
      </c>
      <c r="CO103" s="489">
        <v>68</v>
      </c>
      <c r="CP103" s="498">
        <v>70</v>
      </c>
      <c r="CQ103" s="505">
        <v>71</v>
      </c>
      <c r="CR103" s="511">
        <v>73</v>
      </c>
      <c r="CS103" s="519">
        <v>74</v>
      </c>
      <c r="CT103" s="530">
        <v>75</v>
      </c>
      <c r="CU103" s="218">
        <f t="shared" si="114"/>
        <v>1</v>
      </c>
      <c r="CV103" s="23">
        <v>4</v>
      </c>
      <c r="CW103" s="23">
        <v>5</v>
      </c>
      <c r="CX103" s="1">
        <v>5</v>
      </c>
      <c r="CY103" s="23">
        <v>6</v>
      </c>
      <c r="CZ103" s="18">
        <v>7</v>
      </c>
      <c r="DA103" s="22">
        <v>7</v>
      </c>
      <c r="DB103" s="31">
        <v>8</v>
      </c>
      <c r="DC103" s="37">
        <v>9</v>
      </c>
      <c r="DD103" s="41">
        <v>9</v>
      </c>
      <c r="DE103" s="44">
        <v>10</v>
      </c>
      <c r="DF103" s="47">
        <v>11</v>
      </c>
      <c r="DG103" s="53">
        <v>12</v>
      </c>
      <c r="DH103" s="65">
        <v>13</v>
      </c>
      <c r="DI103" s="69">
        <v>14</v>
      </c>
      <c r="DJ103" s="71">
        <v>15</v>
      </c>
      <c r="DK103" s="73">
        <v>16</v>
      </c>
      <c r="DL103" s="77">
        <v>16</v>
      </c>
      <c r="DM103" s="81">
        <v>16</v>
      </c>
      <c r="DN103" s="88">
        <v>16</v>
      </c>
      <c r="DO103" s="90">
        <v>17</v>
      </c>
      <c r="DP103" s="93">
        <v>18</v>
      </c>
      <c r="DQ103" s="99">
        <v>19</v>
      </c>
      <c r="DR103" s="103">
        <v>20</v>
      </c>
      <c r="DS103" s="114">
        <v>21</v>
      </c>
      <c r="DT103" s="117">
        <v>22</v>
      </c>
      <c r="DU103" s="122">
        <v>24</v>
      </c>
      <c r="DV103" s="124">
        <v>25</v>
      </c>
      <c r="DW103" s="129">
        <v>27</v>
      </c>
      <c r="DX103" s="133">
        <v>28</v>
      </c>
      <c r="DY103" s="136">
        <v>28</v>
      </c>
      <c r="DZ103" s="140">
        <v>28</v>
      </c>
      <c r="EA103" s="145">
        <v>28</v>
      </c>
      <c r="EB103" s="149">
        <v>28</v>
      </c>
      <c r="EC103" s="153">
        <v>28</v>
      </c>
      <c r="ED103" s="158">
        <v>29</v>
      </c>
      <c r="EE103" s="163">
        <v>29</v>
      </c>
      <c r="EF103" s="167">
        <v>30</v>
      </c>
      <c r="EG103" s="174">
        <v>31</v>
      </c>
      <c r="EH103" s="178">
        <v>31</v>
      </c>
      <c r="EI103" s="184">
        <v>32</v>
      </c>
      <c r="EJ103" s="189">
        <v>32</v>
      </c>
      <c r="EK103" s="193">
        <v>32</v>
      </c>
      <c r="EL103" s="202">
        <v>32</v>
      </c>
      <c r="EM103" s="205">
        <v>32</v>
      </c>
      <c r="EN103" s="209">
        <v>32</v>
      </c>
      <c r="EO103" s="218">
        <v>32</v>
      </c>
      <c r="EP103" s="225">
        <v>32</v>
      </c>
      <c r="EQ103" s="229">
        <v>33</v>
      </c>
      <c r="ER103" s="235">
        <v>33</v>
      </c>
      <c r="ES103" s="245">
        <v>33</v>
      </c>
      <c r="ET103" s="251">
        <v>33</v>
      </c>
      <c r="EU103" s="255">
        <v>33</v>
      </c>
      <c r="EV103" s="264">
        <v>34</v>
      </c>
      <c r="EW103" s="268">
        <v>34</v>
      </c>
      <c r="EX103" s="272">
        <v>34</v>
      </c>
      <c r="EY103" s="279">
        <v>34</v>
      </c>
      <c r="EZ103" s="285">
        <v>34</v>
      </c>
      <c r="FA103" s="290">
        <v>34</v>
      </c>
      <c r="FB103" s="295">
        <v>34</v>
      </c>
      <c r="FC103" s="299">
        <v>34</v>
      </c>
      <c r="FD103" s="305">
        <v>34</v>
      </c>
      <c r="FE103" s="308">
        <v>34</v>
      </c>
      <c r="FF103" s="310">
        <v>34</v>
      </c>
      <c r="FG103" s="313">
        <v>34</v>
      </c>
      <c r="FH103" s="317">
        <v>34</v>
      </c>
      <c r="FI103" s="322">
        <v>34</v>
      </c>
      <c r="FJ103" s="327">
        <v>34</v>
      </c>
      <c r="FK103" s="1">
        <v>1.234</v>
      </c>
      <c r="FL103" s="335">
        <v>1.234</v>
      </c>
      <c r="FM103" s="338">
        <v>2</v>
      </c>
      <c r="FN103" s="343">
        <v>2</v>
      </c>
      <c r="FO103" s="346">
        <v>2</v>
      </c>
      <c r="FP103" s="354">
        <v>2</v>
      </c>
      <c r="FQ103" s="375">
        <v>2</v>
      </c>
      <c r="FR103" s="388">
        <v>2</v>
      </c>
      <c r="FS103" s="393">
        <v>2</v>
      </c>
      <c r="FT103" s="414">
        <v>2</v>
      </c>
      <c r="FU103" s="422">
        <v>2</v>
      </c>
      <c r="FV103" s="429">
        <v>2</v>
      </c>
      <c r="FW103" s="435">
        <v>2</v>
      </c>
      <c r="FX103" s="441">
        <v>2</v>
      </c>
      <c r="FY103" s="448">
        <v>3</v>
      </c>
      <c r="FZ103" s="455">
        <v>3</v>
      </c>
      <c r="GA103" s="1">
        <v>3</v>
      </c>
      <c r="GB103" s="468">
        <v>3</v>
      </c>
      <c r="GC103" s="475">
        <v>3</v>
      </c>
      <c r="GD103" s="483">
        <v>3</v>
      </c>
      <c r="GE103" s="489">
        <v>4</v>
      </c>
      <c r="GF103" s="498">
        <v>4</v>
      </c>
      <c r="GG103" s="505">
        <v>4</v>
      </c>
      <c r="GH103" s="511">
        <v>4</v>
      </c>
      <c r="GI103" s="519">
        <v>4</v>
      </c>
      <c r="GJ103" s="530">
        <v>5</v>
      </c>
      <c r="GK103" s="218">
        <f t="shared" si="120"/>
        <v>1</v>
      </c>
      <c r="GL103" s="23">
        <v>3675</v>
      </c>
      <c r="GM103" s="23">
        <v>3730</v>
      </c>
      <c r="GN103" s="23"/>
      <c r="GO103" s="23">
        <v>3817</v>
      </c>
      <c r="GP103" s="17">
        <v>3871</v>
      </c>
      <c r="GQ103" s="22">
        <v>3923</v>
      </c>
      <c r="GR103" s="31">
        <v>3981</v>
      </c>
      <c r="GS103" s="37"/>
      <c r="GT103" s="41">
        <v>4095</v>
      </c>
      <c r="GU103" s="44">
        <v>4155</v>
      </c>
      <c r="GV103" s="47">
        <v>4208</v>
      </c>
      <c r="GW103" s="53">
        <v>4260</v>
      </c>
      <c r="GX103" s="65">
        <v>4305</v>
      </c>
      <c r="GY103" s="69">
        <v>4352</v>
      </c>
      <c r="GZ103" s="71">
        <v>4400</v>
      </c>
      <c r="HA103" s="73">
        <v>4437</v>
      </c>
      <c r="HB103" s="77">
        <v>4480</v>
      </c>
      <c r="HC103" s="81">
        <v>4528</v>
      </c>
      <c r="HD103" s="88">
        <v>4577</v>
      </c>
      <c r="HE103" s="90">
        <v>4627</v>
      </c>
      <c r="HF103" s="93">
        <v>4675</v>
      </c>
      <c r="HG103" s="99">
        <v>4729</v>
      </c>
      <c r="HH103" s="103">
        <v>4778</v>
      </c>
      <c r="HI103" s="114">
        <v>4833</v>
      </c>
      <c r="HJ103" s="117">
        <v>4886</v>
      </c>
      <c r="HK103" s="122">
        <v>4935</v>
      </c>
      <c r="HL103" s="124">
        <v>4990</v>
      </c>
      <c r="HM103" s="129">
        <v>5023</v>
      </c>
      <c r="HN103" s="133">
        <v>5070</v>
      </c>
      <c r="HO103" s="136">
        <v>5120</v>
      </c>
      <c r="HP103" s="140">
        <v>5174</v>
      </c>
      <c r="HQ103" s="145">
        <v>5217</v>
      </c>
      <c r="HR103" s="149">
        <v>5264</v>
      </c>
      <c r="HS103" s="153">
        <v>5315</v>
      </c>
      <c r="HT103" s="158">
        <v>5361</v>
      </c>
      <c r="HU103" s="163">
        <v>5408</v>
      </c>
      <c r="HV103" s="167">
        <v>5463</v>
      </c>
      <c r="HW103" s="174">
        <v>5514</v>
      </c>
      <c r="HX103" s="178">
        <v>5578</v>
      </c>
      <c r="HY103" s="184">
        <v>5630</v>
      </c>
      <c r="HZ103" s="74">
        <v>5680</v>
      </c>
      <c r="IA103" s="193">
        <v>5735</v>
      </c>
      <c r="IB103" s="202">
        <v>5795</v>
      </c>
      <c r="IC103" s="205">
        <v>5853</v>
      </c>
      <c r="ID103" s="209">
        <v>5908</v>
      </c>
      <c r="IE103" s="218">
        <v>5966</v>
      </c>
      <c r="IF103" s="225">
        <v>6020</v>
      </c>
      <c r="IG103" s="229">
        <v>6082</v>
      </c>
      <c r="IH103" s="235">
        <v>6152</v>
      </c>
      <c r="II103" s="245">
        <v>6214</v>
      </c>
      <c r="IJ103" s="251">
        <v>6280</v>
      </c>
      <c r="IK103" s="255">
        <v>6342</v>
      </c>
      <c r="IL103" s="264">
        <v>6401</v>
      </c>
      <c r="IM103" s="268">
        <v>6463</v>
      </c>
      <c r="IN103" s="272">
        <v>6532</v>
      </c>
      <c r="IO103" s="279">
        <v>6582</v>
      </c>
      <c r="IP103" s="285">
        <v>6642</v>
      </c>
      <c r="IQ103" s="290">
        <v>6706</v>
      </c>
      <c r="IR103" s="295">
        <v>6765</v>
      </c>
      <c r="IS103" s="299">
        <v>6837</v>
      </c>
      <c r="IT103" s="305">
        <v>6885</v>
      </c>
      <c r="IU103" s="308">
        <v>6939</v>
      </c>
      <c r="IV103" s="310">
        <v>7001</v>
      </c>
      <c r="IW103" s="313">
        <v>7044</v>
      </c>
      <c r="IX103" s="317">
        <v>7091</v>
      </c>
      <c r="IY103" s="322">
        <v>7143</v>
      </c>
      <c r="IZ103" s="327">
        <v>7195</v>
      </c>
      <c r="JA103" s="331"/>
      <c r="JB103" s="335">
        <v>7236</v>
      </c>
      <c r="JC103" s="338">
        <v>7288</v>
      </c>
      <c r="JD103" s="343">
        <v>7335</v>
      </c>
      <c r="JE103" s="346">
        <v>7392</v>
      </c>
      <c r="JF103" s="354">
        <v>7443</v>
      </c>
      <c r="JG103" s="375">
        <v>7483</v>
      </c>
      <c r="JH103" s="388">
        <v>7533</v>
      </c>
      <c r="JI103" s="393">
        <v>7577</v>
      </c>
      <c r="JJ103" s="414">
        <v>7625</v>
      </c>
      <c r="JK103" s="422">
        <v>7671</v>
      </c>
      <c r="JL103" s="429">
        <v>7724</v>
      </c>
      <c r="JM103" s="435">
        <v>7777</v>
      </c>
      <c r="JN103" s="441">
        <v>7827</v>
      </c>
      <c r="JO103" s="448">
        <v>7884</v>
      </c>
      <c r="JP103" s="455">
        <v>7939</v>
      </c>
      <c r="JQ103" s="460"/>
      <c r="JR103" s="468">
        <v>8052</v>
      </c>
      <c r="JS103" s="475">
        <v>8113</v>
      </c>
      <c r="JT103" s="483">
        <v>8179</v>
      </c>
      <c r="JU103" s="489">
        <v>8243</v>
      </c>
      <c r="JV103" s="498">
        <v>8339</v>
      </c>
      <c r="JW103" s="505">
        <v>8447</v>
      </c>
      <c r="JX103" s="511">
        <v>8535</v>
      </c>
      <c r="JY103" s="519">
        <v>8589</v>
      </c>
      <c r="JZ103" s="530">
        <v>8643</v>
      </c>
      <c r="KA103" s="218">
        <f t="shared" si="121"/>
        <v>54</v>
      </c>
      <c r="KB103" s="4"/>
    </row>
    <row r="104" spans="1:288" ht="15" customHeight="1" x14ac:dyDescent="0.2">
      <c r="A104" s="557"/>
      <c r="B104" s="132">
        <v>103</v>
      </c>
      <c r="C104" s="4" t="s">
        <v>114</v>
      </c>
      <c r="D104" s="132">
        <v>1</v>
      </c>
      <c r="E104" s="132">
        <v>1</v>
      </c>
      <c r="F104" s="23">
        <v>208</v>
      </c>
      <c r="G104" s="1">
        <v>216</v>
      </c>
      <c r="H104" s="1">
        <v>224</v>
      </c>
      <c r="I104" s="23">
        <v>251</v>
      </c>
      <c r="J104" s="18">
        <v>262</v>
      </c>
      <c r="K104" s="1">
        <v>275</v>
      </c>
      <c r="L104" s="1">
        <v>285</v>
      </c>
      <c r="M104" s="1">
        <f>ROUND((L104-F104)/6+L104+1,0)</f>
        <v>299</v>
      </c>
      <c r="N104" s="1">
        <f>ROUND((M104-F104)/7+M104+1,0)</f>
        <v>313</v>
      </c>
      <c r="O104" s="1">
        <f t="shared" ref="O104:O105" si="183">ROUND((N104-F104)/8+N104+1,0)</f>
        <v>327</v>
      </c>
      <c r="P104" s="1">
        <f>ROUND((O104-F104)/9+O104,0)</f>
        <v>340</v>
      </c>
      <c r="Q104" s="1">
        <f>ROUND((P104-F104)/10+P104+1,1)</f>
        <v>354.2</v>
      </c>
      <c r="R104" s="65">
        <v>354.2</v>
      </c>
      <c r="S104" s="1">
        <f>ROUND((R104-G104)/11+R104,1)</f>
        <v>366.8</v>
      </c>
      <c r="T104" s="71">
        <v>379</v>
      </c>
      <c r="U104" s="73">
        <v>391</v>
      </c>
      <c r="V104" s="1">
        <v>403</v>
      </c>
      <c r="W104" s="1">
        <f>ROUND((V104-T104)/2+V104,1)</f>
        <v>415</v>
      </c>
      <c r="X104" s="88">
        <v>417</v>
      </c>
      <c r="Y104" s="90">
        <v>423</v>
      </c>
      <c r="Z104" s="1">
        <f>ROUND((Y104-V104)/3+Y104,1)</f>
        <v>429.7</v>
      </c>
      <c r="AA104" s="1">
        <f>ROUND((Z104-W104)/3+Z104,1)</f>
        <v>434.6</v>
      </c>
      <c r="AB104" s="5">
        <v>434.6</v>
      </c>
      <c r="AC104" s="1">
        <f>ROUND((433-Y104)/3+AB104,1)</f>
        <v>437.9</v>
      </c>
      <c r="AD104" s="117">
        <v>444</v>
      </c>
      <c r="AE104" s="1">
        <v>448</v>
      </c>
      <c r="AF104" s="124">
        <v>458</v>
      </c>
      <c r="AG104" s="129">
        <v>465</v>
      </c>
      <c r="AH104" s="133">
        <v>8</v>
      </c>
      <c r="AI104" s="136">
        <v>16</v>
      </c>
      <c r="AJ104" s="140">
        <v>25</v>
      </c>
      <c r="AK104" s="1">
        <f>AJ104+9</f>
        <v>34</v>
      </c>
      <c r="AL104" s="149">
        <v>34</v>
      </c>
      <c r="AM104" s="153">
        <v>39</v>
      </c>
      <c r="AN104" s="158">
        <v>41</v>
      </c>
      <c r="AO104" s="163">
        <v>44</v>
      </c>
      <c r="AP104" s="167">
        <v>47</v>
      </c>
      <c r="AQ104" s="174">
        <v>50</v>
      </c>
      <c r="AR104" s="178">
        <v>55</v>
      </c>
      <c r="AS104" s="184">
        <v>60</v>
      </c>
      <c r="AT104" s="189">
        <v>64</v>
      </c>
      <c r="AU104" s="193">
        <v>71</v>
      </c>
      <c r="AV104" s="202">
        <v>81</v>
      </c>
      <c r="AW104" s="1">
        <v>91</v>
      </c>
      <c r="AX104" s="209">
        <v>100</v>
      </c>
      <c r="AY104" s="218">
        <v>109</v>
      </c>
      <c r="AZ104" s="225">
        <v>112</v>
      </c>
      <c r="BA104" s="229">
        <v>116</v>
      </c>
      <c r="BB104" s="235">
        <v>121</v>
      </c>
      <c r="BC104" s="245">
        <v>124</v>
      </c>
      <c r="BD104" s="251">
        <v>129</v>
      </c>
      <c r="BE104" s="255">
        <v>133</v>
      </c>
      <c r="BF104" s="264">
        <v>140</v>
      </c>
      <c r="BG104" s="268">
        <v>147</v>
      </c>
      <c r="BH104" s="272">
        <v>155</v>
      </c>
      <c r="BI104" s="279">
        <v>163</v>
      </c>
      <c r="BJ104" s="285">
        <v>172</v>
      </c>
      <c r="BK104" s="290">
        <v>179</v>
      </c>
      <c r="BL104" s="295">
        <v>184</v>
      </c>
      <c r="BM104" s="299">
        <v>189</v>
      </c>
      <c r="BN104" s="305">
        <v>194</v>
      </c>
      <c r="BO104" s="308">
        <v>198</v>
      </c>
      <c r="BP104" s="310">
        <v>198</v>
      </c>
      <c r="BQ104" s="313">
        <v>206</v>
      </c>
      <c r="BR104" s="317">
        <v>213</v>
      </c>
      <c r="BS104" s="322">
        <v>220</v>
      </c>
      <c r="BT104" s="327">
        <v>228</v>
      </c>
      <c r="BU104" s="331">
        <v>232</v>
      </c>
      <c r="BV104" s="335">
        <v>237</v>
      </c>
      <c r="BW104" s="338">
        <v>241</v>
      </c>
      <c r="BX104" s="343">
        <v>244</v>
      </c>
      <c r="BY104" s="346">
        <v>246</v>
      </c>
      <c r="BZ104" s="354">
        <v>249</v>
      </c>
      <c r="CA104" s="375">
        <v>252</v>
      </c>
      <c r="CB104" s="388">
        <v>256</v>
      </c>
      <c r="CC104" s="393">
        <v>259</v>
      </c>
      <c r="CD104" s="414">
        <v>264</v>
      </c>
      <c r="CE104" s="422">
        <v>270</v>
      </c>
      <c r="CF104" s="429">
        <v>274</v>
      </c>
      <c r="CG104" s="435">
        <v>279</v>
      </c>
      <c r="CH104" s="441">
        <v>284</v>
      </c>
      <c r="CI104" s="448">
        <v>288</v>
      </c>
      <c r="CJ104" s="455">
        <v>291</v>
      </c>
      <c r="CK104" s="460">
        <v>294</v>
      </c>
      <c r="CL104" s="468">
        <v>298</v>
      </c>
      <c r="CM104" s="475">
        <v>301</v>
      </c>
      <c r="CN104" s="483">
        <v>305</v>
      </c>
      <c r="CO104" s="489">
        <v>308</v>
      </c>
      <c r="CP104" s="498">
        <v>314</v>
      </c>
      <c r="CQ104" s="505">
        <v>317</v>
      </c>
      <c r="CR104" s="511">
        <v>321</v>
      </c>
      <c r="CS104" s="519">
        <v>325</v>
      </c>
      <c r="CT104" s="530">
        <v>328</v>
      </c>
      <c r="CU104" s="218">
        <f t="shared" si="114"/>
        <v>3</v>
      </c>
      <c r="CV104" s="23">
        <v>133</v>
      </c>
      <c r="CW104" s="1">
        <v>136</v>
      </c>
      <c r="CX104" s="1">
        <v>139</v>
      </c>
      <c r="CY104" s="5">
        <v>139</v>
      </c>
      <c r="CZ104" s="5">
        <v>139</v>
      </c>
      <c r="DA104" s="5">
        <v>139</v>
      </c>
      <c r="DB104" s="5">
        <v>139</v>
      </c>
      <c r="DC104" s="5">
        <v>139</v>
      </c>
      <c r="DD104" s="5">
        <v>139</v>
      </c>
      <c r="DE104" s="5">
        <v>139</v>
      </c>
      <c r="DF104" s="5">
        <v>139</v>
      </c>
      <c r="DG104" s="5">
        <v>139</v>
      </c>
      <c r="DH104" s="65">
        <v>134</v>
      </c>
      <c r="DI104" s="5">
        <v>134</v>
      </c>
      <c r="DJ104" s="71">
        <v>134</v>
      </c>
      <c r="DK104" s="73">
        <v>134</v>
      </c>
      <c r="DL104" s="1">
        <v>134</v>
      </c>
      <c r="DM104" s="1">
        <f>ROUND((DL104-DJ104)/2+DL104,1)</f>
        <v>134</v>
      </c>
      <c r="DN104" s="88">
        <v>139</v>
      </c>
      <c r="DO104" s="90">
        <v>141</v>
      </c>
      <c r="DP104" s="1">
        <f>ROUND((DO104-DL104)/3+DO104,1)</f>
        <v>143.30000000000001</v>
      </c>
      <c r="DQ104" s="1">
        <f>ROUND((DP104-DM104)/3+DP104,1)</f>
        <v>146.4</v>
      </c>
      <c r="DR104" s="103">
        <v>153</v>
      </c>
      <c r="DS104" s="1">
        <f>ROUND((DR104-DO104)/3+DR104,1)</f>
        <v>157</v>
      </c>
      <c r="DT104" s="117">
        <v>164</v>
      </c>
      <c r="DU104" s="1">
        <v>167</v>
      </c>
      <c r="DV104" s="124">
        <v>173</v>
      </c>
      <c r="DW104" s="129">
        <v>174</v>
      </c>
      <c r="DX104" s="133">
        <v>3</v>
      </c>
      <c r="DY104" s="136">
        <v>3</v>
      </c>
      <c r="DZ104" s="140">
        <v>3</v>
      </c>
      <c r="EA104" s="1">
        <v>3</v>
      </c>
      <c r="EB104" s="149">
        <v>3</v>
      </c>
      <c r="EC104" s="153">
        <v>7</v>
      </c>
      <c r="ED104" s="158">
        <v>9</v>
      </c>
      <c r="EE104" s="163">
        <v>14</v>
      </c>
      <c r="EF104" s="167">
        <v>19</v>
      </c>
      <c r="EG104" s="174">
        <v>23</v>
      </c>
      <c r="EH104" s="178">
        <v>28</v>
      </c>
      <c r="EI104" s="184">
        <v>33</v>
      </c>
      <c r="EJ104" s="189">
        <v>39</v>
      </c>
      <c r="EK104" s="193">
        <v>39</v>
      </c>
      <c r="EL104" s="202">
        <v>39</v>
      </c>
      <c r="EM104" s="1">
        <f>EL104</f>
        <v>39</v>
      </c>
      <c r="EN104" s="209">
        <v>39</v>
      </c>
      <c r="EO104" s="218">
        <v>39</v>
      </c>
      <c r="EP104" s="225">
        <v>44</v>
      </c>
      <c r="EQ104" s="229">
        <v>49</v>
      </c>
      <c r="ER104" s="235">
        <v>54</v>
      </c>
      <c r="ES104" s="245">
        <v>60</v>
      </c>
      <c r="ET104" s="251">
        <v>65</v>
      </c>
      <c r="EU104" s="255">
        <v>70</v>
      </c>
      <c r="EV104" s="264">
        <v>73</v>
      </c>
      <c r="EW104" s="268">
        <v>73</v>
      </c>
      <c r="EX104" s="272">
        <v>73</v>
      </c>
      <c r="EY104" s="279">
        <v>74</v>
      </c>
      <c r="EZ104" s="285">
        <v>78</v>
      </c>
      <c r="FA104" s="290">
        <v>83</v>
      </c>
      <c r="FB104" s="295">
        <v>90</v>
      </c>
      <c r="FC104" s="299">
        <v>97</v>
      </c>
      <c r="FD104" s="305">
        <v>102</v>
      </c>
      <c r="FE104" s="308">
        <v>107</v>
      </c>
      <c r="FF104" s="310">
        <v>107</v>
      </c>
      <c r="FG104" s="313">
        <v>108</v>
      </c>
      <c r="FH104" s="317">
        <v>108</v>
      </c>
      <c r="FI104" s="322">
        <v>108</v>
      </c>
      <c r="FJ104" s="327">
        <v>118</v>
      </c>
      <c r="FK104" s="331">
        <v>121</v>
      </c>
      <c r="FL104" s="335">
        <v>122</v>
      </c>
      <c r="FM104" s="338">
        <v>126</v>
      </c>
      <c r="FN104" s="343">
        <v>132</v>
      </c>
      <c r="FO104" s="346">
        <v>137</v>
      </c>
      <c r="FP104" s="354">
        <v>144</v>
      </c>
      <c r="FQ104" s="375">
        <v>150</v>
      </c>
      <c r="FR104" s="388">
        <v>156</v>
      </c>
      <c r="FS104" s="393">
        <v>163</v>
      </c>
      <c r="FT104" s="414">
        <v>167</v>
      </c>
      <c r="FU104" s="422">
        <v>170</v>
      </c>
      <c r="FV104" s="429">
        <v>174</v>
      </c>
      <c r="FW104" s="435">
        <v>177</v>
      </c>
      <c r="FX104" s="441">
        <v>180</v>
      </c>
      <c r="FY104" s="448">
        <v>184</v>
      </c>
      <c r="FZ104" s="455">
        <v>188</v>
      </c>
      <c r="GA104" s="460">
        <v>194</v>
      </c>
      <c r="GB104" s="468">
        <v>199</v>
      </c>
      <c r="GC104" s="475">
        <v>205</v>
      </c>
      <c r="GD104" s="483">
        <v>211</v>
      </c>
      <c r="GE104" s="489">
        <v>216</v>
      </c>
      <c r="GF104" s="498">
        <v>221</v>
      </c>
      <c r="GG104" s="505">
        <v>223</v>
      </c>
      <c r="GH104" s="511">
        <v>227</v>
      </c>
      <c r="GI104" s="519">
        <v>232</v>
      </c>
      <c r="GJ104" s="530">
        <v>235</v>
      </c>
      <c r="GK104" s="218">
        <f t="shared" si="120"/>
        <v>3</v>
      </c>
      <c r="GL104" s="23"/>
      <c r="GM104" s="23"/>
      <c r="GN104" s="23"/>
      <c r="GO104" s="23"/>
      <c r="GP104" s="17"/>
      <c r="GQ104" s="22"/>
      <c r="GR104" s="31"/>
      <c r="GS104" s="37"/>
      <c r="GT104" s="41"/>
      <c r="GU104" s="44"/>
      <c r="GV104" s="47"/>
      <c r="GW104" s="53"/>
      <c r="GX104" s="65">
        <v>13272</v>
      </c>
      <c r="GY104" s="69"/>
      <c r="GZ104" s="71">
        <v>14147</v>
      </c>
      <c r="HA104" s="74">
        <v>14486</v>
      </c>
      <c r="HB104" s="77"/>
      <c r="HC104" s="81"/>
      <c r="HD104" s="74">
        <v>15177</v>
      </c>
      <c r="HE104" s="74">
        <v>15264</v>
      </c>
      <c r="HF104" s="93"/>
      <c r="HG104" s="99"/>
      <c r="HH104" s="103">
        <v>15482</v>
      </c>
      <c r="HI104" s="114"/>
      <c r="HJ104" s="74">
        <v>15715</v>
      </c>
      <c r="HK104" s="122"/>
      <c r="HL104" s="124">
        <v>15905</v>
      </c>
      <c r="HM104" s="129"/>
      <c r="HN104" s="133">
        <v>16014</v>
      </c>
      <c r="HO104" s="136">
        <v>16108</v>
      </c>
      <c r="HP104" s="140">
        <v>16245</v>
      </c>
      <c r="HQ104" s="145"/>
      <c r="HR104" s="149">
        <v>16471</v>
      </c>
      <c r="HS104" s="153">
        <v>16577</v>
      </c>
      <c r="HT104" s="158">
        <v>16612</v>
      </c>
      <c r="HU104" s="163">
        <v>16662</v>
      </c>
      <c r="HV104" s="74">
        <v>16722</v>
      </c>
      <c r="HW104" s="174">
        <v>16784</v>
      </c>
      <c r="HX104" s="178">
        <v>16854</v>
      </c>
      <c r="HY104" s="184">
        <v>16919</v>
      </c>
      <c r="HZ104" s="189">
        <v>16984</v>
      </c>
      <c r="IA104" s="193">
        <v>17184</v>
      </c>
      <c r="IB104" s="202">
        <v>17416</v>
      </c>
      <c r="IC104" s="205"/>
      <c r="ID104" s="209">
        <v>17674</v>
      </c>
      <c r="IE104" s="218">
        <v>18126</v>
      </c>
      <c r="IF104" s="225">
        <v>18202</v>
      </c>
      <c r="IG104" s="229">
        <v>18279</v>
      </c>
      <c r="IH104" s="235">
        <v>18356</v>
      </c>
      <c r="II104" s="245">
        <v>18431</v>
      </c>
      <c r="IJ104" s="251">
        <v>18525</v>
      </c>
      <c r="IK104" s="255">
        <v>18605</v>
      </c>
      <c r="IL104" s="264">
        <v>18749</v>
      </c>
      <c r="IM104" s="268">
        <v>18964</v>
      </c>
      <c r="IN104" s="272">
        <v>19152</v>
      </c>
      <c r="IO104" s="279">
        <v>19334</v>
      </c>
      <c r="IP104" s="285">
        <v>19474</v>
      </c>
      <c r="IQ104" s="290">
        <v>19552</v>
      </c>
      <c r="IR104" s="295">
        <v>19632</v>
      </c>
      <c r="IS104" s="299">
        <v>19718</v>
      </c>
      <c r="IT104" s="305">
        <v>19797</v>
      </c>
      <c r="IU104" s="308">
        <v>19882</v>
      </c>
      <c r="IV104" s="310">
        <v>19972</v>
      </c>
      <c r="IW104" s="313">
        <v>20099</v>
      </c>
      <c r="IX104" s="317">
        <v>20357</v>
      </c>
      <c r="IY104" s="322">
        <v>20600</v>
      </c>
      <c r="IZ104" s="327">
        <v>20903</v>
      </c>
      <c r="JA104" s="331">
        <v>21069</v>
      </c>
      <c r="JB104" s="335">
        <v>21266</v>
      </c>
      <c r="JC104" s="338">
        <v>21430</v>
      </c>
      <c r="JD104" s="343">
        <v>21571</v>
      </c>
      <c r="JE104" s="346">
        <v>21695</v>
      </c>
      <c r="JF104" s="354">
        <v>21845</v>
      </c>
      <c r="JG104" s="375">
        <v>21970</v>
      </c>
      <c r="JH104" s="388">
        <v>22110</v>
      </c>
      <c r="JI104" s="393">
        <v>22233</v>
      </c>
      <c r="JJ104" s="414">
        <v>22455</v>
      </c>
      <c r="JK104" s="422">
        <v>22668</v>
      </c>
      <c r="JL104" s="429">
        <v>22846</v>
      </c>
      <c r="JM104" s="435">
        <v>23040</v>
      </c>
      <c r="JN104" s="441">
        <v>23183</v>
      </c>
      <c r="JO104" s="448">
        <v>23304</v>
      </c>
      <c r="JP104" s="455">
        <v>23433</v>
      </c>
      <c r="JQ104" s="460">
        <v>23583</v>
      </c>
      <c r="JR104" s="468">
        <v>23699</v>
      </c>
      <c r="JS104" s="475">
        <v>23843</v>
      </c>
      <c r="JT104" s="483">
        <v>23998</v>
      </c>
      <c r="JU104" s="489">
        <v>24124</v>
      </c>
      <c r="JV104" s="498">
        <v>24264</v>
      </c>
      <c r="JW104" s="505">
        <v>24453</v>
      </c>
      <c r="JX104" s="511">
        <v>24604</v>
      </c>
      <c r="JY104" s="519">
        <v>24737</v>
      </c>
      <c r="JZ104" s="530">
        <v>24881</v>
      </c>
      <c r="KA104" s="218">
        <f t="shared" si="121"/>
        <v>144</v>
      </c>
      <c r="KB104" s="4"/>
    </row>
    <row r="105" spans="1:288" ht="15" customHeight="1" x14ac:dyDescent="0.2">
      <c r="A105" s="557"/>
      <c r="B105" s="132">
        <v>104</v>
      </c>
      <c r="C105" s="4" t="s">
        <v>115</v>
      </c>
      <c r="D105" s="132">
        <v>3</v>
      </c>
      <c r="E105" s="132">
        <v>3</v>
      </c>
      <c r="F105" s="23">
        <v>73</v>
      </c>
      <c r="G105" s="23">
        <v>78</v>
      </c>
      <c r="H105" s="23">
        <v>85</v>
      </c>
      <c r="I105" s="23">
        <v>92</v>
      </c>
      <c r="J105" s="18">
        <v>101</v>
      </c>
      <c r="K105" s="22">
        <v>108</v>
      </c>
      <c r="L105" s="31">
        <v>118</v>
      </c>
      <c r="M105" s="37">
        <v>124</v>
      </c>
      <c r="N105" s="41">
        <v>134</v>
      </c>
      <c r="O105" s="1">
        <f t="shared" si="183"/>
        <v>143</v>
      </c>
      <c r="P105" s="47">
        <v>152</v>
      </c>
      <c r="Q105" s="53">
        <v>163</v>
      </c>
      <c r="R105" s="65">
        <v>174</v>
      </c>
      <c r="S105" s="69">
        <v>185</v>
      </c>
      <c r="T105" s="71">
        <v>196</v>
      </c>
      <c r="U105" s="73">
        <v>208</v>
      </c>
      <c r="V105" s="77">
        <v>218</v>
      </c>
      <c r="W105" s="81">
        <v>227</v>
      </c>
      <c r="X105" s="88">
        <v>240</v>
      </c>
      <c r="Y105" s="90">
        <v>250</v>
      </c>
      <c r="Z105" s="93">
        <v>262</v>
      </c>
      <c r="AA105" s="99">
        <v>273</v>
      </c>
      <c r="AB105" s="103">
        <v>283</v>
      </c>
      <c r="AC105" s="114">
        <v>293</v>
      </c>
      <c r="AD105" s="117">
        <v>304</v>
      </c>
      <c r="AE105" s="122">
        <v>313</v>
      </c>
      <c r="AF105" s="124">
        <v>323</v>
      </c>
      <c r="AG105" s="129">
        <v>333</v>
      </c>
      <c r="AH105" s="133">
        <v>345</v>
      </c>
      <c r="AI105" s="136">
        <v>355</v>
      </c>
      <c r="AJ105" s="140">
        <v>366</v>
      </c>
      <c r="AK105" s="145">
        <v>377</v>
      </c>
      <c r="AL105" s="149">
        <v>389</v>
      </c>
      <c r="AM105" s="1">
        <v>400</v>
      </c>
      <c r="AN105" s="1">
        <v>410</v>
      </c>
      <c r="AO105" s="163">
        <v>422</v>
      </c>
      <c r="AP105" s="167">
        <v>433</v>
      </c>
      <c r="AQ105" s="174">
        <v>441</v>
      </c>
      <c r="AR105" s="1">
        <v>449</v>
      </c>
      <c r="AS105" s="184">
        <v>457</v>
      </c>
      <c r="AT105" s="189">
        <v>466</v>
      </c>
      <c r="AU105" s="193">
        <v>476</v>
      </c>
      <c r="AV105" s="202">
        <v>487</v>
      </c>
      <c r="AW105" s="205">
        <v>496</v>
      </c>
      <c r="AX105" s="1">
        <v>506</v>
      </c>
      <c r="AY105" s="1">
        <v>516</v>
      </c>
      <c r="AZ105" s="225">
        <v>529</v>
      </c>
      <c r="BA105" s="229">
        <v>542</v>
      </c>
      <c r="BB105" s="235">
        <v>554</v>
      </c>
      <c r="BC105" s="245">
        <v>565</v>
      </c>
      <c r="BD105" s="251">
        <v>577</v>
      </c>
      <c r="BE105" s="255">
        <v>588</v>
      </c>
      <c r="BF105" s="1">
        <v>598</v>
      </c>
      <c r="BG105" s="268">
        <v>607</v>
      </c>
      <c r="BH105" s="272">
        <v>618</v>
      </c>
      <c r="BI105" s="279">
        <v>628</v>
      </c>
      <c r="BJ105" s="1">
        <v>638</v>
      </c>
      <c r="BK105" s="1">
        <v>648</v>
      </c>
      <c r="BL105" s="295">
        <v>659</v>
      </c>
      <c r="BM105" s="299">
        <v>669</v>
      </c>
      <c r="BN105" s="305">
        <v>679</v>
      </c>
      <c r="BO105" s="308">
        <v>688</v>
      </c>
      <c r="BP105" s="310">
        <v>697</v>
      </c>
      <c r="BQ105" s="313">
        <v>704</v>
      </c>
      <c r="BR105" s="317">
        <v>714</v>
      </c>
      <c r="BS105" s="1">
        <v>722</v>
      </c>
      <c r="BT105" s="1">
        <v>730</v>
      </c>
      <c r="BU105" s="1">
        <v>738</v>
      </c>
      <c r="BV105" s="335">
        <v>756</v>
      </c>
      <c r="BW105" s="338">
        <v>764</v>
      </c>
      <c r="BX105" s="1">
        <v>772</v>
      </c>
      <c r="BY105" s="346">
        <v>782</v>
      </c>
      <c r="BZ105" s="1">
        <v>791</v>
      </c>
      <c r="CA105" s="375">
        <v>798</v>
      </c>
      <c r="CB105" s="1">
        <v>806</v>
      </c>
      <c r="CC105" s="1">
        <v>814</v>
      </c>
      <c r="CD105" s="1">
        <v>822</v>
      </c>
      <c r="CE105" s="422">
        <v>7</v>
      </c>
      <c r="CF105" s="1">
        <v>15</v>
      </c>
      <c r="CG105" s="435">
        <v>24</v>
      </c>
      <c r="CH105" s="441">
        <v>31</v>
      </c>
      <c r="CI105" s="448">
        <v>41</v>
      </c>
      <c r="CJ105" s="1">
        <v>49</v>
      </c>
      <c r="CK105" s="1">
        <v>57</v>
      </c>
      <c r="CL105" s="1">
        <v>65</v>
      </c>
      <c r="CM105" s="475">
        <v>73</v>
      </c>
      <c r="CN105" s="483">
        <v>80</v>
      </c>
      <c r="CO105" s="1">
        <v>87</v>
      </c>
      <c r="CP105" s="498">
        <v>97</v>
      </c>
      <c r="CQ105" s="505">
        <v>106</v>
      </c>
      <c r="CR105" s="1">
        <v>114</v>
      </c>
      <c r="CS105" s="519">
        <v>120</v>
      </c>
      <c r="CT105" s="1">
        <v>127</v>
      </c>
      <c r="CU105" s="218">
        <f t="shared" si="114"/>
        <v>7</v>
      </c>
      <c r="CV105" s="23">
        <v>98</v>
      </c>
      <c r="CW105" s="23">
        <v>101</v>
      </c>
      <c r="CX105" s="23">
        <v>104</v>
      </c>
      <c r="CY105" s="23">
        <v>109</v>
      </c>
      <c r="CZ105" s="18">
        <v>112</v>
      </c>
      <c r="DA105" s="22">
        <v>116</v>
      </c>
      <c r="DB105" s="31">
        <v>119</v>
      </c>
      <c r="DC105" s="37">
        <v>119</v>
      </c>
      <c r="DD105" s="41">
        <v>119</v>
      </c>
      <c r="DE105" s="1">
        <v>119</v>
      </c>
      <c r="DF105" s="47">
        <v>119</v>
      </c>
      <c r="DG105" s="53">
        <v>119</v>
      </c>
      <c r="DH105" s="65">
        <v>119</v>
      </c>
      <c r="DI105" s="69">
        <v>119</v>
      </c>
      <c r="DJ105" s="71">
        <v>120</v>
      </c>
      <c r="DK105" s="73">
        <v>120</v>
      </c>
      <c r="DL105" s="77">
        <v>120</v>
      </c>
      <c r="DM105" s="81">
        <v>120</v>
      </c>
      <c r="DN105" s="88">
        <v>120</v>
      </c>
      <c r="DO105" s="90">
        <v>120</v>
      </c>
      <c r="DP105" s="93">
        <v>120</v>
      </c>
      <c r="DQ105" s="99">
        <v>120</v>
      </c>
      <c r="DR105" s="103">
        <v>120</v>
      </c>
      <c r="DS105" s="114">
        <v>120</v>
      </c>
      <c r="DT105" s="117">
        <v>120</v>
      </c>
      <c r="DU105" s="122">
        <v>120</v>
      </c>
      <c r="DV105" s="124">
        <v>120</v>
      </c>
      <c r="DW105" s="129">
        <v>121</v>
      </c>
      <c r="DX105" s="133">
        <v>121</v>
      </c>
      <c r="DY105" s="136">
        <v>121</v>
      </c>
      <c r="DZ105" s="140">
        <v>121</v>
      </c>
      <c r="EA105" s="145">
        <v>121</v>
      </c>
      <c r="EB105" s="149">
        <v>121</v>
      </c>
      <c r="EC105" s="1">
        <v>121</v>
      </c>
      <c r="ED105" s="1">
        <v>121</v>
      </c>
      <c r="EE105" s="163">
        <v>121</v>
      </c>
      <c r="EF105" s="167">
        <v>121</v>
      </c>
      <c r="EG105" s="174">
        <v>121</v>
      </c>
      <c r="EH105" s="1">
        <v>121</v>
      </c>
      <c r="EI105" s="184">
        <v>122</v>
      </c>
      <c r="EJ105" s="189">
        <v>122</v>
      </c>
      <c r="EK105" s="193">
        <v>122</v>
      </c>
      <c r="EL105" s="202">
        <v>122</v>
      </c>
      <c r="EM105" s="205">
        <v>122</v>
      </c>
      <c r="EN105" s="1">
        <f>EM105</f>
        <v>122</v>
      </c>
      <c r="EO105" s="1">
        <v>122</v>
      </c>
      <c r="EP105" s="225">
        <v>122</v>
      </c>
      <c r="EQ105" s="229">
        <v>122</v>
      </c>
      <c r="ER105" s="235">
        <v>122</v>
      </c>
      <c r="ES105" s="245">
        <v>122</v>
      </c>
      <c r="ET105" s="251">
        <v>122</v>
      </c>
      <c r="EU105" s="255">
        <v>122</v>
      </c>
      <c r="EV105" s="264">
        <v>122</v>
      </c>
      <c r="EW105" s="268">
        <v>122</v>
      </c>
      <c r="EX105" s="272">
        <v>122</v>
      </c>
      <c r="EY105" s="279">
        <v>122</v>
      </c>
      <c r="EZ105" s="1">
        <v>122</v>
      </c>
      <c r="FA105" s="1">
        <v>122</v>
      </c>
      <c r="FB105" s="295">
        <v>123</v>
      </c>
      <c r="FC105" s="299">
        <v>123</v>
      </c>
      <c r="FD105" s="305">
        <v>123</v>
      </c>
      <c r="FE105" s="308">
        <v>123</v>
      </c>
      <c r="FF105" s="310">
        <v>126</v>
      </c>
      <c r="FG105" s="313">
        <v>126</v>
      </c>
      <c r="FH105" s="317">
        <v>126</v>
      </c>
      <c r="FI105" s="1">
        <f>FH105</f>
        <v>126</v>
      </c>
      <c r="FJ105" s="1">
        <f>FI105+1</f>
        <v>127</v>
      </c>
      <c r="FK105" s="1">
        <v>128</v>
      </c>
      <c r="FL105" s="335">
        <v>126</v>
      </c>
      <c r="FM105" s="338">
        <v>126</v>
      </c>
      <c r="FN105" s="1">
        <v>126</v>
      </c>
      <c r="FO105" s="346">
        <v>126</v>
      </c>
      <c r="FP105" s="1">
        <v>126</v>
      </c>
      <c r="FQ105" s="375">
        <v>126</v>
      </c>
      <c r="FR105" s="1">
        <v>1.101</v>
      </c>
      <c r="FS105" s="1">
        <v>1.101</v>
      </c>
      <c r="FT105" s="1">
        <v>1.101</v>
      </c>
      <c r="FU105" s="422">
        <v>1.101</v>
      </c>
      <c r="FV105" s="1">
        <v>1.101</v>
      </c>
      <c r="FW105" s="435">
        <v>1.101</v>
      </c>
      <c r="FX105" s="441">
        <v>1.101</v>
      </c>
      <c r="FY105" s="448">
        <v>1.101</v>
      </c>
      <c r="FZ105" s="1">
        <v>1.101</v>
      </c>
      <c r="GA105" s="1">
        <v>1.101</v>
      </c>
      <c r="GB105" s="1">
        <v>1.101</v>
      </c>
      <c r="GC105" s="475">
        <v>1.101</v>
      </c>
      <c r="GD105" s="483">
        <v>1.101</v>
      </c>
      <c r="GE105" s="1">
        <v>1.101</v>
      </c>
      <c r="GF105" s="498">
        <v>1.101</v>
      </c>
      <c r="GG105" s="505">
        <v>1.101</v>
      </c>
      <c r="GH105" s="1">
        <v>1.101</v>
      </c>
      <c r="GI105" s="519">
        <v>1.101</v>
      </c>
      <c r="GJ105" s="1">
        <v>1.101</v>
      </c>
      <c r="GK105" s="218">
        <f t="shared" si="120"/>
        <v>0</v>
      </c>
      <c r="GL105" s="23">
        <v>14419</v>
      </c>
      <c r="GM105" s="23">
        <v>14569</v>
      </c>
      <c r="GN105" s="23">
        <v>14777</v>
      </c>
      <c r="GO105" s="23">
        <v>14936</v>
      </c>
      <c r="GP105" s="17">
        <v>15091</v>
      </c>
      <c r="GQ105" s="22">
        <v>15289</v>
      </c>
      <c r="GR105" s="31">
        <v>15537</v>
      </c>
      <c r="GS105" s="37">
        <v>15838</v>
      </c>
      <c r="GT105" s="41">
        <v>16167</v>
      </c>
      <c r="GU105" s="44"/>
      <c r="GV105" s="47">
        <v>16816</v>
      </c>
      <c r="GW105" s="53">
        <v>17179</v>
      </c>
      <c r="GX105" s="65">
        <v>17522</v>
      </c>
      <c r="GY105" s="69">
        <v>17893</v>
      </c>
      <c r="GZ105" s="71">
        <v>18251</v>
      </c>
      <c r="HA105" s="74">
        <v>18569</v>
      </c>
      <c r="HB105" s="74">
        <v>18803</v>
      </c>
      <c r="HC105" s="81">
        <v>19134</v>
      </c>
      <c r="HD105" s="74">
        <v>19450</v>
      </c>
      <c r="HE105" s="90">
        <v>19716</v>
      </c>
      <c r="HF105" s="74">
        <v>20048</v>
      </c>
      <c r="HG105" s="99">
        <v>20336</v>
      </c>
      <c r="HH105" s="103">
        <v>20628</v>
      </c>
      <c r="HI105" s="114">
        <v>20951</v>
      </c>
      <c r="HJ105" s="117">
        <v>21334</v>
      </c>
      <c r="HK105" s="74">
        <v>21714</v>
      </c>
      <c r="HL105" s="124">
        <v>22106</v>
      </c>
      <c r="HM105" s="129">
        <v>22490</v>
      </c>
      <c r="HN105" s="74">
        <v>22897</v>
      </c>
      <c r="HO105" s="136">
        <v>23220</v>
      </c>
      <c r="HP105" s="140">
        <v>23549</v>
      </c>
      <c r="HQ105" s="145">
        <v>23886</v>
      </c>
      <c r="HR105" s="149">
        <v>24299</v>
      </c>
      <c r="HS105" s="153"/>
      <c r="HT105" s="158"/>
      <c r="HU105" s="74">
        <v>25616</v>
      </c>
      <c r="HV105" s="74">
        <v>26074</v>
      </c>
      <c r="HW105" s="74">
        <v>26450</v>
      </c>
      <c r="HX105" s="178"/>
      <c r="HY105" s="184">
        <v>27263</v>
      </c>
      <c r="HZ105" s="189">
        <v>27680</v>
      </c>
      <c r="IA105" s="193">
        <v>28132</v>
      </c>
      <c r="IB105" s="202">
        <v>28544</v>
      </c>
      <c r="IC105" s="205">
        <v>28940</v>
      </c>
      <c r="ID105" s="209"/>
      <c r="IE105" s="218"/>
      <c r="IF105" s="225">
        <v>30390</v>
      </c>
      <c r="IG105" s="229">
        <v>30908</v>
      </c>
      <c r="IH105" s="235">
        <v>31420</v>
      </c>
      <c r="II105" s="245">
        <v>31838</v>
      </c>
      <c r="IJ105" s="251">
        <v>32257</v>
      </c>
      <c r="IK105" s="255">
        <v>32643</v>
      </c>
      <c r="IL105" s="74">
        <v>33056</v>
      </c>
      <c r="IM105" s="268">
        <v>33485</v>
      </c>
      <c r="IN105" s="272">
        <v>33850</v>
      </c>
      <c r="IO105" s="279">
        <v>34192</v>
      </c>
      <c r="IP105" s="285"/>
      <c r="IQ105" s="290"/>
      <c r="IR105" s="295">
        <v>35429</v>
      </c>
      <c r="IS105" s="299">
        <v>35835</v>
      </c>
      <c r="IT105" s="74">
        <v>36287</v>
      </c>
      <c r="IU105" s="74">
        <v>36653</v>
      </c>
      <c r="IV105" s="310">
        <v>36961</v>
      </c>
      <c r="IW105" s="313">
        <v>37275</v>
      </c>
      <c r="IX105" s="317">
        <v>37675</v>
      </c>
      <c r="IY105" s="322"/>
      <c r="IZ105" s="327"/>
      <c r="JA105" s="331"/>
      <c r="JB105" s="335">
        <v>39123</v>
      </c>
      <c r="JC105" s="338">
        <v>39467</v>
      </c>
      <c r="JD105" s="343"/>
      <c r="JE105" s="346">
        <v>40233</v>
      </c>
      <c r="JF105" s="354"/>
      <c r="JG105" s="375">
        <v>40954</v>
      </c>
      <c r="JH105" s="388"/>
      <c r="JI105" s="393"/>
      <c r="JJ105" s="414"/>
      <c r="JK105" s="422">
        <v>42257</v>
      </c>
      <c r="JL105" s="429"/>
      <c r="JM105" s="435">
        <v>42901</v>
      </c>
      <c r="JN105" s="441">
        <v>43189</v>
      </c>
      <c r="JO105" s="448">
        <v>43542</v>
      </c>
      <c r="JP105" s="455"/>
      <c r="JQ105" s="460"/>
      <c r="JR105" s="468"/>
      <c r="JS105" s="475">
        <v>44995</v>
      </c>
      <c r="JT105" s="483">
        <v>45340</v>
      </c>
      <c r="JU105" s="489"/>
      <c r="JV105" s="498">
        <v>46103</v>
      </c>
      <c r="JW105" s="505">
        <v>46485</v>
      </c>
      <c r="JX105" s="511"/>
      <c r="JY105" s="519">
        <v>47104</v>
      </c>
      <c r="JZ105" s="530"/>
      <c r="KA105" s="218" t="str">
        <f t="shared" si="121"/>
        <v>Н/Д</v>
      </c>
      <c r="KB105" s="4"/>
    </row>
    <row r="106" spans="1:288" ht="15" customHeight="1" x14ac:dyDescent="0.2">
      <c r="A106" s="557">
        <v>3</v>
      </c>
      <c r="B106" s="132">
        <v>105</v>
      </c>
      <c r="C106" s="4" t="s">
        <v>116</v>
      </c>
      <c r="D106" s="132">
        <v>0</v>
      </c>
      <c r="E106" s="132">
        <v>0</v>
      </c>
      <c r="F106" s="23">
        <v>1.2010000000000001</v>
      </c>
      <c r="G106" s="5">
        <v>1.2010000000000001</v>
      </c>
      <c r="H106" s="5">
        <v>1.2010000000000001</v>
      </c>
      <c r="I106" s="5">
        <v>1.2010000000000001</v>
      </c>
      <c r="J106" s="5">
        <v>1.2010000000000001</v>
      </c>
      <c r="K106" s="5">
        <v>1.2010000000000001</v>
      </c>
      <c r="L106" s="5">
        <v>1.2010000000000001</v>
      </c>
      <c r="M106" s="5">
        <v>1.2010000000000001</v>
      </c>
      <c r="N106" s="5">
        <v>1.2010000000000001</v>
      </c>
      <c r="O106" s="5">
        <v>1.2010000000000001</v>
      </c>
      <c r="P106" s="5">
        <v>1.2010000000000001</v>
      </c>
      <c r="Q106" s="5">
        <v>1.2010000000000001</v>
      </c>
      <c r="R106" s="5">
        <v>1.2010000000000001</v>
      </c>
      <c r="S106" s="5">
        <v>1.2010000000000001</v>
      </c>
      <c r="T106" s="5">
        <v>1.2010000000000001</v>
      </c>
      <c r="U106" s="5">
        <v>1.2010000000000001</v>
      </c>
      <c r="V106" s="5">
        <v>1.2010000000000001</v>
      </c>
      <c r="W106" s="5">
        <v>1.2010000000000001</v>
      </c>
      <c r="X106" s="5">
        <v>1.2010000000000001</v>
      </c>
      <c r="Y106" s="5">
        <v>1.2010000000000001</v>
      </c>
      <c r="Z106" s="5">
        <v>1.2010000000000001</v>
      </c>
      <c r="AA106" s="5">
        <v>1.2010000000000001</v>
      </c>
      <c r="AB106" s="5">
        <v>1.2010000000000001</v>
      </c>
      <c r="AC106" s="5">
        <v>1.2010000000000001</v>
      </c>
      <c r="AD106" s="5">
        <v>1.2010000000000001</v>
      </c>
      <c r="AE106" s="5">
        <v>1.2010000000000001</v>
      </c>
      <c r="AF106" s="5">
        <v>1.2010000000000001</v>
      </c>
      <c r="AG106" s="5">
        <v>1.2010000000000001</v>
      </c>
      <c r="AH106" s="5">
        <v>1.2010000000000001</v>
      </c>
      <c r="AI106" s="5">
        <v>1.2010000000000001</v>
      </c>
      <c r="AJ106" s="5">
        <v>1.2010000000000001</v>
      </c>
      <c r="AK106" s="5">
        <v>1.2010000000000001</v>
      </c>
      <c r="AL106" s="5">
        <v>1.2010000000000001</v>
      </c>
      <c r="AM106" s="5">
        <v>1.2010000000000001</v>
      </c>
      <c r="AN106" s="5">
        <v>1.2010000000000001</v>
      </c>
      <c r="AO106" s="5">
        <v>1.2010000000000001</v>
      </c>
      <c r="AP106" s="5">
        <v>1.2010000000000001</v>
      </c>
      <c r="AQ106" s="5">
        <v>1.2010000000000001</v>
      </c>
      <c r="AR106" s="5">
        <v>1.2010000000000001</v>
      </c>
      <c r="AS106" s="5">
        <v>1.2010000000000001</v>
      </c>
      <c r="AT106" s="5">
        <v>1.2010000000000001</v>
      </c>
      <c r="AU106" s="5">
        <v>1.2010000000000001</v>
      </c>
      <c r="AV106" s="5">
        <v>1.2010000000000001</v>
      </c>
      <c r="AW106" s="5">
        <v>1.2010000000000001</v>
      </c>
      <c r="AX106" s="5">
        <v>1.2010000000000001</v>
      </c>
      <c r="AY106" s="5">
        <v>1.2010000000000001</v>
      </c>
      <c r="AZ106" s="5">
        <v>1.2010000000000001</v>
      </c>
      <c r="BA106" s="5">
        <v>1.2010000000000001</v>
      </c>
      <c r="BB106" s="5">
        <v>1.2010000000000001</v>
      </c>
      <c r="BC106" s="5">
        <v>1.2010000000000001</v>
      </c>
      <c r="BD106" s="5">
        <v>1.2010000000000001</v>
      </c>
      <c r="BE106" s="5">
        <v>1.2010000000000001</v>
      </c>
      <c r="BF106" s="264">
        <v>1.2010000000000001</v>
      </c>
      <c r="BG106" s="5">
        <v>1.2010000000000001</v>
      </c>
      <c r="BH106" s="5">
        <v>1.2010000000000001</v>
      </c>
      <c r="BI106" s="5">
        <v>1.2010000000000001</v>
      </c>
      <c r="BJ106" s="5">
        <v>1.2010000000000001</v>
      </c>
      <c r="BK106" s="5">
        <v>1.2010000000000001</v>
      </c>
      <c r="BL106" s="5">
        <v>1.2010000000000001</v>
      </c>
      <c r="BM106" s="5">
        <v>1.2010000000000001</v>
      </c>
      <c r="BN106" s="5">
        <v>1.2010000000000001</v>
      </c>
      <c r="BO106" s="5">
        <v>1.2010000000000001</v>
      </c>
      <c r="BP106" s="5">
        <v>1.2010000000000001</v>
      </c>
      <c r="BQ106" s="5">
        <v>1.2010000000000001</v>
      </c>
      <c r="BR106" s="5">
        <v>1.2010000000000001</v>
      </c>
      <c r="BS106" s="5">
        <v>1.2010000000000001</v>
      </c>
      <c r="BT106" s="5">
        <v>1.2010000000000001</v>
      </c>
      <c r="BU106" s="5">
        <v>1.2010000000000001</v>
      </c>
      <c r="BV106" s="5">
        <v>1.2010000000000001</v>
      </c>
      <c r="BW106" s="5">
        <v>1.2010000000000001</v>
      </c>
      <c r="BX106" s="5">
        <v>1.2010000000000001</v>
      </c>
      <c r="BY106" s="5">
        <v>1.2010000000000001</v>
      </c>
      <c r="BZ106" s="5">
        <v>1.2010000000000001</v>
      </c>
      <c r="CA106" s="5">
        <v>1.2010000000000001</v>
      </c>
      <c r="CB106" s="5">
        <v>1.8009999999999999</v>
      </c>
      <c r="CC106" s="5">
        <v>1.8009999999999999</v>
      </c>
      <c r="CD106" s="5">
        <v>1.8009999999999999</v>
      </c>
      <c r="CE106" s="5">
        <v>1.8009999999999999</v>
      </c>
      <c r="CF106" s="5">
        <v>1.8009999999999999</v>
      </c>
      <c r="CG106" s="5">
        <v>1.8009999999999999</v>
      </c>
      <c r="CH106" s="5">
        <v>1.8009999999999999</v>
      </c>
      <c r="CI106" s="5">
        <v>1.8009999999999999</v>
      </c>
      <c r="CJ106" s="5">
        <v>1.8009999999999999</v>
      </c>
      <c r="CK106" s="5">
        <v>1.8009999999999999</v>
      </c>
      <c r="CL106" s="5">
        <v>1.8009999999999999</v>
      </c>
      <c r="CM106" s="5">
        <v>1.8009999999999999</v>
      </c>
      <c r="CN106" s="5">
        <v>1.8009999999999999</v>
      </c>
      <c r="CO106" s="5">
        <v>1.8009999999999999</v>
      </c>
      <c r="CP106" s="5">
        <v>1.8009999999999999</v>
      </c>
      <c r="CQ106" s="5">
        <v>1.8009999999999999</v>
      </c>
      <c r="CR106" s="5">
        <v>1.8009999999999999</v>
      </c>
      <c r="CS106" s="5">
        <v>1.8009999999999999</v>
      </c>
      <c r="CT106" s="5">
        <v>1.8009999999999999</v>
      </c>
      <c r="CU106" s="218">
        <f t="shared" si="114"/>
        <v>0</v>
      </c>
      <c r="CV106" s="23">
        <v>1.2010000000000001</v>
      </c>
      <c r="CW106" s="5">
        <v>1.2010000000000001</v>
      </c>
      <c r="CX106" s="5">
        <v>1.2010000000000001</v>
      </c>
      <c r="CY106" s="5">
        <v>1.2010000000000001</v>
      </c>
      <c r="CZ106" s="5">
        <v>1.2010000000000001</v>
      </c>
      <c r="DA106" s="5">
        <v>1.2010000000000001</v>
      </c>
      <c r="DB106" s="5">
        <v>1.2010000000000001</v>
      </c>
      <c r="DC106" s="5">
        <v>1.2010000000000001</v>
      </c>
      <c r="DD106" s="5">
        <v>1.2010000000000001</v>
      </c>
      <c r="DE106" s="5">
        <v>1.2010000000000001</v>
      </c>
      <c r="DF106" s="5">
        <v>1.2010000000000001</v>
      </c>
      <c r="DG106" s="5">
        <v>1.2010000000000001</v>
      </c>
      <c r="DH106" s="5">
        <v>1.2010000000000001</v>
      </c>
      <c r="DI106" s="5">
        <v>1.2010000000000001</v>
      </c>
      <c r="DJ106" s="5">
        <v>1.2010000000000001</v>
      </c>
      <c r="DK106" s="5">
        <v>1.2010000000000001</v>
      </c>
      <c r="DL106" s="5">
        <v>1.2010000000000001</v>
      </c>
      <c r="DM106" s="5">
        <v>1.2010000000000001</v>
      </c>
      <c r="DN106" s="5">
        <v>1.2010000000000001</v>
      </c>
      <c r="DO106" s="5">
        <v>1.2010000000000001</v>
      </c>
      <c r="DP106" s="5">
        <v>1.2010000000000001</v>
      </c>
      <c r="DQ106" s="5">
        <v>1.2010000000000001</v>
      </c>
      <c r="DR106" s="5">
        <v>1.2010000000000001</v>
      </c>
      <c r="DS106" s="5">
        <v>1.2010000000000001</v>
      </c>
      <c r="DT106" s="5">
        <v>1.2010000000000001</v>
      </c>
      <c r="DU106" s="5">
        <v>1.2010000000000001</v>
      </c>
      <c r="DV106" s="5">
        <v>1.2010000000000001</v>
      </c>
      <c r="DW106" s="5">
        <v>1.2010000000000001</v>
      </c>
      <c r="DX106" s="5">
        <v>1.2010000000000001</v>
      </c>
      <c r="DY106" s="5">
        <v>1.2010000000000001</v>
      </c>
      <c r="DZ106" s="5">
        <v>1.2010000000000001</v>
      </c>
      <c r="EA106" s="5">
        <v>1.2010000000000001</v>
      </c>
      <c r="EB106" s="5">
        <v>1.2010000000000001</v>
      </c>
      <c r="EC106" s="5">
        <v>1.2010000000000001</v>
      </c>
      <c r="ED106" s="5">
        <v>1.2010000000000001</v>
      </c>
      <c r="EE106" s="5">
        <v>1.2010000000000001</v>
      </c>
      <c r="EF106" s="5">
        <v>1.2010000000000001</v>
      </c>
      <c r="EG106" s="5">
        <v>1.2010000000000001</v>
      </c>
      <c r="EH106" s="5">
        <v>1.2010000000000001</v>
      </c>
      <c r="EI106" s="5">
        <v>1.2010000000000001</v>
      </c>
      <c r="EJ106" s="5">
        <v>1.2010000000000001</v>
      </c>
      <c r="EK106" s="5">
        <v>1.2010000000000001</v>
      </c>
      <c r="EL106" s="5">
        <v>1.2010000000000001</v>
      </c>
      <c r="EM106" s="5">
        <v>1.2010000000000001</v>
      </c>
      <c r="EN106" s="5">
        <v>1.2010000000000001</v>
      </c>
      <c r="EO106" s="5">
        <v>1.2010000000000001</v>
      </c>
      <c r="EP106" s="5">
        <v>1.2010000000000001</v>
      </c>
      <c r="EQ106" s="5">
        <v>1.2010000000000001</v>
      </c>
      <c r="ER106" s="5">
        <v>1.2010000000000001</v>
      </c>
      <c r="ES106" s="5">
        <v>1.2010000000000001</v>
      </c>
      <c r="ET106" s="5">
        <v>1.2010000000000001</v>
      </c>
      <c r="EU106" s="5">
        <v>1.2010000000000001</v>
      </c>
      <c r="EV106" s="264">
        <v>1.2010000000000001</v>
      </c>
      <c r="EW106" s="5">
        <v>1.2010000000000001</v>
      </c>
      <c r="EX106" s="5">
        <v>1.2010000000000001</v>
      </c>
      <c r="EY106" s="5">
        <v>1.2010000000000001</v>
      </c>
      <c r="EZ106" s="5">
        <v>1.2010000000000001</v>
      </c>
      <c r="FA106" s="5">
        <v>1.2010000000000001</v>
      </c>
      <c r="FB106" s="5">
        <v>1.2010000000000001</v>
      </c>
      <c r="FC106" s="5">
        <v>1.2010000000000001</v>
      </c>
      <c r="FD106" s="5">
        <v>1.2010000000000001</v>
      </c>
      <c r="FE106" s="5">
        <v>1.2010000000000001</v>
      </c>
      <c r="FF106" s="5">
        <v>1.2010000000000001</v>
      </c>
      <c r="FG106" s="5">
        <v>1.2010000000000001</v>
      </c>
      <c r="FH106" s="5">
        <v>1.2010000000000001</v>
      </c>
      <c r="FI106" s="5">
        <v>1.2010000000000001</v>
      </c>
      <c r="FJ106" s="5">
        <v>1.2010000000000001</v>
      </c>
      <c r="FK106" s="5">
        <v>1.2010000000000001</v>
      </c>
      <c r="FL106" s="5">
        <v>1.2010000000000001</v>
      </c>
      <c r="FM106" s="5">
        <v>1.2010000000000001</v>
      </c>
      <c r="FN106" s="5">
        <v>1.2010000000000001</v>
      </c>
      <c r="FO106" s="5">
        <v>1.2010000000000001</v>
      </c>
      <c r="FP106" s="5">
        <v>1.2010000000000001</v>
      </c>
      <c r="FQ106" s="5">
        <v>1.2010000000000001</v>
      </c>
      <c r="FR106" s="5">
        <v>1.716</v>
      </c>
      <c r="FS106" s="5">
        <v>1.716</v>
      </c>
      <c r="FT106" s="5">
        <v>1.716</v>
      </c>
      <c r="FU106" s="5">
        <v>1.716</v>
      </c>
      <c r="FV106" s="5">
        <v>1.716</v>
      </c>
      <c r="FW106" s="5">
        <v>1.716</v>
      </c>
      <c r="FX106" s="5">
        <v>1.716</v>
      </c>
      <c r="FY106" s="5">
        <v>1.716</v>
      </c>
      <c r="FZ106" s="5">
        <v>1.716</v>
      </c>
      <c r="GA106" s="5">
        <v>1.716</v>
      </c>
      <c r="GB106" s="5">
        <v>1.716</v>
      </c>
      <c r="GC106" s="5">
        <v>1.716</v>
      </c>
      <c r="GD106" s="5">
        <v>1.716</v>
      </c>
      <c r="GE106" s="5">
        <v>1.716</v>
      </c>
      <c r="GF106" s="5">
        <v>1.716</v>
      </c>
      <c r="GG106" s="5">
        <v>1.716</v>
      </c>
      <c r="GH106" s="5">
        <v>1.716</v>
      </c>
      <c r="GI106" s="5">
        <v>1.716</v>
      </c>
      <c r="GJ106" s="5">
        <v>1.716</v>
      </c>
      <c r="GK106" s="218">
        <f t="shared" si="120"/>
        <v>0</v>
      </c>
      <c r="GL106" s="23">
        <v>130</v>
      </c>
      <c r="GM106" s="5">
        <v>130</v>
      </c>
      <c r="GN106" s="5">
        <v>130</v>
      </c>
      <c r="GO106" s="5">
        <v>130</v>
      </c>
      <c r="GP106" s="5">
        <v>130</v>
      </c>
      <c r="GQ106" s="5">
        <v>130</v>
      </c>
      <c r="GR106" s="5">
        <v>130</v>
      </c>
      <c r="GS106" s="5">
        <v>130</v>
      </c>
      <c r="GT106" s="5">
        <v>130</v>
      </c>
      <c r="GU106" s="5">
        <v>130</v>
      </c>
      <c r="GV106" s="5">
        <v>130</v>
      </c>
      <c r="GW106" s="5">
        <v>130</v>
      </c>
      <c r="GX106" s="5">
        <v>130</v>
      </c>
      <c r="GY106" s="5">
        <v>130</v>
      </c>
      <c r="GZ106" s="5">
        <v>130</v>
      </c>
      <c r="HA106" s="5">
        <v>130</v>
      </c>
      <c r="HB106" s="5">
        <v>130</v>
      </c>
      <c r="HC106" s="5">
        <v>130</v>
      </c>
      <c r="HD106" s="5">
        <v>130</v>
      </c>
      <c r="HE106" s="5">
        <v>130</v>
      </c>
      <c r="HF106" s="5">
        <v>130</v>
      </c>
      <c r="HG106" s="5">
        <v>130</v>
      </c>
      <c r="HH106" s="5">
        <v>130</v>
      </c>
      <c r="HI106" s="5">
        <v>130</v>
      </c>
      <c r="HJ106" s="5">
        <v>130</v>
      </c>
      <c r="HK106" s="5">
        <v>130</v>
      </c>
      <c r="HL106" s="5">
        <v>130</v>
      </c>
      <c r="HM106" s="5">
        <v>130</v>
      </c>
      <c r="HN106" s="5">
        <v>130</v>
      </c>
      <c r="HO106" s="5">
        <v>130</v>
      </c>
      <c r="HP106" s="5">
        <v>130</v>
      </c>
      <c r="HQ106" s="5">
        <v>130</v>
      </c>
      <c r="HR106" s="5">
        <v>130</v>
      </c>
      <c r="HS106" s="5">
        <v>130</v>
      </c>
      <c r="HT106" s="5">
        <v>130</v>
      </c>
      <c r="HU106" s="5">
        <v>130</v>
      </c>
      <c r="HV106" s="5">
        <v>130</v>
      </c>
      <c r="HW106" s="5">
        <v>130</v>
      </c>
      <c r="HX106" s="5">
        <v>130</v>
      </c>
      <c r="HY106" s="5">
        <v>130</v>
      </c>
      <c r="HZ106" s="5">
        <v>130</v>
      </c>
      <c r="IA106" s="5">
        <v>130</v>
      </c>
      <c r="IB106" s="5">
        <v>130</v>
      </c>
      <c r="IC106" s="5">
        <v>130</v>
      </c>
      <c r="ID106" s="5">
        <v>130</v>
      </c>
      <c r="IE106" s="5">
        <v>130</v>
      </c>
      <c r="IF106" s="5">
        <v>130</v>
      </c>
      <c r="IG106" s="5">
        <v>130</v>
      </c>
      <c r="IH106" s="5">
        <v>130</v>
      </c>
      <c r="II106" s="5">
        <v>130</v>
      </c>
      <c r="IJ106" s="5">
        <v>130</v>
      </c>
      <c r="IK106" s="5">
        <v>130</v>
      </c>
      <c r="IL106" s="264">
        <v>141</v>
      </c>
      <c r="IM106" s="5">
        <v>141</v>
      </c>
      <c r="IN106" s="5">
        <v>141</v>
      </c>
      <c r="IO106" s="5">
        <v>141</v>
      </c>
      <c r="IP106" s="5">
        <v>141</v>
      </c>
      <c r="IQ106" s="5">
        <v>141</v>
      </c>
      <c r="IR106" s="5">
        <v>141</v>
      </c>
      <c r="IS106" s="5">
        <v>141</v>
      </c>
      <c r="IT106" s="5">
        <v>141</v>
      </c>
      <c r="IU106" s="5">
        <v>141</v>
      </c>
      <c r="IV106" s="5">
        <v>141</v>
      </c>
      <c r="IW106" s="5">
        <v>141</v>
      </c>
      <c r="IX106" s="5">
        <v>141</v>
      </c>
      <c r="IY106" s="5">
        <v>141</v>
      </c>
      <c r="IZ106" s="5">
        <v>141</v>
      </c>
      <c r="JA106" s="5">
        <v>141</v>
      </c>
      <c r="JB106" s="5">
        <v>141</v>
      </c>
      <c r="JC106" s="5">
        <v>141</v>
      </c>
      <c r="JD106" s="5">
        <v>141</v>
      </c>
      <c r="JE106" s="5">
        <v>141</v>
      </c>
      <c r="JF106" s="5">
        <v>141</v>
      </c>
      <c r="JG106" s="5">
        <v>141</v>
      </c>
      <c r="JH106" s="5">
        <v>141</v>
      </c>
      <c r="JI106" s="5">
        <v>141</v>
      </c>
      <c r="JJ106" s="5">
        <v>141</v>
      </c>
      <c r="JK106" s="5">
        <v>141</v>
      </c>
      <c r="JL106" s="5">
        <v>141</v>
      </c>
      <c r="JM106" s="5">
        <v>141</v>
      </c>
      <c r="JN106" s="5">
        <v>141</v>
      </c>
      <c r="JO106" s="5">
        <v>141</v>
      </c>
      <c r="JP106" s="5">
        <v>141</v>
      </c>
      <c r="JQ106" s="5">
        <v>141</v>
      </c>
      <c r="JR106" s="5">
        <v>141</v>
      </c>
      <c r="JS106" s="5">
        <v>141</v>
      </c>
      <c r="JT106" s="5">
        <v>141</v>
      </c>
      <c r="JU106" s="5">
        <v>141</v>
      </c>
      <c r="JV106" s="5">
        <v>141</v>
      </c>
      <c r="JW106" s="5">
        <v>141</v>
      </c>
      <c r="JX106" s="5">
        <v>141</v>
      </c>
      <c r="JY106" s="5">
        <v>141</v>
      </c>
      <c r="JZ106" s="5">
        <v>141</v>
      </c>
      <c r="KA106" s="218">
        <f t="shared" si="121"/>
        <v>0</v>
      </c>
      <c r="KB106" s="4" t="s">
        <v>8</v>
      </c>
    </row>
    <row r="107" spans="1:288" ht="15" customHeight="1" x14ac:dyDescent="0.2">
      <c r="A107" s="557"/>
      <c r="B107" s="132">
        <v>106</v>
      </c>
      <c r="C107" s="4" t="s">
        <v>117</v>
      </c>
      <c r="D107" s="132">
        <v>1</v>
      </c>
      <c r="E107" s="132">
        <v>1</v>
      </c>
      <c r="F107" s="23">
        <v>275</v>
      </c>
      <c r="G107" s="23">
        <v>280</v>
      </c>
      <c r="H107" s="23">
        <v>284</v>
      </c>
      <c r="I107" s="23">
        <v>288</v>
      </c>
      <c r="J107" s="18">
        <v>292</v>
      </c>
      <c r="K107" s="22">
        <v>296</v>
      </c>
      <c r="L107" s="31">
        <v>302</v>
      </c>
      <c r="M107" s="37">
        <v>310</v>
      </c>
      <c r="N107" s="41">
        <v>316</v>
      </c>
      <c r="O107" s="44">
        <v>321</v>
      </c>
      <c r="P107" s="47">
        <v>326</v>
      </c>
      <c r="Q107" s="53">
        <v>329</v>
      </c>
      <c r="R107" s="65">
        <v>333</v>
      </c>
      <c r="S107" s="69">
        <v>334</v>
      </c>
      <c r="T107" s="71">
        <v>334</v>
      </c>
      <c r="U107" s="73">
        <v>334</v>
      </c>
      <c r="V107" s="77">
        <v>334</v>
      </c>
      <c r="W107" s="5">
        <v>334</v>
      </c>
      <c r="X107" s="5">
        <v>334</v>
      </c>
      <c r="Y107" s="90">
        <v>337</v>
      </c>
      <c r="Z107" s="95">
        <v>339</v>
      </c>
      <c r="AA107" s="99">
        <v>342</v>
      </c>
      <c r="AB107" s="103">
        <v>344</v>
      </c>
      <c r="AC107" s="114">
        <v>344</v>
      </c>
      <c r="AD107" s="117">
        <v>345</v>
      </c>
      <c r="AE107" s="122">
        <v>345</v>
      </c>
      <c r="AF107" s="124">
        <v>345</v>
      </c>
      <c r="AG107" s="129">
        <v>345</v>
      </c>
      <c r="AH107" s="133">
        <v>345</v>
      </c>
      <c r="AI107" s="136">
        <v>345</v>
      </c>
      <c r="AJ107" s="140">
        <v>350</v>
      </c>
      <c r="AK107" s="145">
        <v>357</v>
      </c>
      <c r="AL107" s="149">
        <v>363</v>
      </c>
      <c r="AM107" s="1">
        <v>369</v>
      </c>
      <c r="AN107" s="158">
        <v>365</v>
      </c>
      <c r="AO107" s="163">
        <v>365</v>
      </c>
      <c r="AP107" s="167">
        <v>365</v>
      </c>
      <c r="AQ107" s="174">
        <v>365</v>
      </c>
      <c r="AR107" s="178">
        <v>365</v>
      </c>
      <c r="AS107" s="184">
        <v>365</v>
      </c>
      <c r="AT107" s="189">
        <v>365</v>
      </c>
      <c r="AU107" s="193">
        <v>365</v>
      </c>
      <c r="AV107" s="202">
        <v>365</v>
      </c>
      <c r="AW107" s="205">
        <v>365</v>
      </c>
      <c r="AX107" s="209">
        <v>369</v>
      </c>
      <c r="AY107" s="218">
        <v>373</v>
      </c>
      <c r="AZ107" s="225">
        <v>377</v>
      </c>
      <c r="BA107" s="1">
        <v>381</v>
      </c>
      <c r="BB107" s="235">
        <v>387</v>
      </c>
      <c r="BC107" s="245">
        <v>391</v>
      </c>
      <c r="BD107" s="251">
        <v>395</v>
      </c>
      <c r="BE107" s="255">
        <v>399</v>
      </c>
      <c r="BF107" s="264">
        <v>403</v>
      </c>
      <c r="BG107" s="268">
        <v>408</v>
      </c>
      <c r="BH107" s="272">
        <v>414</v>
      </c>
      <c r="BI107" s="279">
        <v>419</v>
      </c>
      <c r="BJ107" s="285">
        <v>424</v>
      </c>
      <c r="BK107" s="290">
        <v>429</v>
      </c>
      <c r="BL107" s="295">
        <v>433</v>
      </c>
      <c r="BM107" s="299">
        <v>437</v>
      </c>
      <c r="BN107" s="305">
        <v>441</v>
      </c>
      <c r="BO107" s="308">
        <v>441</v>
      </c>
      <c r="BP107" s="310">
        <v>441</v>
      </c>
      <c r="BQ107" s="313">
        <v>441</v>
      </c>
      <c r="BR107" s="317">
        <v>441</v>
      </c>
      <c r="BS107" s="322">
        <v>441</v>
      </c>
      <c r="BT107" s="327">
        <v>443</v>
      </c>
      <c r="BU107" s="331">
        <v>448</v>
      </c>
      <c r="BV107" s="335">
        <v>453</v>
      </c>
      <c r="BW107" s="338">
        <v>458</v>
      </c>
      <c r="BX107" s="343">
        <v>463</v>
      </c>
      <c r="BY107" s="346">
        <v>469</v>
      </c>
      <c r="BZ107" s="354">
        <v>473</v>
      </c>
      <c r="CA107" s="375">
        <v>479</v>
      </c>
      <c r="CB107" s="388">
        <v>485</v>
      </c>
      <c r="CC107" s="393">
        <v>490</v>
      </c>
      <c r="CD107" s="414">
        <v>495</v>
      </c>
      <c r="CE107" s="422">
        <v>499</v>
      </c>
      <c r="CF107" s="429">
        <v>505</v>
      </c>
      <c r="CG107" s="435">
        <v>505</v>
      </c>
      <c r="CH107" s="441">
        <v>505</v>
      </c>
      <c r="CI107" s="448">
        <v>506</v>
      </c>
      <c r="CJ107" s="455">
        <v>508</v>
      </c>
      <c r="CK107" s="460">
        <v>509</v>
      </c>
      <c r="CL107" s="468">
        <v>509</v>
      </c>
      <c r="CM107" s="475">
        <v>510</v>
      </c>
      <c r="CN107" s="483">
        <v>512</v>
      </c>
      <c r="CO107" s="489">
        <v>516</v>
      </c>
      <c r="CP107" s="498">
        <v>517</v>
      </c>
      <c r="CQ107" s="505">
        <v>517</v>
      </c>
      <c r="CR107" s="511">
        <v>518</v>
      </c>
      <c r="CS107" s="519">
        <v>518</v>
      </c>
      <c r="CT107" s="530">
        <v>528</v>
      </c>
      <c r="CU107" s="218">
        <f t="shared" si="114"/>
        <v>10</v>
      </c>
      <c r="CV107" s="23">
        <v>62</v>
      </c>
      <c r="CW107" s="23">
        <v>67</v>
      </c>
      <c r="CX107" s="23">
        <v>70</v>
      </c>
      <c r="CY107" s="23">
        <v>74</v>
      </c>
      <c r="CZ107" s="18">
        <v>78</v>
      </c>
      <c r="DA107" s="22">
        <v>81</v>
      </c>
      <c r="DB107" s="31">
        <v>82</v>
      </c>
      <c r="DC107" s="37">
        <v>84</v>
      </c>
      <c r="DD107" s="41">
        <v>87</v>
      </c>
      <c r="DE107" s="44">
        <v>91</v>
      </c>
      <c r="DF107" s="47">
        <v>96</v>
      </c>
      <c r="DG107" s="53">
        <v>99</v>
      </c>
      <c r="DH107" s="65">
        <v>103</v>
      </c>
      <c r="DI107" s="69">
        <v>104</v>
      </c>
      <c r="DJ107" s="71">
        <v>104</v>
      </c>
      <c r="DK107" s="73">
        <v>104</v>
      </c>
      <c r="DL107" s="77">
        <v>104</v>
      </c>
      <c r="DM107" s="5">
        <v>104</v>
      </c>
      <c r="DN107" s="5">
        <v>104</v>
      </c>
      <c r="DO107" s="90">
        <v>104</v>
      </c>
      <c r="DP107" s="95">
        <v>106</v>
      </c>
      <c r="DQ107" s="99">
        <v>108</v>
      </c>
      <c r="DR107" s="103">
        <v>113</v>
      </c>
      <c r="DS107" s="114">
        <v>113</v>
      </c>
      <c r="DT107" s="117">
        <v>115</v>
      </c>
      <c r="DU107" s="122">
        <v>115</v>
      </c>
      <c r="DV107" s="124">
        <v>115</v>
      </c>
      <c r="DW107" s="129">
        <v>115</v>
      </c>
      <c r="DX107" s="133">
        <v>115</v>
      </c>
      <c r="DY107" s="136">
        <v>115</v>
      </c>
      <c r="DZ107" s="140">
        <v>115</v>
      </c>
      <c r="EA107" s="145">
        <v>115</v>
      </c>
      <c r="EB107" s="149">
        <v>115</v>
      </c>
      <c r="EC107" s="1">
        <v>115</v>
      </c>
      <c r="ED107" s="158">
        <v>115</v>
      </c>
      <c r="EE107" s="163">
        <v>115</v>
      </c>
      <c r="EF107" s="167">
        <v>115</v>
      </c>
      <c r="EG107" s="174">
        <v>115</v>
      </c>
      <c r="EH107" s="178">
        <v>115</v>
      </c>
      <c r="EI107" s="184">
        <v>115</v>
      </c>
      <c r="EJ107" s="189">
        <v>115</v>
      </c>
      <c r="EK107" s="193">
        <v>115</v>
      </c>
      <c r="EL107" s="202">
        <v>115</v>
      </c>
      <c r="EM107" s="205">
        <v>115</v>
      </c>
      <c r="EN107" s="209">
        <v>115</v>
      </c>
      <c r="EO107" s="218">
        <v>115</v>
      </c>
      <c r="EP107" s="225">
        <v>115</v>
      </c>
      <c r="EQ107" s="1">
        <v>115</v>
      </c>
      <c r="ER107" s="235">
        <v>115</v>
      </c>
      <c r="ES107" s="245">
        <v>115</v>
      </c>
      <c r="ET107" s="251">
        <v>115</v>
      </c>
      <c r="EU107" s="255">
        <v>115</v>
      </c>
      <c r="EV107" s="264">
        <v>115</v>
      </c>
      <c r="EW107" s="1">
        <f>EV107</f>
        <v>115</v>
      </c>
      <c r="EX107" s="1">
        <f t="shared" ref="EX107:EX110" si="184">EW107</f>
        <v>115</v>
      </c>
      <c r="EY107" s="1">
        <v>115</v>
      </c>
      <c r="EZ107" s="285">
        <v>115</v>
      </c>
      <c r="FA107" s="290">
        <v>115</v>
      </c>
      <c r="FB107" s="295">
        <v>115</v>
      </c>
      <c r="FC107" s="299">
        <v>115</v>
      </c>
      <c r="FD107" s="305">
        <v>115</v>
      </c>
      <c r="FE107" s="308">
        <v>115</v>
      </c>
      <c r="FF107" s="310">
        <v>115</v>
      </c>
      <c r="FG107" s="313">
        <v>115</v>
      </c>
      <c r="FH107" s="317">
        <v>115</v>
      </c>
      <c r="FI107" s="322">
        <v>115</v>
      </c>
      <c r="FJ107" s="327">
        <v>115</v>
      </c>
      <c r="FK107" s="331">
        <v>116</v>
      </c>
      <c r="FL107" s="335">
        <v>116</v>
      </c>
      <c r="FM107" s="338">
        <v>116</v>
      </c>
      <c r="FN107" s="343">
        <v>116</v>
      </c>
      <c r="FO107" s="346">
        <v>116</v>
      </c>
      <c r="FP107" s="354">
        <v>116</v>
      </c>
      <c r="FQ107" s="375">
        <v>116</v>
      </c>
      <c r="FR107" s="388">
        <v>116</v>
      </c>
      <c r="FS107" s="393">
        <v>116</v>
      </c>
      <c r="FT107" s="414">
        <v>116</v>
      </c>
      <c r="FU107" s="422">
        <v>116</v>
      </c>
      <c r="FV107" s="429">
        <v>116</v>
      </c>
      <c r="FW107" s="435">
        <v>116</v>
      </c>
      <c r="FX107" s="441">
        <v>116</v>
      </c>
      <c r="FY107" s="448">
        <v>117</v>
      </c>
      <c r="FZ107" s="455">
        <v>118</v>
      </c>
      <c r="GA107" s="460">
        <v>119</v>
      </c>
      <c r="GB107" s="468">
        <v>121</v>
      </c>
      <c r="GC107" s="475">
        <v>122</v>
      </c>
      <c r="GD107" s="483">
        <v>123</v>
      </c>
      <c r="GE107" s="489">
        <v>124</v>
      </c>
      <c r="GF107" s="498">
        <v>125</v>
      </c>
      <c r="GG107" s="505">
        <v>125</v>
      </c>
      <c r="GH107" s="511">
        <v>125</v>
      </c>
      <c r="GI107" s="519">
        <v>125</v>
      </c>
      <c r="GJ107" s="530">
        <v>125</v>
      </c>
      <c r="GK107" s="218">
        <f t="shared" si="120"/>
        <v>0</v>
      </c>
      <c r="GL107" s="23">
        <v>5650</v>
      </c>
      <c r="GM107" s="23">
        <v>5800</v>
      </c>
      <c r="GN107" s="23">
        <v>5860</v>
      </c>
      <c r="GO107" s="23">
        <v>5900</v>
      </c>
      <c r="GP107" s="17">
        <v>5960</v>
      </c>
      <c r="GQ107" s="22">
        <v>6039</v>
      </c>
      <c r="GR107" s="31">
        <v>6140</v>
      </c>
      <c r="GS107" s="37"/>
      <c r="GT107" s="41">
        <v>6497</v>
      </c>
      <c r="GU107" s="44">
        <v>6626</v>
      </c>
      <c r="GV107" s="47">
        <v>6783</v>
      </c>
      <c r="GW107" s="53">
        <v>6883</v>
      </c>
      <c r="GX107" s="65">
        <v>7039</v>
      </c>
      <c r="GY107" s="69">
        <v>7053</v>
      </c>
      <c r="GZ107" s="71">
        <v>7053</v>
      </c>
      <c r="HA107" s="73">
        <v>7053</v>
      </c>
      <c r="HB107" s="77">
        <v>7053</v>
      </c>
      <c r="HC107" s="5">
        <v>7053</v>
      </c>
      <c r="HD107" s="5">
        <v>7053</v>
      </c>
      <c r="HE107" s="90">
        <v>7109</v>
      </c>
      <c r="HF107" s="95">
        <v>7148</v>
      </c>
      <c r="HG107" s="99">
        <v>7192</v>
      </c>
      <c r="HH107" s="103">
        <v>7226</v>
      </c>
      <c r="HI107" s="114">
        <v>7226</v>
      </c>
      <c r="HJ107" s="117">
        <v>7238</v>
      </c>
      <c r="HK107" s="74">
        <v>7238</v>
      </c>
      <c r="HL107" s="124">
        <v>7238</v>
      </c>
      <c r="HM107" s="129">
        <v>7238</v>
      </c>
      <c r="HN107" s="133">
        <v>7238</v>
      </c>
      <c r="HO107" s="136">
        <v>7238</v>
      </c>
      <c r="HP107" s="140">
        <v>7364</v>
      </c>
      <c r="HQ107" s="145">
        <v>7551</v>
      </c>
      <c r="HR107" s="149">
        <v>7756</v>
      </c>
      <c r="HS107" s="153"/>
      <c r="HT107" s="158">
        <v>7834</v>
      </c>
      <c r="HU107" s="163">
        <v>7834</v>
      </c>
      <c r="HV107" s="167">
        <v>7834</v>
      </c>
      <c r="HW107" s="174">
        <v>7834</v>
      </c>
      <c r="HX107" s="178">
        <v>7834</v>
      </c>
      <c r="HY107" s="184">
        <v>7834</v>
      </c>
      <c r="HZ107" s="189">
        <v>7834</v>
      </c>
      <c r="IA107" s="193">
        <v>7834</v>
      </c>
      <c r="IB107" s="202">
        <v>7834</v>
      </c>
      <c r="IC107" s="205">
        <v>7834</v>
      </c>
      <c r="ID107" s="209">
        <v>7955</v>
      </c>
      <c r="IE107" s="218">
        <v>8123</v>
      </c>
      <c r="IF107" s="225">
        <v>8316</v>
      </c>
      <c r="IG107" s="229"/>
      <c r="IH107" s="235">
        <v>8742</v>
      </c>
      <c r="II107" s="245">
        <v>8962</v>
      </c>
      <c r="IJ107" s="251">
        <v>9169</v>
      </c>
      <c r="IK107" s="255">
        <v>9348</v>
      </c>
      <c r="IL107" s="264">
        <v>9524</v>
      </c>
      <c r="IM107" s="268">
        <v>9668</v>
      </c>
      <c r="IN107" s="272">
        <v>9824</v>
      </c>
      <c r="IO107" s="279">
        <v>10008</v>
      </c>
      <c r="IP107" s="285">
        <v>10211</v>
      </c>
      <c r="IQ107" s="290">
        <v>10389</v>
      </c>
      <c r="IR107" s="295">
        <v>10556</v>
      </c>
      <c r="IS107" s="299">
        <v>10714</v>
      </c>
      <c r="IT107" s="305">
        <v>10888</v>
      </c>
      <c r="IU107" s="308">
        <v>10888</v>
      </c>
      <c r="IV107" s="310">
        <v>10888</v>
      </c>
      <c r="IW107" s="313">
        <v>10888</v>
      </c>
      <c r="IX107" s="317">
        <v>10888</v>
      </c>
      <c r="IY107" s="322">
        <v>10888</v>
      </c>
      <c r="IZ107" s="327">
        <v>10944</v>
      </c>
      <c r="JA107" s="331">
        <v>11091</v>
      </c>
      <c r="JB107" s="335">
        <v>11254</v>
      </c>
      <c r="JC107" s="338">
        <v>11461</v>
      </c>
      <c r="JD107" s="343">
        <v>11647</v>
      </c>
      <c r="JE107" s="346">
        <v>11835</v>
      </c>
      <c r="JF107" s="354">
        <v>11996</v>
      </c>
      <c r="JG107" s="375">
        <v>12190</v>
      </c>
      <c r="JH107" s="388">
        <v>12396</v>
      </c>
      <c r="JI107" s="393">
        <v>12587</v>
      </c>
      <c r="JJ107" s="414">
        <v>12772</v>
      </c>
      <c r="JK107" s="422">
        <v>12902</v>
      </c>
      <c r="JL107" s="429">
        <v>13040</v>
      </c>
      <c r="JM107" s="435">
        <v>13157</v>
      </c>
      <c r="JN107" s="441">
        <v>13277</v>
      </c>
      <c r="JO107" s="448">
        <v>13367</v>
      </c>
      <c r="JP107" s="455">
        <v>13467</v>
      </c>
      <c r="JQ107" s="460">
        <v>13552</v>
      </c>
      <c r="JR107" s="468">
        <v>13643</v>
      </c>
      <c r="JS107" s="475">
        <v>13729</v>
      </c>
      <c r="JT107" s="483">
        <v>13753</v>
      </c>
      <c r="JU107" s="489">
        <v>13835</v>
      </c>
      <c r="JV107" s="498">
        <v>13840</v>
      </c>
      <c r="JW107" s="505">
        <v>13840</v>
      </c>
      <c r="JX107" s="511">
        <v>13840</v>
      </c>
      <c r="JY107" s="519">
        <v>13840</v>
      </c>
      <c r="JZ107" s="530">
        <v>13840</v>
      </c>
      <c r="KA107" s="218">
        <f t="shared" si="121"/>
        <v>0</v>
      </c>
      <c r="KB107" s="4"/>
    </row>
    <row r="108" spans="1:288" ht="15" customHeight="1" x14ac:dyDescent="0.2">
      <c r="A108" s="557"/>
      <c r="B108" s="132">
        <v>107</v>
      </c>
      <c r="C108" s="4" t="s">
        <v>118</v>
      </c>
      <c r="D108" s="132">
        <v>3</v>
      </c>
      <c r="E108" s="132">
        <v>2</v>
      </c>
      <c r="F108" s="23">
        <v>63</v>
      </c>
      <c r="G108" s="5">
        <v>63</v>
      </c>
      <c r="H108" s="5">
        <v>63</v>
      </c>
      <c r="I108" s="23">
        <v>74</v>
      </c>
      <c r="J108" s="18">
        <v>78</v>
      </c>
      <c r="K108" s="22">
        <v>83</v>
      </c>
      <c r="L108" s="31">
        <v>90</v>
      </c>
      <c r="M108" s="37">
        <v>97</v>
      </c>
      <c r="N108" s="41">
        <v>106</v>
      </c>
      <c r="O108" s="44">
        <v>114</v>
      </c>
      <c r="P108" s="47">
        <v>121</v>
      </c>
      <c r="Q108" s="53">
        <v>130</v>
      </c>
      <c r="R108" s="65">
        <v>137</v>
      </c>
      <c r="S108" s="69">
        <v>143</v>
      </c>
      <c r="T108" s="71">
        <v>150</v>
      </c>
      <c r="U108" s="73">
        <v>158</v>
      </c>
      <c r="V108" s="77">
        <v>165</v>
      </c>
      <c r="W108" s="81">
        <v>172</v>
      </c>
      <c r="X108" s="88">
        <v>178</v>
      </c>
      <c r="Y108" s="90">
        <v>186</v>
      </c>
      <c r="Z108" s="93">
        <v>192</v>
      </c>
      <c r="AA108" s="99">
        <v>200</v>
      </c>
      <c r="AB108" s="103">
        <v>207</v>
      </c>
      <c r="AC108" s="114">
        <v>214</v>
      </c>
      <c r="AD108" s="117">
        <v>221</v>
      </c>
      <c r="AE108" s="122">
        <v>226</v>
      </c>
      <c r="AF108" s="124">
        <v>230</v>
      </c>
      <c r="AG108" s="129">
        <v>234</v>
      </c>
      <c r="AH108" s="133">
        <v>242</v>
      </c>
      <c r="AI108" s="136">
        <v>249</v>
      </c>
      <c r="AJ108" s="140">
        <v>255</v>
      </c>
      <c r="AK108" s="145">
        <v>263</v>
      </c>
      <c r="AL108" s="149">
        <v>270</v>
      </c>
      <c r="AM108" s="153">
        <v>274</v>
      </c>
      <c r="AN108" s="158">
        <v>278</v>
      </c>
      <c r="AO108" s="163">
        <v>284</v>
      </c>
      <c r="AP108" s="167">
        <v>287</v>
      </c>
      <c r="AQ108" s="174">
        <v>290</v>
      </c>
      <c r="AR108" s="178">
        <v>294</v>
      </c>
      <c r="AS108" s="184">
        <v>298</v>
      </c>
      <c r="AT108" s="189">
        <v>303</v>
      </c>
      <c r="AU108" s="193">
        <v>310</v>
      </c>
      <c r="AV108" s="202">
        <v>319</v>
      </c>
      <c r="AW108" s="205">
        <v>323</v>
      </c>
      <c r="AX108" s="209">
        <v>330</v>
      </c>
      <c r="AY108" s="218">
        <v>335</v>
      </c>
      <c r="AZ108" s="225">
        <v>342</v>
      </c>
      <c r="BA108" s="229">
        <v>346</v>
      </c>
      <c r="BB108" s="235">
        <v>350</v>
      </c>
      <c r="BC108" s="245">
        <v>354</v>
      </c>
      <c r="BD108" s="251">
        <v>357</v>
      </c>
      <c r="BE108" s="255">
        <v>359</v>
      </c>
      <c r="BF108" s="264">
        <v>6</v>
      </c>
      <c r="BG108" s="268">
        <v>6</v>
      </c>
      <c r="BH108" s="272">
        <v>16</v>
      </c>
      <c r="BI108" s="279">
        <v>21</v>
      </c>
      <c r="BJ108" s="285">
        <v>26</v>
      </c>
      <c r="BK108" s="290">
        <v>29</v>
      </c>
      <c r="BL108" s="295">
        <v>33</v>
      </c>
      <c r="BM108" s="299">
        <v>38</v>
      </c>
      <c r="BN108" s="305">
        <v>43</v>
      </c>
      <c r="BO108" s="308">
        <v>49</v>
      </c>
      <c r="BP108" s="310">
        <v>53</v>
      </c>
      <c r="BQ108" s="313">
        <v>53</v>
      </c>
      <c r="BR108" s="317">
        <v>58</v>
      </c>
      <c r="BS108" s="322">
        <v>65</v>
      </c>
      <c r="BT108" s="327">
        <v>70</v>
      </c>
      <c r="BU108" s="331">
        <v>74</v>
      </c>
      <c r="BV108" s="335">
        <v>78</v>
      </c>
      <c r="BW108" s="338">
        <v>82</v>
      </c>
      <c r="BX108" s="343">
        <v>84</v>
      </c>
      <c r="BY108" s="346">
        <v>89</v>
      </c>
      <c r="BZ108" s="354">
        <v>93</v>
      </c>
      <c r="CA108" s="375">
        <v>98</v>
      </c>
      <c r="CB108" s="388">
        <v>104</v>
      </c>
      <c r="CC108" s="393">
        <v>111</v>
      </c>
      <c r="CD108" s="414">
        <v>116</v>
      </c>
      <c r="CE108" s="1">
        <v>122</v>
      </c>
      <c r="CF108" s="429">
        <v>129</v>
      </c>
      <c r="CG108" s="435">
        <v>136</v>
      </c>
      <c r="CH108" s="441">
        <v>140</v>
      </c>
      <c r="CI108" s="448">
        <v>146</v>
      </c>
      <c r="CJ108" s="455">
        <v>152</v>
      </c>
      <c r="CK108" s="460">
        <v>159</v>
      </c>
      <c r="CL108" s="468">
        <v>165</v>
      </c>
      <c r="CM108" s="475">
        <v>169</v>
      </c>
      <c r="CN108" s="483">
        <v>175</v>
      </c>
      <c r="CO108" s="489">
        <v>178</v>
      </c>
      <c r="CP108" s="498">
        <v>182</v>
      </c>
      <c r="CQ108" s="505">
        <v>187</v>
      </c>
      <c r="CR108" s="511">
        <v>191</v>
      </c>
      <c r="CS108" s="519">
        <v>198</v>
      </c>
      <c r="CT108" s="530">
        <v>204</v>
      </c>
      <c r="CU108" s="218">
        <f t="shared" si="114"/>
        <v>6</v>
      </c>
      <c r="CV108" s="23">
        <v>78</v>
      </c>
      <c r="CW108" s="5">
        <v>78</v>
      </c>
      <c r="CX108" s="5">
        <v>78</v>
      </c>
      <c r="CY108" s="23">
        <v>93</v>
      </c>
      <c r="CZ108" s="18">
        <v>97</v>
      </c>
      <c r="DA108" s="22">
        <v>103</v>
      </c>
      <c r="DB108" s="31">
        <v>107</v>
      </c>
      <c r="DC108" s="37">
        <v>110</v>
      </c>
      <c r="DD108" s="41">
        <v>110</v>
      </c>
      <c r="DE108" s="44">
        <v>111</v>
      </c>
      <c r="DF108" s="47">
        <v>111</v>
      </c>
      <c r="DG108" s="53">
        <v>112</v>
      </c>
      <c r="DH108" s="65">
        <v>112</v>
      </c>
      <c r="DI108" s="69">
        <v>113</v>
      </c>
      <c r="DJ108" s="71">
        <v>114</v>
      </c>
      <c r="DK108" s="73">
        <v>114</v>
      </c>
      <c r="DL108" s="77">
        <v>115</v>
      </c>
      <c r="DM108" s="81">
        <v>117</v>
      </c>
      <c r="DN108" s="88">
        <v>119</v>
      </c>
      <c r="DO108" s="90">
        <v>120</v>
      </c>
      <c r="DP108" s="93">
        <v>123</v>
      </c>
      <c r="DQ108" s="99">
        <v>123</v>
      </c>
      <c r="DR108" s="103">
        <v>124</v>
      </c>
      <c r="DS108" s="114">
        <v>125</v>
      </c>
      <c r="DT108" s="117">
        <v>126</v>
      </c>
      <c r="DU108" s="122">
        <v>129</v>
      </c>
      <c r="DV108" s="124">
        <v>133</v>
      </c>
      <c r="DW108" s="129">
        <v>137</v>
      </c>
      <c r="DX108" s="133">
        <v>140</v>
      </c>
      <c r="DY108" s="136">
        <v>140</v>
      </c>
      <c r="DZ108" s="140">
        <v>140</v>
      </c>
      <c r="EA108" s="145">
        <v>140</v>
      </c>
      <c r="EB108" s="149">
        <v>140</v>
      </c>
      <c r="EC108" s="153">
        <v>143</v>
      </c>
      <c r="ED108" s="158">
        <v>147</v>
      </c>
      <c r="EE108" s="163">
        <v>147</v>
      </c>
      <c r="EF108" s="167">
        <v>149</v>
      </c>
      <c r="EG108" s="174">
        <v>151</v>
      </c>
      <c r="EH108" s="178">
        <v>153</v>
      </c>
      <c r="EI108" s="184">
        <v>155</v>
      </c>
      <c r="EJ108" s="189">
        <v>157</v>
      </c>
      <c r="EK108" s="193">
        <v>157</v>
      </c>
      <c r="EL108" s="202">
        <v>157</v>
      </c>
      <c r="EM108" s="205">
        <v>157</v>
      </c>
      <c r="EN108" s="209">
        <v>157</v>
      </c>
      <c r="EO108" s="218">
        <v>157</v>
      </c>
      <c r="EP108" s="225">
        <v>157</v>
      </c>
      <c r="EQ108" s="229">
        <v>158</v>
      </c>
      <c r="ER108" s="235">
        <v>158</v>
      </c>
      <c r="ES108" s="245">
        <v>158</v>
      </c>
      <c r="ET108" s="251">
        <v>158</v>
      </c>
      <c r="EU108" s="255">
        <v>158</v>
      </c>
      <c r="EV108" s="264">
        <v>165</v>
      </c>
      <c r="EW108" s="268">
        <v>165</v>
      </c>
      <c r="EX108" s="1">
        <f t="shared" si="184"/>
        <v>165</v>
      </c>
      <c r="EY108" s="279">
        <v>160</v>
      </c>
      <c r="EZ108" s="285">
        <v>160</v>
      </c>
      <c r="FA108" s="290">
        <v>161</v>
      </c>
      <c r="FB108" s="295">
        <v>163</v>
      </c>
      <c r="FC108" s="299">
        <v>165</v>
      </c>
      <c r="FD108" s="305">
        <v>176</v>
      </c>
      <c r="FE108" s="308">
        <v>176</v>
      </c>
      <c r="FF108" s="310">
        <v>177</v>
      </c>
      <c r="FG108" s="313">
        <v>177</v>
      </c>
      <c r="FH108" s="317">
        <v>177</v>
      </c>
      <c r="FI108" s="322">
        <v>177</v>
      </c>
      <c r="FJ108" s="327">
        <v>177</v>
      </c>
      <c r="FK108" s="331">
        <v>177</v>
      </c>
      <c r="FL108" s="335">
        <v>177</v>
      </c>
      <c r="FM108" s="338">
        <v>178</v>
      </c>
      <c r="FN108" s="343">
        <v>178</v>
      </c>
      <c r="FO108" s="346">
        <v>178</v>
      </c>
      <c r="FP108" s="354">
        <v>178</v>
      </c>
      <c r="FQ108" s="375">
        <v>180</v>
      </c>
      <c r="FR108" s="388">
        <v>182</v>
      </c>
      <c r="FS108" s="396">
        <v>190</v>
      </c>
      <c r="FT108" s="1">
        <v>191</v>
      </c>
      <c r="FU108" s="422">
        <v>193</v>
      </c>
      <c r="FV108" s="429">
        <v>193</v>
      </c>
      <c r="FW108" s="435">
        <v>195</v>
      </c>
      <c r="FX108" s="441">
        <v>197</v>
      </c>
      <c r="FY108" s="448">
        <v>201</v>
      </c>
      <c r="FZ108" s="455">
        <v>204</v>
      </c>
      <c r="GA108" s="460">
        <v>206</v>
      </c>
      <c r="GB108" s="468">
        <v>209</v>
      </c>
      <c r="GC108" s="475">
        <v>213</v>
      </c>
      <c r="GD108" s="483">
        <v>216</v>
      </c>
      <c r="GE108" s="489">
        <v>219</v>
      </c>
      <c r="GF108" s="498">
        <v>221</v>
      </c>
      <c r="GG108" s="505">
        <v>223</v>
      </c>
      <c r="GH108" s="511">
        <v>225</v>
      </c>
      <c r="GI108" s="519">
        <v>228</v>
      </c>
      <c r="GJ108" s="530">
        <v>230</v>
      </c>
      <c r="GK108" s="218">
        <f t="shared" si="120"/>
        <v>2</v>
      </c>
      <c r="GL108" s="23">
        <v>5895</v>
      </c>
      <c r="GM108" s="5">
        <v>5895</v>
      </c>
      <c r="GN108" s="5">
        <v>5895</v>
      </c>
      <c r="GO108" s="23">
        <v>6440</v>
      </c>
      <c r="GP108" s="17">
        <v>6577</v>
      </c>
      <c r="GQ108" s="22">
        <v>6713</v>
      </c>
      <c r="GR108" s="31">
        <v>6860</v>
      </c>
      <c r="GS108" s="37">
        <v>7000</v>
      </c>
      <c r="GT108" s="41">
        <v>7285</v>
      </c>
      <c r="GU108" s="44">
        <v>7532</v>
      </c>
      <c r="GV108" s="47">
        <v>7785</v>
      </c>
      <c r="GW108" s="53">
        <v>8106</v>
      </c>
      <c r="GX108" s="65">
        <v>8357</v>
      </c>
      <c r="GY108" s="69">
        <v>8586</v>
      </c>
      <c r="GZ108" s="71">
        <v>8854</v>
      </c>
      <c r="HA108" s="73">
        <v>9108</v>
      </c>
      <c r="HB108" s="77">
        <v>9326</v>
      </c>
      <c r="HC108" s="81">
        <v>9523</v>
      </c>
      <c r="HD108" s="88">
        <v>9676</v>
      </c>
      <c r="HE108" s="90">
        <v>9890</v>
      </c>
      <c r="HF108" s="93">
        <v>10044</v>
      </c>
      <c r="HG108" s="99">
        <v>10304</v>
      </c>
      <c r="HH108" s="103">
        <v>10556</v>
      </c>
      <c r="HI108" s="114">
        <v>10824</v>
      </c>
      <c r="HJ108" s="117">
        <v>11071</v>
      </c>
      <c r="HK108" s="122">
        <v>11196</v>
      </c>
      <c r="HL108" s="124">
        <v>11319</v>
      </c>
      <c r="HM108" s="129">
        <v>11424</v>
      </c>
      <c r="HN108" s="133">
        <v>11625</v>
      </c>
      <c r="HO108" s="136">
        <v>11838</v>
      </c>
      <c r="HP108" s="140">
        <v>12037</v>
      </c>
      <c r="HQ108" s="145">
        <v>12257</v>
      </c>
      <c r="HR108" s="149">
        <v>12482</v>
      </c>
      <c r="HS108" s="153">
        <v>12616</v>
      </c>
      <c r="HT108" s="158">
        <v>12728</v>
      </c>
      <c r="HU108" s="163">
        <v>12931</v>
      </c>
      <c r="HV108" s="167">
        <v>13033</v>
      </c>
      <c r="HW108" s="174">
        <v>13136</v>
      </c>
      <c r="HX108" s="178">
        <v>13241</v>
      </c>
      <c r="HY108" s="184">
        <v>13357</v>
      </c>
      <c r="HZ108" s="189">
        <v>13503</v>
      </c>
      <c r="IA108" s="193">
        <v>13671</v>
      </c>
      <c r="IB108" s="202">
        <v>13808</v>
      </c>
      <c r="IC108" s="205">
        <v>13936</v>
      </c>
      <c r="ID108" s="209">
        <v>14152</v>
      </c>
      <c r="IE108" s="218">
        <v>14342</v>
      </c>
      <c r="IF108" s="225">
        <v>14552</v>
      </c>
      <c r="IG108" s="229">
        <v>14757</v>
      </c>
      <c r="IH108" s="235">
        <v>14914</v>
      </c>
      <c r="II108" s="245">
        <v>15045</v>
      </c>
      <c r="IJ108" s="251">
        <v>15285</v>
      </c>
      <c r="IK108" s="255">
        <v>15535</v>
      </c>
      <c r="IL108" s="264">
        <v>15717</v>
      </c>
      <c r="IM108" s="268">
        <v>15717</v>
      </c>
      <c r="IN108" s="272">
        <v>16004</v>
      </c>
      <c r="IO108" s="279">
        <v>16148</v>
      </c>
      <c r="IP108" s="285">
        <v>16303</v>
      </c>
      <c r="IQ108" s="290">
        <v>16403</v>
      </c>
      <c r="IR108" s="295">
        <v>16496</v>
      </c>
      <c r="IS108" s="299">
        <v>16624</v>
      </c>
      <c r="IT108" s="305">
        <v>16789</v>
      </c>
      <c r="IU108" s="308">
        <v>16965</v>
      </c>
      <c r="IV108" s="310">
        <v>17065</v>
      </c>
      <c r="IW108" s="313">
        <v>17065</v>
      </c>
      <c r="IX108" s="317">
        <v>17243</v>
      </c>
      <c r="IY108" s="322">
        <v>17418</v>
      </c>
      <c r="IZ108" s="327">
        <v>17559</v>
      </c>
      <c r="JA108" s="74">
        <v>17679</v>
      </c>
      <c r="JB108" s="335">
        <v>17793</v>
      </c>
      <c r="JC108" s="338">
        <v>17923</v>
      </c>
      <c r="JD108" s="343">
        <v>18034</v>
      </c>
      <c r="JE108" s="346">
        <v>18210</v>
      </c>
      <c r="JF108" s="354">
        <v>18350</v>
      </c>
      <c r="JG108" s="375">
        <v>18493</v>
      </c>
      <c r="JH108" s="388">
        <v>18647</v>
      </c>
      <c r="JI108" s="393">
        <v>18814</v>
      </c>
      <c r="JJ108" s="414">
        <v>18957</v>
      </c>
      <c r="JK108" s="422">
        <v>19083</v>
      </c>
      <c r="JL108" s="429">
        <v>19252</v>
      </c>
      <c r="JM108" s="435">
        <v>19379</v>
      </c>
      <c r="JN108" s="441">
        <v>19488</v>
      </c>
      <c r="JO108" s="448">
        <v>19637</v>
      </c>
      <c r="JP108" s="455">
        <v>19813</v>
      </c>
      <c r="JQ108" s="460">
        <v>20041</v>
      </c>
      <c r="JR108" s="468">
        <v>20241</v>
      </c>
      <c r="JS108" s="475">
        <v>20345</v>
      </c>
      <c r="JT108" s="483">
        <v>20481</v>
      </c>
      <c r="JU108" s="489">
        <v>20564</v>
      </c>
      <c r="JV108" s="498">
        <v>20710</v>
      </c>
      <c r="JW108" s="505">
        <v>20800</v>
      </c>
      <c r="JX108" s="511">
        <v>20983</v>
      </c>
      <c r="JY108" s="519">
        <v>21116</v>
      </c>
      <c r="JZ108" s="530">
        <v>21260</v>
      </c>
      <c r="KA108" s="218">
        <f t="shared" si="121"/>
        <v>144</v>
      </c>
      <c r="KB108" s="4"/>
    </row>
    <row r="109" spans="1:288" ht="15" customHeight="1" x14ac:dyDescent="0.2">
      <c r="A109" s="557"/>
      <c r="B109" s="132">
        <v>108</v>
      </c>
      <c r="C109" s="4" t="s">
        <v>119</v>
      </c>
      <c r="D109" s="132">
        <v>0</v>
      </c>
      <c r="E109" s="132">
        <v>1</v>
      </c>
      <c r="F109" s="23">
        <v>373</v>
      </c>
      <c r="G109" s="1">
        <v>379</v>
      </c>
      <c r="H109" s="1">
        <v>385</v>
      </c>
      <c r="I109" s="1">
        <v>391</v>
      </c>
      <c r="J109" s="1">
        <v>397</v>
      </c>
      <c r="K109" s="1">
        <v>403</v>
      </c>
      <c r="L109" s="1">
        <v>409</v>
      </c>
      <c r="M109" s="1">
        <f t="shared" ref="M109:M110" si="185">ROUND((L109-F109)/6+L109+1,0)</f>
        <v>416</v>
      </c>
      <c r="N109" s="1">
        <f t="shared" ref="N109:N110" si="186">ROUND((M109-F109)/7+M109+1,0)</f>
        <v>423</v>
      </c>
      <c r="O109" s="1">
        <f t="shared" ref="O109:O110" si="187">ROUND((N109-F109)/8+N109+1,0)</f>
        <v>430</v>
      </c>
      <c r="P109" s="1">
        <f t="shared" ref="P109:P110" si="188">ROUND((O109-F109)/9+O109,0)</f>
        <v>436</v>
      </c>
      <c r="Q109" s="1">
        <f t="shared" ref="Q109:Q110" si="189">ROUND((P109-F109)/10+P109+1,1)</f>
        <v>443.3</v>
      </c>
      <c r="R109" s="65">
        <v>424</v>
      </c>
      <c r="S109" s="69">
        <v>427</v>
      </c>
      <c r="T109" s="71">
        <v>430</v>
      </c>
      <c r="U109" s="73">
        <v>433</v>
      </c>
      <c r="V109" s="77">
        <v>437</v>
      </c>
      <c r="W109" s="1">
        <f t="shared" ref="W109:W110" si="190">ROUND((V109-T109)/2+V109,1)</f>
        <v>440.5</v>
      </c>
      <c r="X109" s="88">
        <v>448</v>
      </c>
      <c r="Y109" s="90">
        <v>459</v>
      </c>
      <c r="Z109" s="98">
        <v>469</v>
      </c>
      <c r="AA109" s="99">
        <v>471</v>
      </c>
      <c r="AB109" s="103">
        <v>6</v>
      </c>
      <c r="AC109" s="114">
        <v>13</v>
      </c>
      <c r="AD109" s="117">
        <v>19</v>
      </c>
      <c r="AE109" s="122">
        <v>25</v>
      </c>
      <c r="AF109" s="1">
        <f>ROUND((AE109-AB109)/3+AE109,1)</f>
        <v>31.3</v>
      </c>
      <c r="AG109" s="129">
        <v>38</v>
      </c>
      <c r="AH109" s="133">
        <v>47</v>
      </c>
      <c r="AI109" s="136">
        <v>58</v>
      </c>
      <c r="AJ109" s="1">
        <f t="shared" ref="AJ109:AJ110" si="191">ROUND((AI109-AF109)/3+AI109,1)</f>
        <v>66.900000000000006</v>
      </c>
      <c r="AK109" s="1">
        <f t="shared" ref="AK109:AK110" si="192">ROUND((AJ109-AG109)/3+AJ109,1)</f>
        <v>76.5</v>
      </c>
      <c r="AL109" s="149">
        <v>85</v>
      </c>
      <c r="AM109" s="153">
        <v>91</v>
      </c>
      <c r="AN109" s="1">
        <v>97</v>
      </c>
      <c r="AO109" s="163">
        <v>100</v>
      </c>
      <c r="AP109" s="167">
        <v>111</v>
      </c>
      <c r="AQ109" s="174">
        <v>119</v>
      </c>
      <c r="AR109" s="178">
        <v>124</v>
      </c>
      <c r="AS109" s="184">
        <v>131</v>
      </c>
      <c r="AT109" s="1">
        <f>ROUND((AS109-AP109)/3*1.2+AS109,1)</f>
        <v>139</v>
      </c>
      <c r="AU109" s="1">
        <v>146</v>
      </c>
      <c r="AV109" s="1">
        <v>153</v>
      </c>
      <c r="AW109" s="205">
        <v>150</v>
      </c>
      <c r="AX109" s="209">
        <v>176</v>
      </c>
      <c r="AY109" s="218">
        <v>187</v>
      </c>
      <c r="AZ109" s="225">
        <v>191</v>
      </c>
      <c r="BA109" s="1">
        <v>199</v>
      </c>
      <c r="BB109" s="1">
        <v>207</v>
      </c>
      <c r="BC109" s="250">
        <v>205</v>
      </c>
      <c r="BD109" s="1">
        <v>210</v>
      </c>
      <c r="BE109" s="1">
        <v>215</v>
      </c>
      <c r="BF109" s="1">
        <v>220</v>
      </c>
      <c r="BG109" s="1">
        <v>225</v>
      </c>
      <c r="BH109" s="272">
        <v>254</v>
      </c>
      <c r="BI109" s="279">
        <v>264</v>
      </c>
      <c r="BJ109" s="1">
        <v>272</v>
      </c>
      <c r="BK109" s="1">
        <v>280</v>
      </c>
      <c r="BL109" s="295">
        <v>292</v>
      </c>
      <c r="BM109" s="299">
        <v>325</v>
      </c>
      <c r="BN109" s="1">
        <v>335</v>
      </c>
      <c r="BO109" s="308">
        <v>330</v>
      </c>
      <c r="BP109" s="1">
        <v>333</v>
      </c>
      <c r="BQ109" s="1">
        <v>336</v>
      </c>
      <c r="BR109" s="317">
        <v>350</v>
      </c>
      <c r="BS109" s="322">
        <v>355</v>
      </c>
      <c r="BT109" s="1">
        <v>360</v>
      </c>
      <c r="BU109" s="331">
        <v>365</v>
      </c>
      <c r="BV109" s="335">
        <v>375</v>
      </c>
      <c r="BW109" s="1">
        <v>381</v>
      </c>
      <c r="BX109" s="343">
        <v>400</v>
      </c>
      <c r="BY109" s="1">
        <v>410</v>
      </c>
      <c r="BZ109" s="354">
        <v>412</v>
      </c>
      <c r="CA109" s="1">
        <v>418</v>
      </c>
      <c r="CB109" s="388">
        <v>428</v>
      </c>
      <c r="CC109" s="1">
        <v>436</v>
      </c>
      <c r="CD109" s="1">
        <v>444</v>
      </c>
      <c r="CE109" s="1">
        <v>452</v>
      </c>
      <c r="CF109" s="429">
        <v>460</v>
      </c>
      <c r="CG109" s="1">
        <v>468</v>
      </c>
      <c r="CH109" s="1">
        <v>476</v>
      </c>
      <c r="CI109" s="448">
        <v>485</v>
      </c>
      <c r="CJ109" s="455">
        <v>494</v>
      </c>
      <c r="CK109" s="1">
        <v>502</v>
      </c>
      <c r="CL109" s="1">
        <v>510</v>
      </c>
      <c r="CM109" s="1">
        <v>518</v>
      </c>
      <c r="CN109" s="1">
        <v>526</v>
      </c>
      <c r="CO109" s="1">
        <v>534</v>
      </c>
      <c r="CP109" s="1">
        <v>542</v>
      </c>
      <c r="CQ109" s="505">
        <v>567</v>
      </c>
      <c r="CR109" s="511">
        <v>575</v>
      </c>
      <c r="CS109" s="519">
        <v>585</v>
      </c>
      <c r="CT109" s="530">
        <v>595</v>
      </c>
      <c r="CU109" s="218">
        <f t="shared" si="114"/>
        <v>10</v>
      </c>
      <c r="CV109" s="23">
        <v>120</v>
      </c>
      <c r="CW109" s="1">
        <v>126</v>
      </c>
      <c r="CX109" s="1">
        <v>132</v>
      </c>
      <c r="CY109" s="1">
        <v>138</v>
      </c>
      <c r="CZ109" s="1">
        <v>144</v>
      </c>
      <c r="DA109" s="1">
        <v>150</v>
      </c>
      <c r="DB109" s="1">
        <v>156</v>
      </c>
      <c r="DC109" s="1">
        <f t="shared" ref="DC109" si="193">ROUND((DB109-CV109)/6/31*21+DB109,0)</f>
        <v>160</v>
      </c>
      <c r="DD109" s="1">
        <f t="shared" ref="DD109:DD110" si="194">ROUND((DC109-CV109)/7+DC109-1,0)</f>
        <v>165</v>
      </c>
      <c r="DE109" s="1">
        <f t="shared" ref="DE109:DE110" si="195">ROUND((DD109-CV109)/8+DD109+1,0)</f>
        <v>172</v>
      </c>
      <c r="DF109" s="1">
        <f t="shared" ref="DF109:DF110" si="196">ROUND((DE109-CV109)/9+DE109+1,0)</f>
        <v>179</v>
      </c>
      <c r="DG109" s="1">
        <f t="shared" ref="DG109:DG110" si="197">ROUND((DF109-CV109)/10+DF109+1,1)</f>
        <v>185.9</v>
      </c>
      <c r="DH109" s="65">
        <v>175</v>
      </c>
      <c r="DI109" s="69">
        <v>180</v>
      </c>
      <c r="DJ109" s="71">
        <v>185</v>
      </c>
      <c r="DK109" s="73">
        <v>189</v>
      </c>
      <c r="DL109" s="77">
        <v>194</v>
      </c>
      <c r="DM109" s="1">
        <f t="shared" ref="DM109:DM110" si="198">ROUND((DL109-DJ109)/2+DL109,1)</f>
        <v>198.5</v>
      </c>
      <c r="DN109" s="88">
        <v>200</v>
      </c>
      <c r="DO109" s="90">
        <v>202</v>
      </c>
      <c r="DP109" s="93">
        <v>208</v>
      </c>
      <c r="DQ109" s="99">
        <v>210</v>
      </c>
      <c r="DR109" s="103">
        <v>5</v>
      </c>
      <c r="DS109" s="114">
        <v>11</v>
      </c>
      <c r="DT109" s="117">
        <v>17</v>
      </c>
      <c r="DU109" s="122">
        <v>23</v>
      </c>
      <c r="DV109" s="1">
        <f>ROUND((DU109-DR109)/3+DU109,1)</f>
        <v>29</v>
      </c>
      <c r="DW109" s="129">
        <v>34</v>
      </c>
      <c r="DX109" s="133">
        <v>36</v>
      </c>
      <c r="DY109" s="136">
        <v>36</v>
      </c>
      <c r="DZ109" s="1">
        <f t="shared" ref="DZ109:DZ110" si="199">DY109</f>
        <v>36</v>
      </c>
      <c r="EA109" s="1">
        <f t="shared" ref="EA109:EA110" si="200">DZ109</f>
        <v>36</v>
      </c>
      <c r="EB109" s="149">
        <v>36</v>
      </c>
      <c r="EC109" s="153">
        <v>42</v>
      </c>
      <c r="ED109" s="1">
        <v>46</v>
      </c>
      <c r="EE109" s="163">
        <v>59</v>
      </c>
      <c r="EF109" s="167">
        <v>69</v>
      </c>
      <c r="EG109" s="174">
        <v>79</v>
      </c>
      <c r="EH109" s="178">
        <v>88</v>
      </c>
      <c r="EI109" s="184">
        <v>97</v>
      </c>
      <c r="EJ109" s="1">
        <v>98</v>
      </c>
      <c r="EK109" s="1">
        <f t="shared" ref="EK109:EK110" si="201">EJ109</f>
        <v>98</v>
      </c>
      <c r="EL109" s="1">
        <f t="shared" ref="EL109:EL110" si="202">EK109</f>
        <v>98</v>
      </c>
      <c r="EM109" s="205">
        <v>98</v>
      </c>
      <c r="EN109" s="209">
        <v>98</v>
      </c>
      <c r="EO109" s="218">
        <v>120</v>
      </c>
      <c r="EP109" s="225">
        <v>120</v>
      </c>
      <c r="EQ109" s="1">
        <v>126</v>
      </c>
      <c r="ER109" s="1">
        <v>132</v>
      </c>
      <c r="ES109" s="1">
        <v>138</v>
      </c>
      <c r="ET109" s="1">
        <v>148</v>
      </c>
      <c r="EU109" s="1">
        <v>154</v>
      </c>
      <c r="EV109" s="1">
        <f>EU109</f>
        <v>154</v>
      </c>
      <c r="EW109" s="1">
        <f t="shared" ref="EW109:EW110" si="203">EV109</f>
        <v>154</v>
      </c>
      <c r="EX109" s="1">
        <f t="shared" si="184"/>
        <v>154</v>
      </c>
      <c r="EY109" s="279">
        <v>150</v>
      </c>
      <c r="EZ109" s="1">
        <v>154</v>
      </c>
      <c r="FA109" s="1">
        <v>158</v>
      </c>
      <c r="FB109" s="295">
        <v>150</v>
      </c>
      <c r="FC109" s="299">
        <v>150</v>
      </c>
      <c r="FD109" s="1">
        <v>150</v>
      </c>
      <c r="FE109" s="308">
        <v>150</v>
      </c>
      <c r="FF109" s="1">
        <v>150</v>
      </c>
      <c r="FG109" s="1">
        <f t="shared" ref="FG109:FG110" si="204">FF109</f>
        <v>150</v>
      </c>
      <c r="FH109" s="317">
        <v>150</v>
      </c>
      <c r="FI109" s="322">
        <v>150</v>
      </c>
      <c r="FJ109" s="1">
        <v>150</v>
      </c>
      <c r="FK109" s="331">
        <v>150</v>
      </c>
      <c r="FL109" s="335">
        <v>150</v>
      </c>
      <c r="FM109" s="1">
        <v>150</v>
      </c>
      <c r="FN109" s="343">
        <v>150</v>
      </c>
      <c r="FO109" s="1">
        <v>150</v>
      </c>
      <c r="FP109" s="354">
        <v>150</v>
      </c>
      <c r="FQ109" s="1">
        <v>150</v>
      </c>
      <c r="FR109" s="388">
        <v>150</v>
      </c>
      <c r="FS109" s="1">
        <v>150</v>
      </c>
      <c r="FT109" s="1">
        <v>150</v>
      </c>
      <c r="FU109" s="1">
        <v>150</v>
      </c>
      <c r="FV109" s="429">
        <v>150</v>
      </c>
      <c r="FW109" s="1">
        <v>150</v>
      </c>
      <c r="FX109" s="1">
        <v>150</v>
      </c>
      <c r="FY109" s="448">
        <v>150</v>
      </c>
      <c r="FZ109" s="455">
        <v>150</v>
      </c>
      <c r="GA109" s="1">
        <v>150</v>
      </c>
      <c r="GB109" s="1">
        <v>150</v>
      </c>
      <c r="GC109" s="1">
        <v>150</v>
      </c>
      <c r="GD109" s="1">
        <v>150</v>
      </c>
      <c r="GE109" s="1">
        <v>150</v>
      </c>
      <c r="GF109" s="1">
        <v>150</v>
      </c>
      <c r="GG109" s="505">
        <v>150</v>
      </c>
      <c r="GH109" s="511">
        <v>150</v>
      </c>
      <c r="GI109" s="519">
        <v>150</v>
      </c>
      <c r="GJ109" s="530">
        <v>150</v>
      </c>
      <c r="GK109" s="218">
        <f t="shared" si="120"/>
        <v>0</v>
      </c>
      <c r="GL109" s="23">
        <v>14520</v>
      </c>
      <c r="GM109" s="23"/>
      <c r="GN109" s="23"/>
      <c r="GO109" s="23"/>
      <c r="GP109" s="17"/>
      <c r="GQ109" s="22"/>
      <c r="GR109" s="31"/>
      <c r="GS109" s="37"/>
      <c r="GT109" s="41"/>
      <c r="GU109" s="44"/>
      <c r="GV109" s="47"/>
      <c r="GW109" s="53"/>
      <c r="GX109" s="65"/>
      <c r="GY109" s="69">
        <v>17164</v>
      </c>
      <c r="GZ109" s="71">
        <v>17376</v>
      </c>
      <c r="HA109" s="74">
        <v>17619</v>
      </c>
      <c r="HB109" s="77">
        <v>17855</v>
      </c>
      <c r="HC109" s="81"/>
      <c r="HD109" s="88">
        <v>18824</v>
      </c>
      <c r="HE109" s="90">
        <v>19201</v>
      </c>
      <c r="HF109" s="74">
        <v>19475</v>
      </c>
      <c r="HG109" s="99">
        <v>19604</v>
      </c>
      <c r="HH109" s="103">
        <v>19781</v>
      </c>
      <c r="HI109" s="114">
        <v>19970</v>
      </c>
      <c r="HJ109" s="74">
        <v>20175</v>
      </c>
      <c r="HK109" s="74">
        <v>20376</v>
      </c>
      <c r="HL109" s="124"/>
      <c r="HM109" s="129">
        <v>20771</v>
      </c>
      <c r="HN109" s="74">
        <v>21042</v>
      </c>
      <c r="HO109" s="74">
        <v>21371</v>
      </c>
      <c r="HP109" s="140"/>
      <c r="HQ109" s="145"/>
      <c r="HR109" s="149">
        <v>22315</v>
      </c>
      <c r="HS109" s="153">
        <v>22520</v>
      </c>
      <c r="HT109" s="158"/>
      <c r="HU109" s="163">
        <v>22864</v>
      </c>
      <c r="HV109" s="167">
        <v>23030</v>
      </c>
      <c r="HW109" s="74">
        <v>23195</v>
      </c>
      <c r="HX109" s="178">
        <v>23337</v>
      </c>
      <c r="HY109" s="184">
        <v>23480</v>
      </c>
      <c r="HZ109" s="189"/>
      <c r="IA109" s="193"/>
      <c r="IB109" s="202"/>
      <c r="IC109" s="205">
        <v>24100</v>
      </c>
      <c r="ID109" s="209">
        <v>25127</v>
      </c>
      <c r="IE109" s="218">
        <v>25540</v>
      </c>
      <c r="IF109" s="225">
        <v>25697</v>
      </c>
      <c r="IG109" s="229"/>
      <c r="IH109" s="235"/>
      <c r="II109" s="245"/>
      <c r="IJ109" s="251"/>
      <c r="IK109" s="255"/>
      <c r="IL109" s="264"/>
      <c r="IM109" s="268"/>
      <c r="IN109" s="272">
        <v>27105</v>
      </c>
      <c r="IO109" s="279">
        <v>27655</v>
      </c>
      <c r="IP109" s="285"/>
      <c r="IQ109" s="290"/>
      <c r="IR109" s="295">
        <v>29303</v>
      </c>
      <c r="IS109" s="299">
        <v>29600</v>
      </c>
      <c r="IT109" s="305"/>
      <c r="IU109" s="308">
        <v>30316</v>
      </c>
      <c r="IV109" s="310"/>
      <c r="IW109" s="313"/>
      <c r="IX109" s="317">
        <v>31270</v>
      </c>
      <c r="IY109" s="322">
        <v>31555</v>
      </c>
      <c r="IZ109" s="327"/>
      <c r="JA109" s="331">
        <v>32209</v>
      </c>
      <c r="JB109" s="335">
        <v>32530</v>
      </c>
      <c r="JC109" s="338"/>
      <c r="JD109" s="343">
        <v>33300</v>
      </c>
      <c r="JE109" s="346"/>
      <c r="JF109" s="354">
        <v>34111</v>
      </c>
      <c r="JG109" s="375"/>
      <c r="JH109" s="388">
        <v>34823</v>
      </c>
      <c r="JI109" s="393"/>
      <c r="JJ109" s="414"/>
      <c r="JK109" s="422"/>
      <c r="JL109" s="429">
        <v>36050</v>
      </c>
      <c r="JM109" s="435"/>
      <c r="JN109" s="441"/>
      <c r="JO109" s="448">
        <v>36902</v>
      </c>
      <c r="JP109" s="455">
        <v>37269</v>
      </c>
      <c r="JQ109" s="460"/>
      <c r="JR109" s="468"/>
      <c r="JS109" s="475"/>
      <c r="JT109" s="483"/>
      <c r="JU109" s="489"/>
      <c r="JV109" s="498"/>
      <c r="JW109" s="505">
        <v>39959</v>
      </c>
      <c r="JX109" s="511">
        <v>40215</v>
      </c>
      <c r="JY109" s="519">
        <v>40478</v>
      </c>
      <c r="JZ109" s="530">
        <v>40607</v>
      </c>
      <c r="KA109" s="218">
        <f t="shared" si="121"/>
        <v>129</v>
      </c>
      <c r="KB109" s="4"/>
    </row>
    <row r="110" spans="1:288" ht="15" customHeight="1" x14ac:dyDescent="0.2">
      <c r="A110" s="557">
        <v>4</v>
      </c>
      <c r="B110" s="132">
        <v>109</v>
      </c>
      <c r="C110" s="4" t="s">
        <v>120</v>
      </c>
      <c r="D110" s="132">
        <v>0</v>
      </c>
      <c r="E110" s="132">
        <v>4</v>
      </c>
      <c r="F110" s="23">
        <v>324</v>
      </c>
      <c r="G110" s="23">
        <v>331</v>
      </c>
      <c r="H110" s="23">
        <v>339</v>
      </c>
      <c r="I110" s="23">
        <v>346</v>
      </c>
      <c r="J110" s="1">
        <v>353</v>
      </c>
      <c r="K110" s="1">
        <v>361</v>
      </c>
      <c r="L110" s="1">
        <v>369</v>
      </c>
      <c r="M110" s="1">
        <f t="shared" si="185"/>
        <v>378</v>
      </c>
      <c r="N110" s="1">
        <f t="shared" si="186"/>
        <v>387</v>
      </c>
      <c r="O110" s="1">
        <f t="shared" si="187"/>
        <v>396</v>
      </c>
      <c r="P110" s="1">
        <f t="shared" si="188"/>
        <v>404</v>
      </c>
      <c r="Q110" s="1">
        <f t="shared" si="189"/>
        <v>413</v>
      </c>
      <c r="R110" s="1">
        <v>423</v>
      </c>
      <c r="S110" s="69">
        <v>423</v>
      </c>
      <c r="T110" s="71">
        <v>431</v>
      </c>
      <c r="U110" s="1">
        <v>439</v>
      </c>
      <c r="V110" s="77">
        <v>446</v>
      </c>
      <c r="W110" s="1">
        <f t="shared" si="190"/>
        <v>453.5</v>
      </c>
      <c r="X110" s="1">
        <f>ROUND((W110-T110)/3+W110,1)</f>
        <v>461</v>
      </c>
      <c r="Y110" s="1">
        <f>ROUND((X110-U110)/3+X110,1)</f>
        <v>468.3</v>
      </c>
      <c r="Z110" s="93">
        <v>488</v>
      </c>
      <c r="AA110" s="99">
        <v>495</v>
      </c>
      <c r="AB110" s="103">
        <v>503</v>
      </c>
      <c r="AC110" s="114">
        <v>511</v>
      </c>
      <c r="AD110" s="117">
        <v>519</v>
      </c>
      <c r="AE110" s="122">
        <v>527</v>
      </c>
      <c r="AF110" s="124">
        <v>537</v>
      </c>
      <c r="AG110" s="129">
        <v>543</v>
      </c>
      <c r="AH110" s="1">
        <f>ROUND((AG110-AD110)/3+AG110,1)</f>
        <v>551</v>
      </c>
      <c r="AI110" s="1">
        <f t="shared" ref="AI110" si="205">ROUND((AH110-AE110)/3+AH110,1)</f>
        <v>559</v>
      </c>
      <c r="AJ110" s="1">
        <f t="shared" si="191"/>
        <v>566.29999999999995</v>
      </c>
      <c r="AK110" s="1">
        <f t="shared" si="192"/>
        <v>574.1</v>
      </c>
      <c r="AL110" s="149">
        <v>597</v>
      </c>
      <c r="AM110" s="1">
        <v>605.70000000000005</v>
      </c>
      <c r="AN110" s="1">
        <v>614.40000000000009</v>
      </c>
      <c r="AO110" s="1">
        <v>623.10000000000014</v>
      </c>
      <c r="AP110" s="1">
        <v>631.80000000000018</v>
      </c>
      <c r="AQ110" s="1">
        <v>640.5</v>
      </c>
      <c r="AR110" s="1">
        <v>649.20000000000005</v>
      </c>
      <c r="AS110" s="1">
        <v>657.90000000000009</v>
      </c>
      <c r="AT110" s="1">
        <v>666.6</v>
      </c>
      <c r="AU110" s="1">
        <v>675.3</v>
      </c>
      <c r="AV110" s="1">
        <f t="shared" ref="AV110:BA110" si="206">AU110+8.7</f>
        <v>684</v>
      </c>
      <c r="AW110" s="1">
        <f t="shared" si="206"/>
        <v>692.7</v>
      </c>
      <c r="AX110" s="1">
        <f t="shared" si="206"/>
        <v>701.40000000000009</v>
      </c>
      <c r="AY110" s="1">
        <f t="shared" si="206"/>
        <v>710.10000000000014</v>
      </c>
      <c r="AZ110" s="1">
        <f t="shared" si="206"/>
        <v>718.80000000000018</v>
      </c>
      <c r="BA110" s="1">
        <f t="shared" si="206"/>
        <v>727.50000000000023</v>
      </c>
      <c r="BB110" s="1">
        <f t="shared" ref="BB110:BG110" si="207">BA110+8.7</f>
        <v>736.20000000000027</v>
      </c>
      <c r="BC110" s="1">
        <f t="shared" si="207"/>
        <v>744.90000000000032</v>
      </c>
      <c r="BD110" s="1">
        <f t="shared" si="207"/>
        <v>753.60000000000036</v>
      </c>
      <c r="BE110" s="1">
        <f t="shared" si="207"/>
        <v>762.30000000000041</v>
      </c>
      <c r="BF110" s="1">
        <f t="shared" si="207"/>
        <v>771.00000000000045</v>
      </c>
      <c r="BG110" s="1">
        <f t="shared" si="207"/>
        <v>779.7000000000005</v>
      </c>
      <c r="BH110" s="1">
        <f t="shared" ref="BH110:BM110" si="208">BG110+8.7</f>
        <v>788.40000000000055</v>
      </c>
      <c r="BI110" s="1">
        <f t="shared" si="208"/>
        <v>797.10000000000059</v>
      </c>
      <c r="BJ110" s="1">
        <f t="shared" si="208"/>
        <v>805.80000000000064</v>
      </c>
      <c r="BK110" s="1">
        <f t="shared" si="208"/>
        <v>814.50000000000068</v>
      </c>
      <c r="BL110" s="1">
        <f t="shared" si="208"/>
        <v>823.20000000000073</v>
      </c>
      <c r="BM110" s="1">
        <f t="shared" si="208"/>
        <v>831.90000000000077</v>
      </c>
      <c r="BN110" s="1">
        <f t="shared" ref="BN110:BS110" si="209">BM110+8.7</f>
        <v>840.60000000000082</v>
      </c>
      <c r="BO110" s="1">
        <f t="shared" si="209"/>
        <v>849.30000000000086</v>
      </c>
      <c r="BP110" s="1">
        <f t="shared" si="209"/>
        <v>858.00000000000091</v>
      </c>
      <c r="BQ110" s="1">
        <f t="shared" si="209"/>
        <v>866.70000000000095</v>
      </c>
      <c r="BR110" s="1">
        <f t="shared" si="209"/>
        <v>875.400000000001</v>
      </c>
      <c r="BS110" s="1">
        <f t="shared" si="209"/>
        <v>884.10000000000105</v>
      </c>
      <c r="BT110" s="1">
        <f t="shared" ref="BT110:BY110" si="210">BS110+8.7</f>
        <v>892.80000000000109</v>
      </c>
      <c r="BU110" s="1">
        <f t="shared" si="210"/>
        <v>901.50000000000114</v>
      </c>
      <c r="BV110" s="1">
        <f t="shared" si="210"/>
        <v>910.20000000000118</v>
      </c>
      <c r="BW110" s="1">
        <f t="shared" si="210"/>
        <v>918.90000000000123</v>
      </c>
      <c r="BX110" s="1">
        <f t="shared" si="210"/>
        <v>927.60000000000127</v>
      </c>
      <c r="BY110" s="1">
        <f t="shared" si="210"/>
        <v>936.30000000000132</v>
      </c>
      <c r="BZ110" s="1">
        <f t="shared" ref="BZ110:CE110" si="211">BY110+8.7</f>
        <v>945.00000000000136</v>
      </c>
      <c r="CA110" s="1">
        <f t="shared" si="211"/>
        <v>953.70000000000141</v>
      </c>
      <c r="CB110" s="1">
        <f t="shared" si="211"/>
        <v>962.40000000000146</v>
      </c>
      <c r="CC110" s="1">
        <f t="shared" si="211"/>
        <v>971.1000000000015</v>
      </c>
      <c r="CD110" s="1">
        <f t="shared" si="211"/>
        <v>979.80000000000155</v>
      </c>
      <c r="CE110" s="1">
        <f t="shared" si="211"/>
        <v>988.50000000000159</v>
      </c>
      <c r="CF110" s="1">
        <f t="shared" ref="CF110:CK110" si="212">CE110+8.7</f>
        <v>997.20000000000164</v>
      </c>
      <c r="CG110" s="1">
        <f t="shared" si="212"/>
        <v>1005.9000000000017</v>
      </c>
      <c r="CH110" s="1">
        <f t="shared" si="212"/>
        <v>1014.6000000000017</v>
      </c>
      <c r="CI110" s="1">
        <f t="shared" si="212"/>
        <v>1023.3000000000018</v>
      </c>
      <c r="CJ110" s="1">
        <f t="shared" si="212"/>
        <v>1032.0000000000018</v>
      </c>
      <c r="CK110" s="1">
        <f t="shared" si="212"/>
        <v>1040.7000000000019</v>
      </c>
      <c r="CL110" s="1">
        <f t="shared" ref="CL110:CQ110" si="213">CK110+8.7</f>
        <v>1049.4000000000019</v>
      </c>
      <c r="CM110" s="1">
        <f t="shared" si="213"/>
        <v>1058.100000000002</v>
      </c>
      <c r="CN110" s="1">
        <f t="shared" si="213"/>
        <v>1066.800000000002</v>
      </c>
      <c r="CO110" s="1">
        <f t="shared" si="213"/>
        <v>1075.500000000002</v>
      </c>
      <c r="CP110" s="1">
        <f t="shared" si="213"/>
        <v>1084.2000000000021</v>
      </c>
      <c r="CQ110" s="1">
        <f t="shared" si="213"/>
        <v>1092.9000000000021</v>
      </c>
      <c r="CR110" s="1">
        <f>CQ110+8.7</f>
        <v>1101.6000000000022</v>
      </c>
      <c r="CS110" s="522">
        <f>CR110+8.7</f>
        <v>1110.3000000000022</v>
      </c>
      <c r="CT110" s="1">
        <f>CS110+8.7</f>
        <v>1119.0000000000023</v>
      </c>
      <c r="CU110" s="218">
        <f t="shared" si="114"/>
        <v>8.7000000000000455</v>
      </c>
      <c r="CV110" s="23">
        <v>43</v>
      </c>
      <c r="CW110" s="23">
        <v>52</v>
      </c>
      <c r="CX110" s="23">
        <v>61</v>
      </c>
      <c r="CY110" s="23">
        <v>70</v>
      </c>
      <c r="CZ110" s="1">
        <v>79</v>
      </c>
      <c r="DA110" s="1">
        <v>86</v>
      </c>
      <c r="DB110" s="1">
        <v>92</v>
      </c>
      <c r="DC110" s="1">
        <v>96</v>
      </c>
      <c r="DD110" s="1">
        <f t="shared" si="194"/>
        <v>103</v>
      </c>
      <c r="DE110" s="1">
        <f t="shared" si="195"/>
        <v>112</v>
      </c>
      <c r="DF110" s="1">
        <f t="shared" si="196"/>
        <v>121</v>
      </c>
      <c r="DG110" s="1">
        <f t="shared" si="197"/>
        <v>129.80000000000001</v>
      </c>
      <c r="DH110" s="65" t="s">
        <v>7</v>
      </c>
      <c r="DI110" s="69">
        <v>156</v>
      </c>
      <c r="DJ110" s="71">
        <v>168</v>
      </c>
      <c r="DK110" s="1">
        <v>180</v>
      </c>
      <c r="DL110" s="77">
        <v>187</v>
      </c>
      <c r="DM110" s="1">
        <f t="shared" si="198"/>
        <v>196.5</v>
      </c>
      <c r="DN110" s="1">
        <f>ROUND((DM110-DJ110)/3+DM110,1)</f>
        <v>206</v>
      </c>
      <c r="DO110" s="1">
        <f>ROUND((DN110-DK110)/3+DN110,1)</f>
        <v>214.7</v>
      </c>
      <c r="DP110" s="93">
        <v>218</v>
      </c>
      <c r="DQ110" s="99">
        <v>227</v>
      </c>
      <c r="DR110" s="103">
        <v>237</v>
      </c>
      <c r="DS110" s="114">
        <v>249</v>
      </c>
      <c r="DT110" s="117">
        <v>260</v>
      </c>
      <c r="DU110" s="122">
        <v>270</v>
      </c>
      <c r="DV110" s="124">
        <v>281</v>
      </c>
      <c r="DW110" s="129">
        <v>287</v>
      </c>
      <c r="DX110" s="1">
        <f>ROUND((DW110-DT110)/3/31*16+DW110,1)</f>
        <v>291.60000000000002</v>
      </c>
      <c r="DY110" s="1">
        <v>291.60000000000002</v>
      </c>
      <c r="DZ110" s="1">
        <f t="shared" si="199"/>
        <v>291.60000000000002</v>
      </c>
      <c r="EA110" s="1">
        <f t="shared" si="200"/>
        <v>291.60000000000002</v>
      </c>
      <c r="EB110" s="149">
        <v>295</v>
      </c>
      <c r="EC110" s="1">
        <v>299</v>
      </c>
      <c r="ED110" s="1">
        <v>303</v>
      </c>
      <c r="EE110" s="1">
        <v>307</v>
      </c>
      <c r="EF110" s="1">
        <v>313.3</v>
      </c>
      <c r="EG110" s="1">
        <v>319.60000000000002</v>
      </c>
      <c r="EH110" s="1">
        <v>325.89999999999998</v>
      </c>
      <c r="EI110" s="1">
        <v>332.2</v>
      </c>
      <c r="EJ110" s="1">
        <v>333</v>
      </c>
      <c r="EK110" s="1">
        <f t="shared" si="201"/>
        <v>333</v>
      </c>
      <c r="EL110" s="1">
        <f t="shared" si="202"/>
        <v>333</v>
      </c>
      <c r="EM110" s="1">
        <f>EL110</f>
        <v>333</v>
      </c>
      <c r="EN110" s="1">
        <f>EM110</f>
        <v>333</v>
      </c>
      <c r="EO110" s="1">
        <v>338</v>
      </c>
      <c r="EP110" s="1">
        <f>EO110+6</f>
        <v>344</v>
      </c>
      <c r="EQ110" s="1">
        <v>348</v>
      </c>
      <c r="ER110" s="1">
        <v>353</v>
      </c>
      <c r="ES110" s="1">
        <v>359</v>
      </c>
      <c r="ET110" s="1">
        <v>364</v>
      </c>
      <c r="EU110" s="1">
        <v>369</v>
      </c>
      <c r="EV110" s="1">
        <f>EU110</f>
        <v>369</v>
      </c>
      <c r="EW110" s="1">
        <f t="shared" si="203"/>
        <v>369</v>
      </c>
      <c r="EX110" s="1">
        <f t="shared" si="184"/>
        <v>369</v>
      </c>
      <c r="EY110" s="1">
        <v>374</v>
      </c>
      <c r="EZ110" s="1">
        <v>379</v>
      </c>
      <c r="FA110" s="1">
        <v>384</v>
      </c>
      <c r="FB110" s="1">
        <v>389</v>
      </c>
      <c r="FC110" s="1">
        <v>394</v>
      </c>
      <c r="FD110" s="1">
        <v>399</v>
      </c>
      <c r="FE110" s="1">
        <v>404</v>
      </c>
      <c r="FF110" s="1">
        <v>409</v>
      </c>
      <c r="FG110" s="1">
        <f t="shared" si="204"/>
        <v>409</v>
      </c>
      <c r="FH110" s="1">
        <f>FG110</f>
        <v>409</v>
      </c>
      <c r="FI110" s="1">
        <f t="shared" ref="FI110:FI111" si="214">FH110</f>
        <v>409</v>
      </c>
      <c r="FJ110" s="1">
        <f>FI110+1</f>
        <v>410</v>
      </c>
      <c r="FK110" s="1">
        <v>411</v>
      </c>
      <c r="FL110" s="1">
        <v>412</v>
      </c>
      <c r="FM110" s="1">
        <v>413</v>
      </c>
      <c r="FN110" s="1">
        <v>414</v>
      </c>
      <c r="FO110" s="1">
        <v>415</v>
      </c>
      <c r="FP110" s="1">
        <v>416</v>
      </c>
      <c r="FQ110" s="1">
        <v>417</v>
      </c>
      <c r="FR110" s="1">
        <v>418</v>
      </c>
      <c r="FS110" s="1">
        <v>419</v>
      </c>
      <c r="FT110" s="1">
        <v>420</v>
      </c>
      <c r="FU110" s="1">
        <v>421</v>
      </c>
      <c r="FV110" s="1">
        <v>422</v>
      </c>
      <c r="FW110" s="1">
        <v>423</v>
      </c>
      <c r="FX110" s="1">
        <v>424</v>
      </c>
      <c r="FY110" s="1">
        <v>425</v>
      </c>
      <c r="FZ110" s="1">
        <v>426</v>
      </c>
      <c r="GA110" s="1">
        <v>427</v>
      </c>
      <c r="GB110" s="1">
        <v>428</v>
      </c>
      <c r="GC110" s="1">
        <v>429</v>
      </c>
      <c r="GD110" s="1">
        <v>430</v>
      </c>
      <c r="GE110" s="1">
        <v>431</v>
      </c>
      <c r="GF110" s="1">
        <v>432</v>
      </c>
      <c r="GG110" s="1">
        <v>433</v>
      </c>
      <c r="GH110" s="1">
        <v>434</v>
      </c>
      <c r="GI110" s="522">
        <v>435</v>
      </c>
      <c r="GJ110" s="1">
        <v>436</v>
      </c>
      <c r="GK110" s="218">
        <f t="shared" si="120"/>
        <v>1</v>
      </c>
      <c r="GL110" s="23">
        <v>18368</v>
      </c>
      <c r="GM110" s="23">
        <v>18804</v>
      </c>
      <c r="GN110" s="23">
        <v>19168</v>
      </c>
      <c r="GO110" s="23">
        <v>19598</v>
      </c>
      <c r="GP110" s="17"/>
      <c r="GQ110" s="22"/>
      <c r="GR110" s="31"/>
      <c r="GS110" s="37"/>
      <c r="GT110" s="41"/>
      <c r="GU110" s="44"/>
      <c r="GV110" s="47"/>
      <c r="GW110" s="53"/>
      <c r="GX110" s="65"/>
      <c r="GY110" s="69">
        <v>22739</v>
      </c>
      <c r="GZ110" s="71">
        <v>23063</v>
      </c>
      <c r="HA110" s="73"/>
      <c r="HB110" s="74">
        <v>23533</v>
      </c>
      <c r="HC110" s="81"/>
      <c r="HD110" s="88"/>
      <c r="HE110" s="90"/>
      <c r="HF110" s="74">
        <v>24542</v>
      </c>
      <c r="HG110" s="99">
        <v>24805</v>
      </c>
      <c r="HH110" s="103">
        <v>25207</v>
      </c>
      <c r="HI110" s="114">
        <v>25532</v>
      </c>
      <c r="HJ110" s="74">
        <v>25851</v>
      </c>
      <c r="HK110" s="74">
        <v>26140</v>
      </c>
      <c r="HL110" s="74">
        <v>26386</v>
      </c>
      <c r="HM110" s="129">
        <v>26592</v>
      </c>
      <c r="HN110" s="133"/>
      <c r="HO110" s="136"/>
      <c r="HP110" s="140"/>
      <c r="HQ110" s="145"/>
      <c r="HR110" s="149">
        <v>27802</v>
      </c>
      <c r="HS110" s="153"/>
      <c r="HT110" s="158"/>
      <c r="HU110" s="163"/>
      <c r="HV110" s="167"/>
      <c r="HW110" s="174"/>
      <c r="HX110" s="178"/>
      <c r="HY110" s="184"/>
      <c r="HZ110" s="189"/>
      <c r="IA110" s="193"/>
      <c r="IB110" s="202"/>
      <c r="IC110" s="205"/>
      <c r="ID110" s="209"/>
      <c r="IE110" s="218"/>
      <c r="IF110" s="225"/>
      <c r="IG110" s="229"/>
      <c r="IH110" s="235"/>
      <c r="II110" s="245"/>
      <c r="IJ110" s="251"/>
      <c r="IK110" s="255"/>
      <c r="IL110" s="264"/>
      <c r="IM110" s="268"/>
      <c r="IN110" s="272"/>
      <c r="IO110" s="279"/>
      <c r="IP110" s="285"/>
      <c r="IQ110" s="290"/>
      <c r="IR110" s="295"/>
      <c r="IS110" s="299"/>
      <c r="IT110" s="305"/>
      <c r="IU110" s="308"/>
      <c r="IV110" s="310"/>
      <c r="IW110" s="313"/>
      <c r="IX110" s="317"/>
      <c r="IY110" s="322"/>
      <c r="IZ110" s="327"/>
      <c r="JA110" s="331"/>
      <c r="JB110" s="335"/>
      <c r="JC110" s="338"/>
      <c r="JD110" s="343"/>
      <c r="JE110" s="346"/>
      <c r="JF110" s="354"/>
      <c r="JG110" s="375"/>
      <c r="JH110" s="388"/>
      <c r="JI110" s="393"/>
      <c r="JJ110" s="414"/>
      <c r="JK110" s="422"/>
      <c r="JL110" s="429"/>
      <c r="JM110" s="435"/>
      <c r="JN110" s="441"/>
      <c r="JO110" s="448"/>
      <c r="JP110" s="455"/>
      <c r="JQ110" s="460"/>
      <c r="JR110" s="468"/>
      <c r="JS110" s="475"/>
      <c r="JT110" s="483"/>
      <c r="JU110" s="489"/>
      <c r="JV110" s="498"/>
      <c r="JW110" s="505"/>
      <c r="JX110" s="511"/>
      <c r="JY110" s="519"/>
      <c r="JZ110" s="530"/>
      <c r="KA110" s="218" t="str">
        <f t="shared" si="121"/>
        <v>Н/Д</v>
      </c>
      <c r="KB110" s="4"/>
    </row>
    <row r="111" spans="1:288" ht="15" customHeight="1" x14ac:dyDescent="0.2">
      <c r="A111" s="557"/>
      <c r="B111" s="132">
        <v>110</v>
      </c>
      <c r="C111" s="4" t="s">
        <v>121</v>
      </c>
      <c r="D111" s="132">
        <v>0</v>
      </c>
      <c r="E111" s="132">
        <v>1</v>
      </c>
      <c r="F111" s="23">
        <v>215</v>
      </c>
      <c r="G111" s="23">
        <v>219</v>
      </c>
      <c r="H111" s="23">
        <v>222</v>
      </c>
      <c r="I111" s="23">
        <v>225</v>
      </c>
      <c r="J111" s="18">
        <v>228</v>
      </c>
      <c r="K111" s="22">
        <v>232</v>
      </c>
      <c r="L111" s="31">
        <v>235</v>
      </c>
      <c r="M111" s="37">
        <v>236</v>
      </c>
      <c r="N111" s="5">
        <v>236</v>
      </c>
      <c r="O111" s="5">
        <v>236</v>
      </c>
      <c r="P111" s="5">
        <v>236</v>
      </c>
      <c r="Q111" s="5">
        <v>236</v>
      </c>
      <c r="R111" s="5">
        <v>236</v>
      </c>
      <c r="S111" s="5">
        <v>236</v>
      </c>
      <c r="T111" s="5">
        <v>236</v>
      </c>
      <c r="U111" s="73">
        <v>236</v>
      </c>
      <c r="V111" s="5">
        <v>236</v>
      </c>
      <c r="W111" s="5">
        <v>236</v>
      </c>
      <c r="X111" s="5">
        <v>236</v>
      </c>
      <c r="Y111" s="5">
        <v>236</v>
      </c>
      <c r="Z111" s="5">
        <v>236</v>
      </c>
      <c r="AA111" s="99">
        <v>239</v>
      </c>
      <c r="AB111" s="103">
        <v>240</v>
      </c>
      <c r="AC111" s="115">
        <v>241</v>
      </c>
      <c r="AD111" s="117">
        <v>241</v>
      </c>
      <c r="AE111" s="122">
        <v>242</v>
      </c>
      <c r="AF111" s="1">
        <v>243</v>
      </c>
      <c r="AG111" s="129">
        <v>243</v>
      </c>
      <c r="AH111" s="5">
        <v>243</v>
      </c>
      <c r="AI111" s="5">
        <v>243</v>
      </c>
      <c r="AJ111" s="5">
        <v>243</v>
      </c>
      <c r="AK111" s="145">
        <v>243</v>
      </c>
      <c r="AL111" s="149">
        <v>243</v>
      </c>
      <c r="AM111" s="153">
        <v>244</v>
      </c>
      <c r="AN111" s="158">
        <v>245</v>
      </c>
      <c r="AO111" s="163">
        <v>246</v>
      </c>
      <c r="AP111" s="167">
        <v>247</v>
      </c>
      <c r="AQ111" s="174">
        <v>248</v>
      </c>
      <c r="AR111" s="178">
        <v>249</v>
      </c>
      <c r="AS111" s="184">
        <v>250</v>
      </c>
      <c r="AT111" s="189">
        <v>251</v>
      </c>
      <c r="AU111" s="193">
        <v>252</v>
      </c>
      <c r="AV111" s="202">
        <v>253</v>
      </c>
      <c r="AW111" s="205">
        <v>254</v>
      </c>
      <c r="AX111" s="209">
        <v>255</v>
      </c>
      <c r="AY111" s="218">
        <v>256</v>
      </c>
      <c r="AZ111" s="225">
        <v>257</v>
      </c>
      <c r="BA111" s="229">
        <v>258</v>
      </c>
      <c r="BB111" s="235">
        <v>259</v>
      </c>
      <c r="BC111" s="245">
        <v>260</v>
      </c>
      <c r="BD111" s="251">
        <v>261</v>
      </c>
      <c r="BE111" s="255">
        <v>262</v>
      </c>
      <c r="BF111" s="264">
        <v>263</v>
      </c>
      <c r="BG111" s="268">
        <v>264</v>
      </c>
      <c r="BH111" s="272">
        <v>265</v>
      </c>
      <c r="BI111" s="279">
        <v>266</v>
      </c>
      <c r="BJ111" s="285">
        <v>268</v>
      </c>
      <c r="BK111" s="290">
        <v>268</v>
      </c>
      <c r="BL111" s="295">
        <v>269</v>
      </c>
      <c r="BM111" s="299">
        <v>270</v>
      </c>
      <c r="BN111" s="305">
        <v>271</v>
      </c>
      <c r="BO111" s="308">
        <v>271</v>
      </c>
      <c r="BP111" s="310">
        <v>272</v>
      </c>
      <c r="BQ111" s="313">
        <v>273</v>
      </c>
      <c r="BR111" s="317">
        <v>274</v>
      </c>
      <c r="BS111" s="1">
        <v>275</v>
      </c>
      <c r="BT111" s="1">
        <v>276</v>
      </c>
      <c r="BU111" s="331">
        <v>276</v>
      </c>
      <c r="BV111" s="335">
        <v>277</v>
      </c>
      <c r="BW111" s="338">
        <v>278</v>
      </c>
      <c r="BX111" s="343">
        <v>279</v>
      </c>
      <c r="BY111" s="346">
        <v>280</v>
      </c>
      <c r="BZ111" s="354">
        <v>280</v>
      </c>
      <c r="CA111" s="375">
        <v>280</v>
      </c>
      <c r="CB111" s="388">
        <v>280</v>
      </c>
      <c r="CC111" s="393">
        <v>280</v>
      </c>
      <c r="CD111" s="414">
        <v>280</v>
      </c>
      <c r="CE111" s="1">
        <v>280</v>
      </c>
      <c r="CF111" s="429">
        <v>280</v>
      </c>
      <c r="CG111" s="435">
        <v>280</v>
      </c>
      <c r="CH111" s="1">
        <v>280</v>
      </c>
      <c r="CI111" s="448">
        <v>280</v>
      </c>
      <c r="CJ111" s="455">
        <v>280</v>
      </c>
      <c r="CK111" s="460">
        <v>280</v>
      </c>
      <c r="CL111" s="468">
        <v>280</v>
      </c>
      <c r="CM111" s="475">
        <v>280</v>
      </c>
      <c r="CN111" s="483">
        <v>280</v>
      </c>
      <c r="CO111" s="489">
        <v>280</v>
      </c>
      <c r="CP111" s="498">
        <v>272</v>
      </c>
      <c r="CQ111" s="505">
        <v>272</v>
      </c>
      <c r="CR111" s="511">
        <v>272</v>
      </c>
      <c r="CS111" s="519">
        <v>272</v>
      </c>
      <c r="CT111" s="530">
        <v>272</v>
      </c>
      <c r="CU111" s="218">
        <f t="shared" si="114"/>
        <v>0</v>
      </c>
      <c r="CV111" s="23">
        <v>155</v>
      </c>
      <c r="CW111" s="23">
        <v>158</v>
      </c>
      <c r="CX111" s="23">
        <v>161</v>
      </c>
      <c r="CY111" s="23">
        <v>163</v>
      </c>
      <c r="CZ111" s="18">
        <v>165</v>
      </c>
      <c r="DA111" s="22">
        <v>167</v>
      </c>
      <c r="DB111" s="31">
        <v>169</v>
      </c>
      <c r="DC111" s="37">
        <v>172</v>
      </c>
      <c r="DD111" s="5">
        <v>172</v>
      </c>
      <c r="DE111" s="5">
        <v>172</v>
      </c>
      <c r="DF111" s="5">
        <v>172</v>
      </c>
      <c r="DG111" s="5">
        <v>172</v>
      </c>
      <c r="DH111" s="5">
        <v>172</v>
      </c>
      <c r="DI111" s="5">
        <v>172</v>
      </c>
      <c r="DJ111" s="5">
        <v>172</v>
      </c>
      <c r="DK111" s="73">
        <v>172</v>
      </c>
      <c r="DL111" s="5">
        <v>172</v>
      </c>
      <c r="DM111" s="5">
        <v>172</v>
      </c>
      <c r="DN111" s="5">
        <v>172</v>
      </c>
      <c r="DO111" s="5">
        <v>172</v>
      </c>
      <c r="DP111" s="5">
        <v>172</v>
      </c>
      <c r="DQ111" s="99">
        <v>174</v>
      </c>
      <c r="DR111" s="103">
        <v>175</v>
      </c>
      <c r="DS111" s="115">
        <v>175</v>
      </c>
      <c r="DT111" s="117">
        <v>175</v>
      </c>
      <c r="DU111" s="122">
        <v>175</v>
      </c>
      <c r="DV111" s="1">
        <v>175</v>
      </c>
      <c r="DW111" s="129">
        <v>175</v>
      </c>
      <c r="DX111" s="5">
        <v>175</v>
      </c>
      <c r="DY111" s="5">
        <v>175</v>
      </c>
      <c r="DZ111" s="5">
        <v>175</v>
      </c>
      <c r="EA111" s="145">
        <v>175</v>
      </c>
      <c r="EB111" s="149">
        <v>176</v>
      </c>
      <c r="EC111" s="153">
        <v>176</v>
      </c>
      <c r="ED111" s="158">
        <v>177</v>
      </c>
      <c r="EE111" s="163">
        <v>178</v>
      </c>
      <c r="EF111" s="167">
        <v>179</v>
      </c>
      <c r="EG111" s="174">
        <v>180</v>
      </c>
      <c r="EH111" s="178">
        <v>180</v>
      </c>
      <c r="EI111" s="184">
        <v>180</v>
      </c>
      <c r="EJ111" s="189">
        <v>180</v>
      </c>
      <c r="EK111" s="193">
        <v>180</v>
      </c>
      <c r="EL111" s="202">
        <v>180</v>
      </c>
      <c r="EM111" s="205">
        <v>180</v>
      </c>
      <c r="EN111" s="209">
        <v>180</v>
      </c>
      <c r="EO111" s="218">
        <v>180</v>
      </c>
      <c r="EP111" s="225">
        <v>180</v>
      </c>
      <c r="EQ111" s="229">
        <v>180</v>
      </c>
      <c r="ER111" s="235">
        <v>181</v>
      </c>
      <c r="ES111" s="245">
        <v>182</v>
      </c>
      <c r="ET111" s="251">
        <v>183</v>
      </c>
      <c r="EU111" s="255">
        <v>183</v>
      </c>
      <c r="EV111" s="264">
        <v>183</v>
      </c>
      <c r="EW111" s="268">
        <v>183</v>
      </c>
      <c r="EX111" s="272">
        <v>183</v>
      </c>
      <c r="EY111" s="279">
        <v>183</v>
      </c>
      <c r="EZ111" s="285">
        <v>183</v>
      </c>
      <c r="FA111" s="290">
        <v>183</v>
      </c>
      <c r="FB111" s="295">
        <v>183</v>
      </c>
      <c r="FC111" s="299">
        <v>183</v>
      </c>
      <c r="FD111" s="305">
        <v>183</v>
      </c>
      <c r="FE111" s="308">
        <v>183</v>
      </c>
      <c r="FF111" s="310">
        <v>183</v>
      </c>
      <c r="FG111" s="313">
        <v>183</v>
      </c>
      <c r="FH111" s="317">
        <v>183</v>
      </c>
      <c r="FI111" s="1">
        <f t="shared" si="214"/>
        <v>183</v>
      </c>
      <c r="FJ111" s="1">
        <v>183</v>
      </c>
      <c r="FK111" s="331">
        <v>183</v>
      </c>
      <c r="FL111" s="335">
        <v>183</v>
      </c>
      <c r="FM111" s="338">
        <v>183</v>
      </c>
      <c r="FN111" s="343">
        <v>183</v>
      </c>
      <c r="FO111" s="346">
        <v>183</v>
      </c>
      <c r="FP111" s="354">
        <v>183</v>
      </c>
      <c r="FQ111" s="375">
        <v>183</v>
      </c>
      <c r="FR111" s="388">
        <v>183</v>
      </c>
      <c r="FS111" s="393">
        <v>183</v>
      </c>
      <c r="FT111" s="414">
        <v>183</v>
      </c>
      <c r="FU111" s="1">
        <v>183</v>
      </c>
      <c r="FV111" s="429">
        <v>183</v>
      </c>
      <c r="FW111" s="435">
        <v>183</v>
      </c>
      <c r="FX111" s="1">
        <v>183</v>
      </c>
      <c r="FY111" s="448">
        <v>183</v>
      </c>
      <c r="FZ111" s="455">
        <v>183</v>
      </c>
      <c r="GA111" s="460">
        <v>183</v>
      </c>
      <c r="GB111" s="468">
        <v>183</v>
      </c>
      <c r="GC111" s="475">
        <v>183</v>
      </c>
      <c r="GD111" s="483">
        <v>183</v>
      </c>
      <c r="GE111" s="489">
        <v>183</v>
      </c>
      <c r="GF111" s="498">
        <v>183</v>
      </c>
      <c r="GG111" s="505">
        <v>183</v>
      </c>
      <c r="GH111" s="511">
        <v>183</v>
      </c>
      <c r="GI111" s="519">
        <v>183</v>
      </c>
      <c r="GJ111" s="530">
        <v>183</v>
      </c>
      <c r="GK111" s="218">
        <f t="shared" si="120"/>
        <v>0</v>
      </c>
      <c r="GL111" s="23">
        <v>10501</v>
      </c>
      <c r="GM111" s="23">
        <v>10749</v>
      </c>
      <c r="GN111" s="23">
        <v>10969</v>
      </c>
      <c r="GO111" s="23">
        <v>11169</v>
      </c>
      <c r="GP111" s="17">
        <v>11369</v>
      </c>
      <c r="GQ111" s="22"/>
      <c r="GR111" s="31">
        <v>11579</v>
      </c>
      <c r="GS111" s="37">
        <v>11963</v>
      </c>
      <c r="GT111" s="5">
        <v>11963</v>
      </c>
      <c r="GU111" s="5">
        <v>11963</v>
      </c>
      <c r="GV111" s="5">
        <v>11963</v>
      </c>
      <c r="GW111" s="5">
        <v>11963</v>
      </c>
      <c r="GX111" s="5">
        <v>11963</v>
      </c>
      <c r="GY111" s="5">
        <v>11963</v>
      </c>
      <c r="GZ111" s="5">
        <v>11963</v>
      </c>
      <c r="HA111" s="5">
        <v>11963</v>
      </c>
      <c r="HB111" s="5">
        <v>11963</v>
      </c>
      <c r="HC111" s="5">
        <v>11963</v>
      </c>
      <c r="HD111" s="5">
        <v>11963</v>
      </c>
      <c r="HE111" s="5">
        <v>11963</v>
      </c>
      <c r="HF111" s="5">
        <v>11963</v>
      </c>
      <c r="HG111" s="99">
        <v>11987</v>
      </c>
      <c r="HH111" s="103">
        <v>12007</v>
      </c>
      <c r="HI111" s="74">
        <v>12037</v>
      </c>
      <c r="HJ111" s="117">
        <v>12074</v>
      </c>
      <c r="HK111" s="122">
        <v>12104</v>
      </c>
      <c r="HL111" s="124"/>
      <c r="HM111" s="129">
        <v>12124</v>
      </c>
      <c r="HN111" s="5">
        <v>12124</v>
      </c>
      <c r="HO111" s="136"/>
      <c r="HP111" s="74">
        <v>12124</v>
      </c>
      <c r="HQ111" s="145">
        <v>12124</v>
      </c>
      <c r="HR111" s="149">
        <v>12124</v>
      </c>
      <c r="HS111" s="153">
        <v>12124</v>
      </c>
      <c r="HT111" s="158">
        <v>12124</v>
      </c>
      <c r="HU111" s="163">
        <v>12134</v>
      </c>
      <c r="HV111" s="167">
        <v>12144</v>
      </c>
      <c r="HW111" s="174">
        <v>12155</v>
      </c>
      <c r="HX111" s="178">
        <v>12167</v>
      </c>
      <c r="HY111" s="184">
        <v>12200</v>
      </c>
      <c r="HZ111" s="189">
        <v>12235</v>
      </c>
      <c r="IA111" s="193">
        <v>12260</v>
      </c>
      <c r="IB111" s="202">
        <v>12290</v>
      </c>
      <c r="IC111" s="205">
        <v>12340</v>
      </c>
      <c r="ID111" s="209">
        <v>12360</v>
      </c>
      <c r="IE111" s="218">
        <v>12380</v>
      </c>
      <c r="IF111" s="225">
        <v>12410</v>
      </c>
      <c r="IG111" s="229">
        <v>12430</v>
      </c>
      <c r="IH111" s="235">
        <v>12454</v>
      </c>
      <c r="II111" s="245">
        <v>12492</v>
      </c>
      <c r="IJ111" s="251">
        <v>12523</v>
      </c>
      <c r="IK111" s="255">
        <v>12545</v>
      </c>
      <c r="IL111" s="264">
        <v>12560</v>
      </c>
      <c r="IM111" s="268">
        <v>12610</v>
      </c>
      <c r="IN111" s="272">
        <v>12630</v>
      </c>
      <c r="IO111" s="279">
        <v>12660</v>
      </c>
      <c r="IP111" s="285">
        <v>12675</v>
      </c>
      <c r="IQ111" s="290">
        <v>12710</v>
      </c>
      <c r="IR111" s="295">
        <v>12744</v>
      </c>
      <c r="IS111" s="299">
        <v>12780</v>
      </c>
      <c r="IT111" s="305">
        <v>12810</v>
      </c>
      <c r="IU111" s="308">
        <v>12810</v>
      </c>
      <c r="IV111" s="310">
        <v>12840</v>
      </c>
      <c r="IW111" s="313">
        <v>12870</v>
      </c>
      <c r="IX111" s="317">
        <v>12890</v>
      </c>
      <c r="IY111" s="322"/>
      <c r="IZ111" s="327"/>
      <c r="JA111" s="331">
        <v>12990</v>
      </c>
      <c r="JB111" s="335">
        <v>12990</v>
      </c>
      <c r="JC111" s="338">
        <v>13010</v>
      </c>
      <c r="JD111" s="343">
        <v>13040</v>
      </c>
      <c r="JE111" s="346">
        <v>13090</v>
      </c>
      <c r="JF111" s="354">
        <v>13090</v>
      </c>
      <c r="JG111" s="375">
        <v>13090</v>
      </c>
      <c r="JH111" s="388">
        <v>13090</v>
      </c>
      <c r="JI111" s="393">
        <v>13090</v>
      </c>
      <c r="JJ111" s="414">
        <v>13090</v>
      </c>
      <c r="JK111" s="422"/>
      <c r="JL111" s="429">
        <v>13090</v>
      </c>
      <c r="JM111" s="435">
        <v>13090</v>
      </c>
      <c r="JN111" s="441"/>
      <c r="JO111" s="448">
        <v>13090</v>
      </c>
      <c r="JP111" s="455">
        <v>13090</v>
      </c>
      <c r="JQ111" s="460">
        <v>13090</v>
      </c>
      <c r="JR111" s="468">
        <v>13140</v>
      </c>
      <c r="JS111" s="475">
        <v>13180</v>
      </c>
      <c r="JT111" s="483">
        <v>13240</v>
      </c>
      <c r="JU111" s="489">
        <v>13240</v>
      </c>
      <c r="JV111" s="498">
        <v>13240</v>
      </c>
      <c r="JW111" s="505">
        <v>13240</v>
      </c>
      <c r="JX111" s="511">
        <v>13240</v>
      </c>
      <c r="JY111" s="519">
        <v>13240</v>
      </c>
      <c r="JZ111" s="530">
        <v>13240</v>
      </c>
      <c r="KA111" s="218">
        <f t="shared" si="121"/>
        <v>0</v>
      </c>
      <c r="KB111" s="4"/>
    </row>
    <row r="112" spans="1:288" ht="15" customHeight="1" x14ac:dyDescent="0.2">
      <c r="A112" s="557"/>
      <c r="B112" s="132">
        <v>111</v>
      </c>
      <c r="C112" s="4" t="s">
        <v>122</v>
      </c>
      <c r="D112" s="132">
        <v>1</v>
      </c>
      <c r="E112" s="132">
        <v>1</v>
      </c>
      <c r="F112" s="23">
        <v>72</v>
      </c>
      <c r="G112" s="23">
        <v>75</v>
      </c>
      <c r="H112" s="23">
        <v>80</v>
      </c>
      <c r="I112" s="23">
        <v>84</v>
      </c>
      <c r="J112" s="18">
        <v>87</v>
      </c>
      <c r="K112" s="22">
        <v>90</v>
      </c>
      <c r="L112" s="31">
        <v>94</v>
      </c>
      <c r="M112" s="37">
        <v>98</v>
      </c>
      <c r="N112" s="41">
        <v>102</v>
      </c>
      <c r="O112" s="44">
        <v>107</v>
      </c>
      <c r="P112" s="47">
        <v>111</v>
      </c>
      <c r="Q112" s="53">
        <v>116</v>
      </c>
      <c r="R112" s="65">
        <v>120</v>
      </c>
      <c r="S112" s="69">
        <v>121</v>
      </c>
      <c r="T112" s="71">
        <v>124</v>
      </c>
      <c r="U112" s="73">
        <v>125</v>
      </c>
      <c r="V112" s="77">
        <v>127</v>
      </c>
      <c r="W112" s="81">
        <v>130</v>
      </c>
      <c r="X112" s="88">
        <v>131</v>
      </c>
      <c r="Y112" s="90">
        <v>132</v>
      </c>
      <c r="Z112" s="93">
        <v>133</v>
      </c>
      <c r="AA112" s="99">
        <v>134</v>
      </c>
      <c r="AB112" s="107">
        <v>136</v>
      </c>
      <c r="AC112" s="1">
        <f>ROUND((AB112-Y112)/3+AB112,1)</f>
        <v>137.30000000000001</v>
      </c>
      <c r="AD112" s="117">
        <v>139</v>
      </c>
      <c r="AE112" s="122">
        <v>142</v>
      </c>
      <c r="AF112" s="124">
        <v>145</v>
      </c>
      <c r="AG112" s="129">
        <v>148</v>
      </c>
      <c r="AH112" s="133">
        <v>149</v>
      </c>
      <c r="AI112" s="136">
        <v>151</v>
      </c>
      <c r="AJ112" s="140">
        <v>152</v>
      </c>
      <c r="AK112" s="145">
        <v>154</v>
      </c>
      <c r="AL112" s="149">
        <v>156</v>
      </c>
      <c r="AM112" s="153">
        <v>157</v>
      </c>
      <c r="AN112" s="158">
        <v>158</v>
      </c>
      <c r="AO112" s="163">
        <v>159</v>
      </c>
      <c r="AP112" s="167">
        <v>160</v>
      </c>
      <c r="AQ112" s="174">
        <v>161</v>
      </c>
      <c r="AR112" s="178">
        <v>162</v>
      </c>
      <c r="AS112" s="184">
        <v>163</v>
      </c>
      <c r="AT112" s="189">
        <v>165</v>
      </c>
      <c r="AU112" s="193">
        <v>167</v>
      </c>
      <c r="AV112" s="202">
        <v>169</v>
      </c>
      <c r="AW112" s="205">
        <v>171</v>
      </c>
      <c r="AX112" s="209">
        <v>173</v>
      </c>
      <c r="AY112" s="218">
        <v>174</v>
      </c>
      <c r="AZ112" s="225">
        <v>176</v>
      </c>
      <c r="BA112" s="229">
        <v>177</v>
      </c>
      <c r="BB112" s="235">
        <v>179</v>
      </c>
      <c r="BC112" s="245">
        <v>181</v>
      </c>
      <c r="BD112" s="251">
        <v>184</v>
      </c>
      <c r="BE112" s="255">
        <v>186</v>
      </c>
      <c r="BF112" s="264">
        <v>188</v>
      </c>
      <c r="BG112" s="268">
        <v>190</v>
      </c>
      <c r="BH112" s="272">
        <v>192</v>
      </c>
      <c r="BI112" s="279">
        <v>194</v>
      </c>
      <c r="BJ112" s="285">
        <v>196</v>
      </c>
      <c r="BK112" s="290">
        <v>198</v>
      </c>
      <c r="BL112" s="295">
        <v>201</v>
      </c>
      <c r="BM112" s="299">
        <v>203</v>
      </c>
      <c r="BN112" s="305">
        <v>205</v>
      </c>
      <c r="BO112" s="308">
        <v>208</v>
      </c>
      <c r="BP112" s="310">
        <v>210</v>
      </c>
      <c r="BQ112" s="313">
        <v>212</v>
      </c>
      <c r="BR112" s="317">
        <v>215</v>
      </c>
      <c r="BS112" s="322">
        <v>217</v>
      </c>
      <c r="BT112" s="327">
        <v>220</v>
      </c>
      <c r="BU112" s="331">
        <v>221</v>
      </c>
      <c r="BV112" s="335">
        <v>223</v>
      </c>
      <c r="BW112" s="338">
        <v>225</v>
      </c>
      <c r="BX112" s="343">
        <v>227</v>
      </c>
      <c r="BY112" s="346">
        <v>229</v>
      </c>
      <c r="BZ112" s="354">
        <v>231</v>
      </c>
      <c r="CA112" s="375">
        <v>233</v>
      </c>
      <c r="CB112" s="388">
        <v>236</v>
      </c>
      <c r="CC112" s="393">
        <v>238</v>
      </c>
      <c r="CD112" s="414">
        <v>240</v>
      </c>
      <c r="CE112" s="422">
        <v>241</v>
      </c>
      <c r="CF112" s="429">
        <v>242</v>
      </c>
      <c r="CG112" s="435">
        <v>244</v>
      </c>
      <c r="CH112" s="441">
        <v>246</v>
      </c>
      <c r="CI112" s="448">
        <v>248</v>
      </c>
      <c r="CJ112" s="455">
        <v>250</v>
      </c>
      <c r="CK112" s="460">
        <v>252</v>
      </c>
      <c r="CL112" s="468">
        <v>254</v>
      </c>
      <c r="CM112" s="475">
        <v>256</v>
      </c>
      <c r="CN112" s="483">
        <v>258</v>
      </c>
      <c r="CO112" s="489">
        <v>260</v>
      </c>
      <c r="CP112" s="498">
        <v>263</v>
      </c>
      <c r="CQ112" s="505">
        <v>265</v>
      </c>
      <c r="CR112" s="511">
        <v>267</v>
      </c>
      <c r="CS112" s="519">
        <v>269</v>
      </c>
      <c r="CT112" s="530">
        <v>271</v>
      </c>
      <c r="CU112" s="218">
        <f t="shared" si="114"/>
        <v>2</v>
      </c>
      <c r="CV112" s="23">
        <v>6</v>
      </c>
      <c r="CW112" s="23">
        <v>7</v>
      </c>
      <c r="CX112" s="23">
        <v>7</v>
      </c>
      <c r="CY112" s="23">
        <v>7</v>
      </c>
      <c r="CZ112" s="18">
        <v>8</v>
      </c>
      <c r="DA112" s="22">
        <v>13</v>
      </c>
      <c r="DB112" s="31">
        <v>16</v>
      </c>
      <c r="DC112" s="37">
        <v>19</v>
      </c>
      <c r="DD112" s="41">
        <v>22</v>
      </c>
      <c r="DE112" s="44">
        <v>29</v>
      </c>
      <c r="DF112" s="47">
        <v>34</v>
      </c>
      <c r="DG112" s="53">
        <v>39</v>
      </c>
      <c r="DH112" s="65">
        <v>43</v>
      </c>
      <c r="DI112" s="69">
        <v>44</v>
      </c>
      <c r="DJ112" s="71">
        <v>45</v>
      </c>
      <c r="DK112" s="73">
        <v>52</v>
      </c>
      <c r="DL112" s="77">
        <v>55</v>
      </c>
      <c r="DM112" s="81">
        <v>62</v>
      </c>
      <c r="DN112" s="88">
        <v>63</v>
      </c>
      <c r="DO112" s="90">
        <v>64</v>
      </c>
      <c r="DP112" s="93">
        <v>64</v>
      </c>
      <c r="DQ112" s="99">
        <v>64</v>
      </c>
      <c r="DR112" s="107">
        <v>65</v>
      </c>
      <c r="DS112" s="1">
        <v>65</v>
      </c>
      <c r="DT112" s="117">
        <v>67</v>
      </c>
      <c r="DU112" s="122">
        <v>69</v>
      </c>
      <c r="DV112" s="124">
        <v>70</v>
      </c>
      <c r="DW112" s="129">
        <v>71</v>
      </c>
      <c r="DX112" s="133">
        <v>71</v>
      </c>
      <c r="DY112" s="136">
        <v>71</v>
      </c>
      <c r="DZ112" s="140">
        <v>71</v>
      </c>
      <c r="EA112" s="145">
        <v>71</v>
      </c>
      <c r="EB112" s="149">
        <v>71</v>
      </c>
      <c r="EC112" s="153">
        <v>72</v>
      </c>
      <c r="ED112" s="158">
        <v>73</v>
      </c>
      <c r="EE112" s="163">
        <v>74</v>
      </c>
      <c r="EF112" s="167">
        <v>75</v>
      </c>
      <c r="EG112" s="174">
        <v>76</v>
      </c>
      <c r="EH112" s="178">
        <v>77</v>
      </c>
      <c r="EI112" s="184">
        <v>78</v>
      </c>
      <c r="EJ112" s="189">
        <v>78</v>
      </c>
      <c r="EK112" s="193">
        <v>78</v>
      </c>
      <c r="EL112" s="202">
        <v>78</v>
      </c>
      <c r="EM112" s="205">
        <v>78</v>
      </c>
      <c r="EN112" s="209">
        <v>78</v>
      </c>
      <c r="EO112" s="218">
        <v>79</v>
      </c>
      <c r="EP112" s="225">
        <v>79</v>
      </c>
      <c r="EQ112" s="229">
        <v>80</v>
      </c>
      <c r="ER112" s="235">
        <v>80</v>
      </c>
      <c r="ES112" s="245">
        <v>80</v>
      </c>
      <c r="ET112" s="251">
        <v>80</v>
      </c>
      <c r="EU112" s="255">
        <v>80</v>
      </c>
      <c r="EV112" s="264">
        <v>80</v>
      </c>
      <c r="EW112" s="268">
        <v>80</v>
      </c>
      <c r="EX112" s="272">
        <v>80</v>
      </c>
      <c r="EY112" s="279">
        <v>80</v>
      </c>
      <c r="EZ112" s="285">
        <v>80</v>
      </c>
      <c r="FA112" s="290">
        <v>80</v>
      </c>
      <c r="FB112" s="295">
        <v>80</v>
      </c>
      <c r="FC112" s="299">
        <v>80</v>
      </c>
      <c r="FD112" s="305">
        <v>80</v>
      </c>
      <c r="FE112" s="308">
        <v>80</v>
      </c>
      <c r="FF112" s="310">
        <v>80</v>
      </c>
      <c r="FG112" s="313">
        <v>80</v>
      </c>
      <c r="FH112" s="317">
        <v>80</v>
      </c>
      <c r="FI112" s="322">
        <v>80</v>
      </c>
      <c r="FJ112" s="327">
        <v>80</v>
      </c>
      <c r="FK112" s="331">
        <v>80</v>
      </c>
      <c r="FL112" s="335">
        <v>80</v>
      </c>
      <c r="FM112" s="338">
        <v>80</v>
      </c>
      <c r="FN112" s="343">
        <v>80</v>
      </c>
      <c r="FO112" s="346">
        <v>80</v>
      </c>
      <c r="FP112" s="354">
        <v>80</v>
      </c>
      <c r="FQ112" s="375">
        <v>80</v>
      </c>
      <c r="FR112" s="388">
        <v>80</v>
      </c>
      <c r="FS112" s="393">
        <v>80</v>
      </c>
      <c r="FT112" s="414">
        <v>80</v>
      </c>
      <c r="FU112" s="422">
        <v>81</v>
      </c>
      <c r="FV112" s="429">
        <v>82</v>
      </c>
      <c r="FW112" s="435">
        <v>82</v>
      </c>
      <c r="FX112" s="441">
        <v>82</v>
      </c>
      <c r="FY112" s="448">
        <v>82</v>
      </c>
      <c r="FZ112" s="455">
        <v>82</v>
      </c>
      <c r="GA112" s="460">
        <v>82</v>
      </c>
      <c r="GB112" s="468">
        <v>82</v>
      </c>
      <c r="GC112" s="475">
        <v>82</v>
      </c>
      <c r="GD112" s="483">
        <v>82</v>
      </c>
      <c r="GE112" s="489">
        <v>82</v>
      </c>
      <c r="GF112" s="498">
        <v>82</v>
      </c>
      <c r="GG112" s="505">
        <v>82</v>
      </c>
      <c r="GH112" s="511">
        <v>82</v>
      </c>
      <c r="GI112" s="519">
        <v>82</v>
      </c>
      <c r="GJ112" s="530">
        <v>82</v>
      </c>
      <c r="GK112" s="218">
        <f t="shared" si="120"/>
        <v>0</v>
      </c>
      <c r="GL112" s="23">
        <v>6423</v>
      </c>
      <c r="GM112" s="23">
        <v>6518</v>
      </c>
      <c r="GN112" s="23">
        <v>6630</v>
      </c>
      <c r="GO112" s="23">
        <v>6724</v>
      </c>
      <c r="GP112" s="17"/>
      <c r="GQ112" s="22">
        <v>6938</v>
      </c>
      <c r="GR112" s="31"/>
      <c r="GS112" s="37"/>
      <c r="GT112" s="41">
        <v>7495</v>
      </c>
      <c r="GU112" s="44"/>
      <c r="GV112" s="47">
        <v>7751</v>
      </c>
      <c r="GW112" s="53">
        <v>7885</v>
      </c>
      <c r="GX112" s="65">
        <v>7985</v>
      </c>
      <c r="GY112" s="69">
        <v>8008</v>
      </c>
      <c r="GZ112" s="71">
        <v>8070</v>
      </c>
      <c r="HA112" s="73">
        <v>8125</v>
      </c>
      <c r="HB112" s="74">
        <v>8210</v>
      </c>
      <c r="HC112" s="81">
        <v>8260</v>
      </c>
      <c r="HD112" s="88">
        <v>8405</v>
      </c>
      <c r="HE112" s="90">
        <v>8506</v>
      </c>
      <c r="HF112" s="74">
        <v>8520</v>
      </c>
      <c r="HG112" s="99">
        <v>8520</v>
      </c>
      <c r="HH112" s="74">
        <v>8541</v>
      </c>
      <c r="HI112" s="114"/>
      <c r="HJ112" s="117">
        <v>8606</v>
      </c>
      <c r="HK112" s="122">
        <v>8682</v>
      </c>
      <c r="HL112" s="124">
        <v>8761</v>
      </c>
      <c r="HM112" s="129">
        <v>8843</v>
      </c>
      <c r="HN112" s="133">
        <v>8920</v>
      </c>
      <c r="HO112" s="136">
        <v>9004</v>
      </c>
      <c r="HP112" s="140">
        <v>9086</v>
      </c>
      <c r="HQ112" s="145">
        <v>9171</v>
      </c>
      <c r="HR112" s="149">
        <v>9250</v>
      </c>
      <c r="HS112" s="153">
        <v>9339</v>
      </c>
      <c r="HT112" s="158">
        <v>9420</v>
      </c>
      <c r="HU112" s="163">
        <v>9505</v>
      </c>
      <c r="HV112" s="167">
        <v>9591</v>
      </c>
      <c r="HW112" s="174">
        <v>9674</v>
      </c>
      <c r="HX112" s="178">
        <v>9760</v>
      </c>
      <c r="HY112" s="184">
        <v>9845</v>
      </c>
      <c r="HZ112" s="189">
        <v>9931</v>
      </c>
      <c r="IA112" s="193">
        <v>10017</v>
      </c>
      <c r="IB112" s="202">
        <v>10104</v>
      </c>
      <c r="IC112" s="205">
        <v>10185</v>
      </c>
      <c r="ID112" s="209">
        <v>10267</v>
      </c>
      <c r="IE112" s="218">
        <v>10355</v>
      </c>
      <c r="IF112" s="225">
        <v>10437</v>
      </c>
      <c r="IG112" s="229">
        <v>10517</v>
      </c>
      <c r="IH112" s="235">
        <v>10600</v>
      </c>
      <c r="II112" s="245">
        <v>10679</v>
      </c>
      <c r="IJ112" s="251">
        <v>10753</v>
      </c>
      <c r="IK112" s="255">
        <v>10835</v>
      </c>
      <c r="IL112" s="264">
        <v>10915</v>
      </c>
      <c r="IM112" s="268">
        <v>11011</v>
      </c>
      <c r="IN112" s="272">
        <v>11102</v>
      </c>
      <c r="IO112" s="279">
        <v>11193</v>
      </c>
      <c r="IP112" s="285">
        <v>11276</v>
      </c>
      <c r="IQ112" s="290">
        <v>11365</v>
      </c>
      <c r="IR112" s="295">
        <v>11449</v>
      </c>
      <c r="IS112" s="299">
        <v>11533</v>
      </c>
      <c r="IT112" s="305">
        <v>11619</v>
      </c>
      <c r="IU112" s="308">
        <v>11680</v>
      </c>
      <c r="IV112" s="310">
        <v>11769</v>
      </c>
      <c r="IW112" s="313">
        <v>11868</v>
      </c>
      <c r="IX112" s="317">
        <v>11966</v>
      </c>
      <c r="IY112" s="322">
        <v>12066</v>
      </c>
      <c r="IZ112" s="327">
        <v>12165</v>
      </c>
      <c r="JA112" s="331">
        <v>12265</v>
      </c>
      <c r="JB112" s="335">
        <v>12370</v>
      </c>
      <c r="JC112" s="338">
        <v>12463</v>
      </c>
      <c r="JD112" s="343">
        <v>12536</v>
      </c>
      <c r="JE112" s="346">
        <v>12596</v>
      </c>
      <c r="JF112" s="354">
        <v>12657</v>
      </c>
      <c r="JG112" s="375">
        <v>12720</v>
      </c>
      <c r="JH112" s="388">
        <v>12789</v>
      </c>
      <c r="JI112" s="393">
        <v>12862</v>
      </c>
      <c r="JJ112" s="414">
        <v>12967</v>
      </c>
      <c r="JK112" s="422">
        <v>13053</v>
      </c>
      <c r="JL112" s="429">
        <v>13153</v>
      </c>
      <c r="JM112" s="435">
        <v>13239</v>
      </c>
      <c r="JN112" s="441">
        <v>13356</v>
      </c>
      <c r="JO112" s="448">
        <v>13445</v>
      </c>
      <c r="JP112" s="455">
        <v>13521</v>
      </c>
      <c r="JQ112" s="460">
        <v>13598</v>
      </c>
      <c r="JR112" s="468">
        <v>13674</v>
      </c>
      <c r="JS112" s="475">
        <v>13744</v>
      </c>
      <c r="JT112" s="483">
        <v>13822</v>
      </c>
      <c r="JU112" s="489">
        <v>13898</v>
      </c>
      <c r="JV112" s="498">
        <v>13983</v>
      </c>
      <c r="JW112" s="505">
        <v>14083</v>
      </c>
      <c r="JX112" s="511">
        <v>14181</v>
      </c>
      <c r="JY112" s="519">
        <v>14282</v>
      </c>
      <c r="JZ112" s="530">
        <v>14380</v>
      </c>
      <c r="KA112" s="218">
        <f t="shared" si="121"/>
        <v>98</v>
      </c>
      <c r="KB112" s="4"/>
    </row>
    <row r="113" spans="1:288" ht="15" customHeight="1" x14ac:dyDescent="0.2">
      <c r="A113" s="557"/>
      <c r="B113" s="132">
        <v>112</v>
      </c>
      <c r="C113" s="4" t="s">
        <v>360</v>
      </c>
      <c r="D113" s="132">
        <v>1</v>
      </c>
      <c r="E113" s="132">
        <v>1</v>
      </c>
      <c r="F113" s="23">
        <v>58</v>
      </c>
      <c r="G113" s="23">
        <v>63</v>
      </c>
      <c r="H113" s="23">
        <v>68</v>
      </c>
      <c r="I113" s="23">
        <v>71</v>
      </c>
      <c r="J113" s="18">
        <v>73</v>
      </c>
      <c r="K113" s="22">
        <v>75</v>
      </c>
      <c r="L113" s="31">
        <v>78</v>
      </c>
      <c r="M113" s="37">
        <v>83</v>
      </c>
      <c r="N113" s="41">
        <v>90</v>
      </c>
      <c r="O113" s="44">
        <v>94</v>
      </c>
      <c r="P113" s="47">
        <v>97</v>
      </c>
      <c r="Q113" s="53">
        <v>103</v>
      </c>
      <c r="R113" s="65">
        <v>107</v>
      </c>
      <c r="S113" s="69">
        <v>111</v>
      </c>
      <c r="T113" s="71">
        <v>116</v>
      </c>
      <c r="U113" s="73">
        <v>118</v>
      </c>
      <c r="V113" s="77">
        <v>122</v>
      </c>
      <c r="W113" s="81">
        <v>125</v>
      </c>
      <c r="X113" s="88">
        <v>131</v>
      </c>
      <c r="Y113" s="90">
        <v>138</v>
      </c>
      <c r="Z113" s="93">
        <v>140</v>
      </c>
      <c r="AA113" s="99">
        <v>140</v>
      </c>
      <c r="AB113" s="103">
        <v>140</v>
      </c>
      <c r="AC113" s="114">
        <v>140</v>
      </c>
      <c r="AD113" s="117">
        <v>140</v>
      </c>
      <c r="AE113" s="122">
        <v>140</v>
      </c>
      <c r="AF113" s="124">
        <v>140</v>
      </c>
      <c r="AG113" s="129">
        <v>140</v>
      </c>
      <c r="AH113" s="133">
        <v>140</v>
      </c>
      <c r="AI113" s="136">
        <v>140</v>
      </c>
      <c r="AJ113" s="140">
        <v>143</v>
      </c>
      <c r="AK113" s="145">
        <v>143</v>
      </c>
      <c r="AL113" s="149">
        <v>143</v>
      </c>
      <c r="AM113" s="153">
        <v>143</v>
      </c>
      <c r="AN113" s="158">
        <v>143</v>
      </c>
      <c r="AO113" s="163">
        <v>143</v>
      </c>
      <c r="AP113" s="167">
        <v>143</v>
      </c>
      <c r="AQ113" s="174">
        <v>143</v>
      </c>
      <c r="AR113" s="178">
        <v>144</v>
      </c>
      <c r="AS113" s="184">
        <v>145</v>
      </c>
      <c r="AT113" s="189">
        <v>145</v>
      </c>
      <c r="AU113" s="193">
        <v>145</v>
      </c>
      <c r="AV113" s="203">
        <v>145</v>
      </c>
      <c r="AW113" s="205">
        <v>145</v>
      </c>
      <c r="AX113" s="209">
        <v>145</v>
      </c>
      <c r="AY113" s="221">
        <v>145</v>
      </c>
      <c r="AZ113" s="225">
        <v>145</v>
      </c>
      <c r="BA113" s="229">
        <v>145</v>
      </c>
      <c r="BB113" s="235">
        <v>145</v>
      </c>
      <c r="BC113" s="245">
        <v>145</v>
      </c>
      <c r="BD113" s="251">
        <v>145</v>
      </c>
      <c r="BE113" s="255">
        <v>145</v>
      </c>
      <c r="BF113" s="264">
        <v>145</v>
      </c>
      <c r="BG113" s="268">
        <v>145</v>
      </c>
      <c r="BH113" s="272">
        <v>145</v>
      </c>
      <c r="BI113" s="279">
        <v>150</v>
      </c>
      <c r="BJ113" s="5">
        <v>150</v>
      </c>
      <c r="BK113" s="5">
        <v>150</v>
      </c>
      <c r="BL113" s="295">
        <v>170</v>
      </c>
      <c r="BM113" s="299">
        <v>182</v>
      </c>
      <c r="BN113" s="305">
        <v>193</v>
      </c>
      <c r="BO113" s="308">
        <v>202</v>
      </c>
      <c r="BP113" s="1">
        <v>211</v>
      </c>
      <c r="BQ113" s="313">
        <v>222</v>
      </c>
      <c r="BR113" s="1">
        <v>232</v>
      </c>
      <c r="BS113" s="1">
        <v>242</v>
      </c>
      <c r="BT113" s="1">
        <v>252</v>
      </c>
      <c r="BU113" s="331">
        <v>263</v>
      </c>
      <c r="BV113" s="335">
        <v>273</v>
      </c>
      <c r="BW113" s="338">
        <v>282</v>
      </c>
      <c r="BX113" s="343">
        <v>290</v>
      </c>
      <c r="BY113" s="346">
        <v>300</v>
      </c>
      <c r="BZ113" s="354">
        <v>310</v>
      </c>
      <c r="CA113" s="1">
        <v>320</v>
      </c>
      <c r="CB113" s="388">
        <v>330</v>
      </c>
      <c r="CC113" s="393">
        <v>344</v>
      </c>
      <c r="CD113" s="414">
        <v>352</v>
      </c>
      <c r="CE113" s="422">
        <v>365</v>
      </c>
      <c r="CF113" s="429">
        <v>375</v>
      </c>
      <c r="CG113" s="1">
        <v>385</v>
      </c>
      <c r="CH113" s="1">
        <v>395</v>
      </c>
      <c r="CI113" s="1">
        <v>405</v>
      </c>
      <c r="CJ113" s="1">
        <v>415</v>
      </c>
      <c r="CK113" s="1">
        <v>425</v>
      </c>
      <c r="CL113" s="1">
        <v>435</v>
      </c>
      <c r="CM113" s="475">
        <v>452</v>
      </c>
      <c r="CN113" s="483">
        <v>1.58</v>
      </c>
      <c r="CO113" s="1">
        <v>12</v>
      </c>
      <c r="CP113" s="498">
        <v>22</v>
      </c>
      <c r="CQ113" s="1">
        <v>32</v>
      </c>
      <c r="CR113" s="511">
        <v>42</v>
      </c>
      <c r="CS113" s="519">
        <v>51</v>
      </c>
      <c r="CT113" s="530">
        <v>60</v>
      </c>
      <c r="CU113" s="218">
        <f t="shared" si="114"/>
        <v>9</v>
      </c>
      <c r="CV113" s="23">
        <v>46</v>
      </c>
      <c r="CW113" s="23">
        <v>47</v>
      </c>
      <c r="CX113" s="23">
        <v>48</v>
      </c>
      <c r="CY113" s="23">
        <v>49</v>
      </c>
      <c r="CZ113" s="18">
        <v>50</v>
      </c>
      <c r="DA113" s="22">
        <v>51</v>
      </c>
      <c r="DB113" s="31">
        <v>52</v>
      </c>
      <c r="DC113" s="37">
        <v>53</v>
      </c>
      <c r="DD113" s="41">
        <v>54</v>
      </c>
      <c r="DE113" s="44">
        <v>55</v>
      </c>
      <c r="DF113" s="47">
        <v>56</v>
      </c>
      <c r="DG113" s="53">
        <v>57</v>
      </c>
      <c r="DH113" s="65">
        <v>58</v>
      </c>
      <c r="DI113" s="69">
        <v>59</v>
      </c>
      <c r="DJ113" s="71">
        <v>60</v>
      </c>
      <c r="DK113" s="73">
        <v>61</v>
      </c>
      <c r="DL113" s="77">
        <v>62</v>
      </c>
      <c r="DM113" s="81">
        <v>63</v>
      </c>
      <c r="DN113" s="88">
        <v>64</v>
      </c>
      <c r="DO113" s="90">
        <v>65</v>
      </c>
      <c r="DP113" s="93">
        <v>65</v>
      </c>
      <c r="DQ113" s="99">
        <v>65</v>
      </c>
      <c r="DR113" s="103">
        <v>65</v>
      </c>
      <c r="DS113" s="114">
        <v>65</v>
      </c>
      <c r="DT113" s="117">
        <v>65</v>
      </c>
      <c r="DU113" s="122">
        <v>65</v>
      </c>
      <c r="DV113" s="124">
        <v>65</v>
      </c>
      <c r="DW113" s="129">
        <v>65</v>
      </c>
      <c r="DX113" s="133">
        <v>65</v>
      </c>
      <c r="DY113" s="136">
        <v>65</v>
      </c>
      <c r="DZ113" s="140">
        <v>65</v>
      </c>
      <c r="EA113" s="145">
        <v>65</v>
      </c>
      <c r="EB113" s="149">
        <v>65</v>
      </c>
      <c r="EC113" s="153">
        <v>65</v>
      </c>
      <c r="ED113" s="158">
        <v>65</v>
      </c>
      <c r="EE113" s="163">
        <v>65</v>
      </c>
      <c r="EF113" s="167">
        <v>65</v>
      </c>
      <c r="EG113" s="174">
        <v>65</v>
      </c>
      <c r="EH113" s="178">
        <v>65</v>
      </c>
      <c r="EI113" s="184">
        <v>65</v>
      </c>
      <c r="EJ113" s="189">
        <v>1</v>
      </c>
      <c r="EK113" s="193">
        <v>1</v>
      </c>
      <c r="EL113" s="203">
        <v>1</v>
      </c>
      <c r="EM113" s="205">
        <v>1</v>
      </c>
      <c r="EN113" s="209">
        <v>1</v>
      </c>
      <c r="EO113" s="221">
        <v>1</v>
      </c>
      <c r="EP113" s="225">
        <v>1</v>
      </c>
      <c r="EQ113" s="229">
        <v>1</v>
      </c>
      <c r="ER113" s="235">
        <v>1</v>
      </c>
      <c r="ES113" s="245">
        <v>1</v>
      </c>
      <c r="ET113" s="251">
        <v>1</v>
      </c>
      <c r="EU113" s="255">
        <v>1</v>
      </c>
      <c r="EV113" s="264">
        <v>1</v>
      </c>
      <c r="EW113" s="268">
        <v>1</v>
      </c>
      <c r="EX113" s="272">
        <v>1</v>
      </c>
      <c r="EY113" s="279">
        <v>3</v>
      </c>
      <c r="EZ113" s="5">
        <v>3</v>
      </c>
      <c r="FA113" s="5">
        <v>3</v>
      </c>
      <c r="FB113" s="295">
        <v>10</v>
      </c>
      <c r="FC113" s="299">
        <v>10</v>
      </c>
      <c r="FD113" s="305">
        <v>10</v>
      </c>
      <c r="FE113" s="308">
        <v>10</v>
      </c>
      <c r="FF113" s="1">
        <v>10</v>
      </c>
      <c r="FG113" s="313">
        <v>10</v>
      </c>
      <c r="FH113" s="1">
        <f>FG113</f>
        <v>10</v>
      </c>
      <c r="FI113" s="1">
        <f>FH113</f>
        <v>10</v>
      </c>
      <c r="FJ113" s="1">
        <v>10</v>
      </c>
      <c r="FK113" s="331">
        <v>10</v>
      </c>
      <c r="FL113" s="335">
        <v>10</v>
      </c>
      <c r="FM113" s="338">
        <v>10</v>
      </c>
      <c r="FN113" s="343">
        <v>10</v>
      </c>
      <c r="FO113" s="346">
        <v>10</v>
      </c>
      <c r="FP113" s="354">
        <v>10</v>
      </c>
      <c r="FQ113" s="1">
        <v>10</v>
      </c>
      <c r="FR113" s="388">
        <v>10</v>
      </c>
      <c r="FS113" s="393">
        <v>10</v>
      </c>
      <c r="FT113" s="414">
        <v>10</v>
      </c>
      <c r="FU113" s="422">
        <v>10</v>
      </c>
      <c r="FV113" s="429">
        <v>10</v>
      </c>
      <c r="FW113" s="1">
        <v>10</v>
      </c>
      <c r="FX113" s="1">
        <v>10</v>
      </c>
      <c r="FY113" s="1">
        <v>10</v>
      </c>
      <c r="FZ113" s="1">
        <v>10</v>
      </c>
      <c r="GA113" s="1">
        <v>10</v>
      </c>
      <c r="GB113" s="1">
        <v>10</v>
      </c>
      <c r="GC113" s="475">
        <v>10</v>
      </c>
      <c r="GD113" s="483">
        <v>10</v>
      </c>
      <c r="GE113" s="1">
        <v>10</v>
      </c>
      <c r="GF113" s="498">
        <v>10</v>
      </c>
      <c r="GG113" s="1">
        <v>10</v>
      </c>
      <c r="GH113" s="511">
        <v>10</v>
      </c>
      <c r="GI113" s="519">
        <v>10</v>
      </c>
      <c r="GJ113" s="530">
        <v>13</v>
      </c>
      <c r="GK113" s="218">
        <f t="shared" si="120"/>
        <v>3</v>
      </c>
      <c r="GL113" s="23">
        <v>14095</v>
      </c>
      <c r="GM113" s="23">
        <v>14240</v>
      </c>
      <c r="GN113" s="23">
        <v>14390</v>
      </c>
      <c r="GO113" s="23">
        <v>14500</v>
      </c>
      <c r="GP113" s="17">
        <v>14590</v>
      </c>
      <c r="GQ113" s="22">
        <v>14700</v>
      </c>
      <c r="GR113" s="31">
        <v>14840</v>
      </c>
      <c r="GS113" s="37"/>
      <c r="GT113" s="41">
        <v>15230</v>
      </c>
      <c r="GU113" s="44">
        <v>15380</v>
      </c>
      <c r="GV113" s="47">
        <v>15500</v>
      </c>
      <c r="GW113" s="53">
        <v>15690</v>
      </c>
      <c r="GX113" s="65">
        <v>15820</v>
      </c>
      <c r="GY113" s="69">
        <v>15950</v>
      </c>
      <c r="GZ113" s="71">
        <v>16100</v>
      </c>
      <c r="HA113" s="73">
        <v>16210</v>
      </c>
      <c r="HB113" s="77">
        <v>16320</v>
      </c>
      <c r="HC113" s="81">
        <v>16540</v>
      </c>
      <c r="HD113" s="88">
        <v>16670</v>
      </c>
      <c r="HE113" s="90">
        <v>16880</v>
      </c>
      <c r="HF113" s="93">
        <v>16910</v>
      </c>
      <c r="HG113" s="99">
        <v>16930</v>
      </c>
      <c r="HH113" s="103">
        <v>16950</v>
      </c>
      <c r="HI113" s="114">
        <v>16970</v>
      </c>
      <c r="HJ113" s="117">
        <v>16980</v>
      </c>
      <c r="HK113" s="122">
        <v>16980</v>
      </c>
      <c r="HL113" s="124">
        <v>16980</v>
      </c>
      <c r="HM113" s="129">
        <v>16980</v>
      </c>
      <c r="HN113" s="133">
        <v>16980</v>
      </c>
      <c r="HO113" s="136">
        <v>16980</v>
      </c>
      <c r="HP113" s="140">
        <v>17030</v>
      </c>
      <c r="HQ113" s="145">
        <v>17040</v>
      </c>
      <c r="HR113" s="149">
        <v>17040</v>
      </c>
      <c r="HS113" s="153">
        <v>17040</v>
      </c>
      <c r="HT113" s="158">
        <v>17050</v>
      </c>
      <c r="HU113" s="163">
        <v>17060</v>
      </c>
      <c r="HV113" s="167">
        <v>17070</v>
      </c>
      <c r="HW113" s="174">
        <v>17070</v>
      </c>
      <c r="HX113" s="178">
        <v>17070</v>
      </c>
      <c r="HY113" s="184">
        <v>17070</v>
      </c>
      <c r="HZ113" s="189">
        <v>17070</v>
      </c>
      <c r="IA113" s="193">
        <v>17070</v>
      </c>
      <c r="IB113" s="203">
        <v>17070</v>
      </c>
      <c r="IC113" s="205">
        <v>17070</v>
      </c>
      <c r="ID113" s="209">
        <v>17070</v>
      </c>
      <c r="IE113" s="221">
        <v>17080</v>
      </c>
      <c r="IF113" s="225">
        <v>17080</v>
      </c>
      <c r="IG113" s="229">
        <v>17080</v>
      </c>
      <c r="IH113" s="235">
        <v>17090</v>
      </c>
      <c r="II113" s="245">
        <v>17090</v>
      </c>
      <c r="IJ113" s="251">
        <v>17090</v>
      </c>
      <c r="IK113" s="255">
        <v>17090</v>
      </c>
      <c r="IL113" s="264">
        <v>17090</v>
      </c>
      <c r="IM113" s="268">
        <v>17090</v>
      </c>
      <c r="IN113" s="272">
        <v>17120</v>
      </c>
      <c r="IO113" s="279">
        <v>17157</v>
      </c>
      <c r="IP113" s="5">
        <v>17157</v>
      </c>
      <c r="IQ113" s="290"/>
      <c r="IR113" s="295">
        <v>17864</v>
      </c>
      <c r="IS113" s="299">
        <v>18333</v>
      </c>
      <c r="IT113" s="305">
        <v>18550</v>
      </c>
      <c r="IU113" s="308">
        <v>19120</v>
      </c>
      <c r="IV113" s="310"/>
      <c r="IW113" s="313">
        <v>19945</v>
      </c>
      <c r="IX113" s="317"/>
      <c r="IY113" s="322"/>
      <c r="IZ113" s="327"/>
      <c r="JA113" s="331">
        <v>21350</v>
      </c>
      <c r="JB113" s="74">
        <v>21794</v>
      </c>
      <c r="JC113" s="338">
        <v>22175</v>
      </c>
      <c r="JD113" s="343">
        <v>22585</v>
      </c>
      <c r="JE113" s="74">
        <v>23040</v>
      </c>
      <c r="JF113" s="354">
        <v>23550</v>
      </c>
      <c r="JG113" s="375"/>
      <c r="JH113" s="388">
        <v>24500</v>
      </c>
      <c r="JI113" s="393">
        <v>25069</v>
      </c>
      <c r="JJ113" s="414">
        <v>25390</v>
      </c>
      <c r="JK113" s="422">
        <v>25880</v>
      </c>
      <c r="JL113" s="429">
        <v>26320</v>
      </c>
      <c r="JM113" s="435"/>
      <c r="JN113" s="441"/>
      <c r="JO113" s="448"/>
      <c r="JP113" s="455"/>
      <c r="JQ113" s="460"/>
      <c r="JR113" s="468"/>
      <c r="JS113" s="475">
        <v>29153</v>
      </c>
      <c r="JT113" s="483">
        <v>29763</v>
      </c>
      <c r="JU113" s="489"/>
      <c r="JV113" s="498">
        <v>30650</v>
      </c>
      <c r="JW113" s="505"/>
      <c r="JX113" s="511">
        <v>31590</v>
      </c>
      <c r="JY113" s="519">
        <v>31905</v>
      </c>
      <c r="JZ113" s="530">
        <v>32222</v>
      </c>
      <c r="KA113" s="218">
        <f t="shared" si="121"/>
        <v>317</v>
      </c>
      <c r="KB113" s="4"/>
    </row>
    <row r="114" spans="1:288" ht="15" customHeight="1" x14ac:dyDescent="0.2">
      <c r="A114" s="557">
        <v>5</v>
      </c>
      <c r="B114" s="132">
        <v>113</v>
      </c>
      <c r="C114" s="4" t="s">
        <v>123</v>
      </c>
      <c r="D114" s="132">
        <v>0</v>
      </c>
      <c r="E114" s="132">
        <v>1</v>
      </c>
      <c r="F114" s="23">
        <v>7</v>
      </c>
      <c r="G114" s="23">
        <v>7</v>
      </c>
      <c r="H114" s="23">
        <v>8</v>
      </c>
      <c r="I114" s="23">
        <v>9</v>
      </c>
      <c r="J114" s="18">
        <v>10</v>
      </c>
      <c r="K114" s="22">
        <v>11</v>
      </c>
      <c r="L114" s="31">
        <v>15</v>
      </c>
      <c r="M114" s="37">
        <v>26</v>
      </c>
      <c r="N114" s="41">
        <v>39</v>
      </c>
      <c r="O114" s="44">
        <v>42</v>
      </c>
      <c r="P114" s="1">
        <f>ROUND((O114-F114)/9+O114,0)</f>
        <v>46</v>
      </c>
      <c r="Q114" s="1">
        <f>ROUND((P114-F114)/10+P114+1,1)</f>
        <v>50.9</v>
      </c>
      <c r="R114" s="1">
        <f>ROUND((Q114-F114)/11+Q114,1)</f>
        <v>54.9</v>
      </c>
      <c r="S114" s="1">
        <f>ROUND((R114-G114)/11+R114,1)</f>
        <v>59.3</v>
      </c>
      <c r="T114" s="71">
        <v>68</v>
      </c>
      <c r="U114" s="73">
        <v>71</v>
      </c>
      <c r="V114" s="77">
        <v>75</v>
      </c>
      <c r="W114" s="81">
        <v>83</v>
      </c>
      <c r="X114" s="88">
        <v>95</v>
      </c>
      <c r="Y114" s="90">
        <v>104</v>
      </c>
      <c r="Z114" s="93">
        <v>108</v>
      </c>
      <c r="AA114" s="99">
        <v>117</v>
      </c>
      <c r="AB114" s="103">
        <v>128</v>
      </c>
      <c r="AC114" s="114">
        <v>138</v>
      </c>
      <c r="AD114" s="117">
        <v>142</v>
      </c>
      <c r="AE114" s="122">
        <v>153</v>
      </c>
      <c r="AF114" s="124">
        <v>159</v>
      </c>
      <c r="AG114" s="129">
        <v>165</v>
      </c>
      <c r="AH114" s="133">
        <v>178</v>
      </c>
      <c r="AI114" s="136">
        <v>185</v>
      </c>
      <c r="AJ114" s="140">
        <v>199</v>
      </c>
      <c r="AK114" s="145">
        <v>210</v>
      </c>
      <c r="AL114" s="1">
        <v>220</v>
      </c>
      <c r="AM114" s="1">
        <v>230</v>
      </c>
      <c r="AN114" s="1">
        <v>240</v>
      </c>
      <c r="AO114" s="163">
        <v>237</v>
      </c>
      <c r="AP114" s="167">
        <v>240</v>
      </c>
      <c r="AQ114" s="174">
        <v>242</v>
      </c>
      <c r="AR114" s="178">
        <v>245</v>
      </c>
      <c r="AS114" s="184">
        <v>251</v>
      </c>
      <c r="AT114" s="1">
        <f>ROUND((AS114-AP114)/3*1.2+AS114,1)</f>
        <v>255.4</v>
      </c>
      <c r="AU114" s="193">
        <v>257</v>
      </c>
      <c r="AV114" s="202">
        <v>260</v>
      </c>
      <c r="AW114" s="205">
        <v>264</v>
      </c>
      <c r="AX114" s="1">
        <v>268</v>
      </c>
      <c r="AY114" s="218">
        <v>270</v>
      </c>
      <c r="AZ114" s="225">
        <v>274</v>
      </c>
      <c r="BA114" s="229">
        <v>278</v>
      </c>
      <c r="BB114" s="235">
        <v>282</v>
      </c>
      <c r="BC114" s="245">
        <v>286</v>
      </c>
      <c r="BD114" s="1">
        <v>290</v>
      </c>
      <c r="BE114" s="261">
        <v>292</v>
      </c>
      <c r="BF114" s="264">
        <v>297</v>
      </c>
      <c r="BG114" s="268">
        <v>302</v>
      </c>
      <c r="BH114" s="272">
        <v>302</v>
      </c>
      <c r="BI114" s="279">
        <v>306</v>
      </c>
      <c r="BJ114" s="1">
        <v>310</v>
      </c>
      <c r="BK114" s="290">
        <v>315</v>
      </c>
      <c r="BL114" s="295">
        <v>320</v>
      </c>
      <c r="BM114" s="299">
        <v>323</v>
      </c>
      <c r="BN114" s="305">
        <v>325</v>
      </c>
      <c r="BO114" s="308">
        <v>327</v>
      </c>
      <c r="BP114" s="310">
        <v>329</v>
      </c>
      <c r="BQ114" s="1">
        <v>331</v>
      </c>
      <c r="BR114" s="317">
        <v>333</v>
      </c>
      <c r="BS114" s="322">
        <v>336</v>
      </c>
      <c r="BT114" s="327">
        <v>339</v>
      </c>
      <c r="BU114" s="331">
        <v>342</v>
      </c>
      <c r="BV114" s="335">
        <v>345</v>
      </c>
      <c r="BW114" s="338">
        <v>348</v>
      </c>
      <c r="BX114" s="343">
        <v>350</v>
      </c>
      <c r="BY114" s="346">
        <v>353</v>
      </c>
      <c r="BZ114" s="354">
        <v>356</v>
      </c>
      <c r="CA114" s="375">
        <v>359</v>
      </c>
      <c r="CB114" s="388">
        <v>362</v>
      </c>
      <c r="CC114" s="393">
        <v>365</v>
      </c>
      <c r="CD114" s="414">
        <v>368</v>
      </c>
      <c r="CE114" s="422">
        <v>371</v>
      </c>
      <c r="CF114" s="429">
        <v>374</v>
      </c>
      <c r="CG114" s="435">
        <v>377</v>
      </c>
      <c r="CH114" s="441">
        <v>380</v>
      </c>
      <c r="CI114" s="448">
        <v>383</v>
      </c>
      <c r="CJ114" s="455">
        <v>385</v>
      </c>
      <c r="CK114" s="460">
        <v>387</v>
      </c>
      <c r="CL114" s="396">
        <v>434</v>
      </c>
      <c r="CM114" s="1">
        <v>437</v>
      </c>
      <c r="CN114" s="1">
        <v>440</v>
      </c>
      <c r="CO114" s="1">
        <v>443</v>
      </c>
      <c r="CP114" s="498">
        <v>410</v>
      </c>
      <c r="CQ114" s="505">
        <v>413</v>
      </c>
      <c r="CR114" s="511">
        <v>416</v>
      </c>
      <c r="CS114" s="519">
        <v>420</v>
      </c>
      <c r="CT114" s="530">
        <v>423</v>
      </c>
      <c r="CU114" s="218">
        <f t="shared" si="114"/>
        <v>3</v>
      </c>
      <c r="CV114" s="23">
        <v>97</v>
      </c>
      <c r="CW114" s="23">
        <v>98</v>
      </c>
      <c r="CX114" s="23">
        <v>99</v>
      </c>
      <c r="CY114" s="23">
        <v>100</v>
      </c>
      <c r="CZ114" s="18">
        <v>101</v>
      </c>
      <c r="DA114" s="22">
        <v>102</v>
      </c>
      <c r="DB114" s="31">
        <v>105</v>
      </c>
      <c r="DC114" s="37">
        <v>110</v>
      </c>
      <c r="DD114" s="41">
        <v>116</v>
      </c>
      <c r="DE114" s="44">
        <v>123</v>
      </c>
      <c r="DF114" s="1">
        <f>ROUND((DE114-CV114)/9+DE114+1,0)</f>
        <v>127</v>
      </c>
      <c r="DG114" s="1">
        <f>ROUND((DF114-CV114)/10+DF114+1,1)</f>
        <v>131</v>
      </c>
      <c r="DH114" s="1">
        <f>ROUND((DG114-CV114)/11+DG114,1)</f>
        <v>134.1</v>
      </c>
      <c r="DI114" s="1">
        <f>ROUND((DH114-CW114)/11+DH114,1)</f>
        <v>137.4</v>
      </c>
      <c r="DJ114" s="71">
        <v>167</v>
      </c>
      <c r="DK114" s="73">
        <v>171</v>
      </c>
      <c r="DL114" s="77">
        <v>174</v>
      </c>
      <c r="DM114" s="81">
        <v>183</v>
      </c>
      <c r="DN114" s="88">
        <v>189</v>
      </c>
      <c r="DO114" s="90">
        <v>189</v>
      </c>
      <c r="DP114" s="93">
        <v>189</v>
      </c>
      <c r="DQ114" s="99">
        <v>189</v>
      </c>
      <c r="DR114" s="103">
        <v>189</v>
      </c>
      <c r="DS114" s="114">
        <v>190</v>
      </c>
      <c r="DT114" s="117">
        <v>192</v>
      </c>
      <c r="DU114" s="122">
        <v>200</v>
      </c>
      <c r="DV114" s="124">
        <v>206</v>
      </c>
      <c r="DW114" s="129">
        <v>212</v>
      </c>
      <c r="DX114" s="133">
        <v>218</v>
      </c>
      <c r="DY114" s="136">
        <v>218</v>
      </c>
      <c r="DZ114" s="140">
        <v>218</v>
      </c>
      <c r="EA114" s="145">
        <v>218</v>
      </c>
      <c r="EB114" s="1">
        <v>219</v>
      </c>
      <c r="EC114" s="1">
        <v>221</v>
      </c>
      <c r="ED114" s="1">
        <v>223</v>
      </c>
      <c r="EE114" s="163">
        <v>245</v>
      </c>
      <c r="EF114" s="167">
        <v>248</v>
      </c>
      <c r="EG114" s="174">
        <v>249</v>
      </c>
      <c r="EH114" s="178">
        <v>252</v>
      </c>
      <c r="EI114" s="184">
        <v>254</v>
      </c>
      <c r="EJ114" s="1">
        <v>255</v>
      </c>
      <c r="EK114" s="193">
        <v>255</v>
      </c>
      <c r="EL114" s="202">
        <v>255</v>
      </c>
      <c r="EM114" s="205">
        <v>255</v>
      </c>
      <c r="EN114" s="1">
        <f t="shared" ref="EN114:EN115" si="215">EM114</f>
        <v>255</v>
      </c>
      <c r="EO114" s="218">
        <v>256</v>
      </c>
      <c r="EP114" s="225">
        <v>259</v>
      </c>
      <c r="EQ114" s="229">
        <v>263</v>
      </c>
      <c r="ER114" s="235">
        <v>267</v>
      </c>
      <c r="ES114" s="245">
        <v>270</v>
      </c>
      <c r="ET114" s="1">
        <v>274</v>
      </c>
      <c r="EU114" s="1">
        <v>278</v>
      </c>
      <c r="EV114" s="264">
        <v>273</v>
      </c>
      <c r="EW114" s="268">
        <v>273</v>
      </c>
      <c r="EX114" s="272">
        <v>273</v>
      </c>
      <c r="EY114" s="279">
        <v>273</v>
      </c>
      <c r="EZ114" s="1">
        <v>273</v>
      </c>
      <c r="FA114" s="290">
        <v>273</v>
      </c>
      <c r="FB114" s="295">
        <v>273</v>
      </c>
      <c r="FC114" s="299">
        <v>275</v>
      </c>
      <c r="FD114" s="305">
        <v>277</v>
      </c>
      <c r="FE114" s="308">
        <v>279</v>
      </c>
      <c r="FF114" s="310">
        <v>281</v>
      </c>
      <c r="FG114" s="1">
        <f t="shared" ref="FG114:FG115" si="216">FF114</f>
        <v>281</v>
      </c>
      <c r="FH114" s="317">
        <v>281</v>
      </c>
      <c r="FI114" s="322">
        <v>281</v>
      </c>
      <c r="FJ114" s="327">
        <v>281</v>
      </c>
      <c r="FK114" s="331">
        <v>281</v>
      </c>
      <c r="FL114" s="335">
        <v>283</v>
      </c>
      <c r="FM114" s="338">
        <v>286</v>
      </c>
      <c r="FN114" s="343">
        <v>288</v>
      </c>
      <c r="FO114" s="346">
        <v>290</v>
      </c>
      <c r="FP114" s="354">
        <v>292</v>
      </c>
      <c r="FQ114" s="375">
        <v>295</v>
      </c>
      <c r="FR114" s="388">
        <v>298</v>
      </c>
      <c r="FS114" s="393">
        <v>300</v>
      </c>
      <c r="FT114" s="414">
        <v>300</v>
      </c>
      <c r="FU114" s="422">
        <v>300</v>
      </c>
      <c r="FV114" s="429">
        <v>300</v>
      </c>
      <c r="FW114" s="435">
        <v>300</v>
      </c>
      <c r="FX114" s="441">
        <v>300</v>
      </c>
      <c r="FY114" s="448">
        <v>302</v>
      </c>
      <c r="FZ114" s="455">
        <v>305</v>
      </c>
      <c r="GA114" s="460">
        <v>308</v>
      </c>
      <c r="GB114" s="396">
        <v>327</v>
      </c>
      <c r="GC114" s="1">
        <v>330</v>
      </c>
      <c r="GD114" s="1">
        <v>333</v>
      </c>
      <c r="GE114" s="1">
        <v>336</v>
      </c>
      <c r="GF114" s="498">
        <v>332</v>
      </c>
      <c r="GG114" s="505">
        <v>335</v>
      </c>
      <c r="GH114" s="511">
        <v>338</v>
      </c>
      <c r="GI114" s="519">
        <v>340</v>
      </c>
      <c r="GJ114" s="530">
        <v>344</v>
      </c>
      <c r="GK114" s="218">
        <f t="shared" si="120"/>
        <v>4</v>
      </c>
      <c r="GL114" s="23">
        <v>5258</v>
      </c>
      <c r="GM114" s="23">
        <v>5326</v>
      </c>
      <c r="GN114" s="23">
        <v>5392</v>
      </c>
      <c r="GO114" s="23">
        <v>5450</v>
      </c>
      <c r="GP114" s="17">
        <v>5508</v>
      </c>
      <c r="GQ114" s="22">
        <v>5570</v>
      </c>
      <c r="GR114" s="31">
        <v>5687</v>
      </c>
      <c r="GS114" s="37">
        <v>5916</v>
      </c>
      <c r="GT114" s="41">
        <v>6253</v>
      </c>
      <c r="GU114" s="44">
        <v>6350</v>
      </c>
      <c r="GV114" s="47"/>
      <c r="GW114" s="53"/>
      <c r="GX114" s="65"/>
      <c r="GY114" s="69"/>
      <c r="GZ114" s="71">
        <v>6925</v>
      </c>
      <c r="HA114" s="74">
        <v>7017</v>
      </c>
      <c r="HB114" s="74">
        <v>7110</v>
      </c>
      <c r="HC114" s="81">
        <v>7426</v>
      </c>
      <c r="HD114" s="88">
        <v>7715</v>
      </c>
      <c r="HE114" s="90">
        <v>7958</v>
      </c>
      <c r="HF114" s="93">
        <v>8157</v>
      </c>
      <c r="HG114" s="99">
        <v>8774</v>
      </c>
      <c r="HH114" s="103">
        <v>9157</v>
      </c>
      <c r="HI114" s="114">
        <v>9599</v>
      </c>
      <c r="HJ114" s="121"/>
      <c r="HK114" s="122">
        <v>11355</v>
      </c>
      <c r="HL114" s="124">
        <v>11800</v>
      </c>
      <c r="HM114" s="129">
        <v>12100</v>
      </c>
      <c r="HN114" s="133">
        <v>12200</v>
      </c>
      <c r="HO114" s="136">
        <v>12400</v>
      </c>
      <c r="HP114" s="74">
        <v>12620</v>
      </c>
      <c r="HQ114" s="145">
        <v>12960</v>
      </c>
      <c r="HR114" s="149"/>
      <c r="HS114" s="153"/>
      <c r="HT114" s="158"/>
      <c r="HU114" s="163">
        <v>13877</v>
      </c>
      <c r="HV114" s="74">
        <v>13977</v>
      </c>
      <c r="HW114" s="174">
        <v>14095</v>
      </c>
      <c r="HX114" s="178">
        <v>14295</v>
      </c>
      <c r="HY114" s="184">
        <v>14380</v>
      </c>
      <c r="HZ114" s="189"/>
      <c r="IA114" s="74">
        <v>15010</v>
      </c>
      <c r="IB114" s="202">
        <v>15300</v>
      </c>
      <c r="IC114" s="205">
        <v>15465</v>
      </c>
      <c r="ID114" s="209"/>
      <c r="IE114" s="218">
        <v>16022</v>
      </c>
      <c r="IF114" s="225">
        <v>16200</v>
      </c>
      <c r="IG114" s="229">
        <v>16500</v>
      </c>
      <c r="IH114" s="235">
        <v>16800</v>
      </c>
      <c r="II114" s="245">
        <v>17250</v>
      </c>
      <c r="IJ114" s="251"/>
      <c r="IK114" s="255"/>
      <c r="IL114" s="264">
        <v>17700</v>
      </c>
      <c r="IM114" s="268">
        <v>18000</v>
      </c>
      <c r="IN114" s="272">
        <v>18250</v>
      </c>
      <c r="IO114" s="279">
        <v>18500</v>
      </c>
      <c r="IP114" s="285"/>
      <c r="IQ114" s="290">
        <v>18900</v>
      </c>
      <c r="IR114" s="295">
        <v>19100</v>
      </c>
      <c r="IS114" s="299">
        <v>19300</v>
      </c>
      <c r="IT114" s="305">
        <v>19500</v>
      </c>
      <c r="IU114" s="74">
        <v>19700</v>
      </c>
      <c r="IV114" s="310">
        <v>19900</v>
      </c>
      <c r="IW114" s="313"/>
      <c r="IX114" s="317">
        <v>20300</v>
      </c>
      <c r="IY114" s="322">
        <v>20500</v>
      </c>
      <c r="IZ114" s="327">
        <v>20800</v>
      </c>
      <c r="JA114" s="331">
        <v>21000</v>
      </c>
      <c r="JB114" s="335">
        <v>21200</v>
      </c>
      <c r="JC114" s="338">
        <v>21400</v>
      </c>
      <c r="JD114" s="343">
        <v>21600</v>
      </c>
      <c r="JE114" s="346">
        <v>21800</v>
      </c>
      <c r="JF114" s="354">
        <v>22000</v>
      </c>
      <c r="JG114" s="375">
        <v>22200</v>
      </c>
      <c r="JH114" s="388">
        <v>22400</v>
      </c>
      <c r="JI114" s="393">
        <v>22700</v>
      </c>
      <c r="JJ114" s="414">
        <v>22900</v>
      </c>
      <c r="JK114" s="422">
        <v>23200</v>
      </c>
      <c r="JL114" s="429">
        <v>23600</v>
      </c>
      <c r="JM114" s="435">
        <v>23700</v>
      </c>
      <c r="JN114" s="441">
        <v>23900</v>
      </c>
      <c r="JO114" s="448">
        <v>24100</v>
      </c>
      <c r="JP114" s="455">
        <v>24300</v>
      </c>
      <c r="JQ114" s="460">
        <v>24600</v>
      </c>
      <c r="JR114" s="468">
        <v>24900</v>
      </c>
      <c r="JS114" s="475"/>
      <c r="JT114" s="483">
        <v>24950</v>
      </c>
      <c r="JU114" s="489">
        <v>25000</v>
      </c>
      <c r="JV114" s="498">
        <v>25100</v>
      </c>
      <c r="JW114" s="505">
        <v>25300</v>
      </c>
      <c r="JX114" s="511">
        <v>25500</v>
      </c>
      <c r="JY114" s="519">
        <v>25700</v>
      </c>
      <c r="JZ114" s="530">
        <v>25900</v>
      </c>
      <c r="KA114" s="218">
        <f t="shared" si="121"/>
        <v>200</v>
      </c>
      <c r="KB114" s="4"/>
    </row>
    <row r="115" spans="1:288" ht="15" customHeight="1" x14ac:dyDescent="0.2">
      <c r="A115" s="557"/>
      <c r="B115" s="132">
        <v>114</v>
      </c>
      <c r="C115" s="4" t="s">
        <v>124</v>
      </c>
      <c r="D115" s="132">
        <v>1</v>
      </c>
      <c r="E115" s="132">
        <v>1</v>
      </c>
      <c r="F115" s="23">
        <v>34</v>
      </c>
      <c r="G115" s="23">
        <v>36</v>
      </c>
      <c r="H115" s="23">
        <v>37</v>
      </c>
      <c r="I115" s="23">
        <v>38</v>
      </c>
      <c r="J115" s="5">
        <v>38</v>
      </c>
      <c r="K115" s="5">
        <v>38</v>
      </c>
      <c r="L115" s="5">
        <v>38</v>
      </c>
      <c r="M115" s="5">
        <v>38</v>
      </c>
      <c r="N115" s="5">
        <v>38</v>
      </c>
      <c r="O115" s="5">
        <v>38</v>
      </c>
      <c r="P115" s="5">
        <v>38</v>
      </c>
      <c r="Q115" s="5">
        <v>38</v>
      </c>
      <c r="R115" s="5">
        <v>38</v>
      </c>
      <c r="S115" s="5">
        <v>38</v>
      </c>
      <c r="T115" s="71">
        <v>50</v>
      </c>
      <c r="U115" s="73">
        <v>57</v>
      </c>
      <c r="V115" s="77">
        <v>70</v>
      </c>
      <c r="W115" s="81">
        <v>80</v>
      </c>
      <c r="X115" s="1">
        <f>ROUND((W115-T115)/3+W115,1)</f>
        <v>90</v>
      </c>
      <c r="Y115" s="90">
        <v>90</v>
      </c>
      <c r="Z115" s="93">
        <v>90</v>
      </c>
      <c r="AA115" s="99">
        <v>90</v>
      </c>
      <c r="AB115" s="103">
        <v>90</v>
      </c>
      <c r="AC115" s="1">
        <v>90</v>
      </c>
      <c r="AD115" s="117">
        <v>94</v>
      </c>
      <c r="AE115" s="122">
        <v>96</v>
      </c>
      <c r="AF115" s="1">
        <f>ROUND((AE115-AB115)/3+AE115,1)</f>
        <v>98</v>
      </c>
      <c r="AG115" s="129">
        <v>102</v>
      </c>
      <c r="AH115" s="1">
        <f t="shared" ref="AH115:AI116" si="217">ROUND((AG115-AD115)/3+AG115,1)</f>
        <v>104.7</v>
      </c>
      <c r="AI115" s="1">
        <f t="shared" si="217"/>
        <v>107.6</v>
      </c>
      <c r="AJ115" s="1">
        <f t="shared" ref="AJ115:AJ116" si="218">ROUND((AI115-AF115)/3+AI115,1)</f>
        <v>110.8</v>
      </c>
      <c r="AK115" s="145">
        <v>131</v>
      </c>
      <c r="AL115" s="1">
        <v>135.30000000000001</v>
      </c>
      <c r="AM115" s="1">
        <v>139.6</v>
      </c>
      <c r="AN115" s="1">
        <v>143.9</v>
      </c>
      <c r="AO115" s="1">
        <v>148.20000000000002</v>
      </c>
      <c r="AP115" s="1">
        <v>152.50000000000003</v>
      </c>
      <c r="AQ115" s="1">
        <v>156.80000000000001</v>
      </c>
      <c r="AR115" s="1">
        <v>161.1</v>
      </c>
      <c r="AS115" s="1">
        <v>165.4</v>
      </c>
      <c r="AT115" s="1">
        <v>169.7</v>
      </c>
      <c r="AU115" s="1">
        <v>174</v>
      </c>
      <c r="AV115" s="1">
        <f t="shared" ref="AV115:BA115" si="219">AU115+4.3</f>
        <v>178.3</v>
      </c>
      <c r="AW115" s="1">
        <f t="shared" si="219"/>
        <v>182.60000000000002</v>
      </c>
      <c r="AX115" s="1">
        <f t="shared" si="219"/>
        <v>186.90000000000003</v>
      </c>
      <c r="AY115" s="1">
        <f t="shared" si="219"/>
        <v>191.20000000000005</v>
      </c>
      <c r="AZ115" s="1">
        <f t="shared" si="219"/>
        <v>195.50000000000006</v>
      </c>
      <c r="BA115" s="1">
        <f t="shared" si="219"/>
        <v>199.80000000000007</v>
      </c>
      <c r="BB115" s="1">
        <f>BA115+4.7</f>
        <v>204.50000000000006</v>
      </c>
      <c r="BC115" s="1">
        <f t="shared" ref="BC115:BH115" si="220">BB115+10</f>
        <v>214.50000000000006</v>
      </c>
      <c r="BD115" s="1">
        <f t="shared" si="220"/>
        <v>224.50000000000006</v>
      </c>
      <c r="BE115" s="1">
        <f t="shared" si="220"/>
        <v>234.50000000000006</v>
      </c>
      <c r="BF115" s="1">
        <f t="shared" si="220"/>
        <v>244.50000000000006</v>
      </c>
      <c r="BG115" s="1">
        <f t="shared" si="220"/>
        <v>254.50000000000006</v>
      </c>
      <c r="BH115" s="1">
        <f t="shared" si="220"/>
        <v>264.50000000000006</v>
      </c>
      <c r="BI115" s="1">
        <f t="shared" ref="BI115:BN115" si="221">BH115+10</f>
        <v>274.50000000000006</v>
      </c>
      <c r="BJ115" s="1">
        <f t="shared" si="221"/>
        <v>284.50000000000006</v>
      </c>
      <c r="BK115" s="1">
        <f t="shared" si="221"/>
        <v>294.50000000000006</v>
      </c>
      <c r="BL115" s="1">
        <f t="shared" si="221"/>
        <v>304.50000000000006</v>
      </c>
      <c r="BM115" s="1">
        <f t="shared" si="221"/>
        <v>314.50000000000006</v>
      </c>
      <c r="BN115" s="1">
        <f t="shared" si="221"/>
        <v>324.50000000000006</v>
      </c>
      <c r="BO115" s="1">
        <f t="shared" ref="BO115:BT115" si="222">BN115+10</f>
        <v>334.50000000000006</v>
      </c>
      <c r="BP115" s="1">
        <f t="shared" si="222"/>
        <v>344.50000000000006</v>
      </c>
      <c r="BQ115" s="1">
        <f t="shared" si="222"/>
        <v>354.50000000000006</v>
      </c>
      <c r="BR115" s="1">
        <f t="shared" si="222"/>
        <v>364.50000000000006</v>
      </c>
      <c r="BS115" s="1">
        <f t="shared" si="222"/>
        <v>374.50000000000006</v>
      </c>
      <c r="BT115" s="1">
        <f t="shared" si="222"/>
        <v>384.50000000000006</v>
      </c>
      <c r="BU115" s="1">
        <f t="shared" ref="BU115:BZ115" si="223">BT115+10</f>
        <v>394.50000000000006</v>
      </c>
      <c r="BV115" s="1">
        <f t="shared" si="223"/>
        <v>404.50000000000006</v>
      </c>
      <c r="BW115" s="1">
        <f t="shared" si="223"/>
        <v>414.50000000000006</v>
      </c>
      <c r="BX115" s="1">
        <f t="shared" si="223"/>
        <v>424.50000000000006</v>
      </c>
      <c r="BY115" s="1">
        <f t="shared" si="223"/>
        <v>434.50000000000006</v>
      </c>
      <c r="BZ115" s="1">
        <f t="shared" si="223"/>
        <v>444.50000000000006</v>
      </c>
      <c r="CA115" s="1">
        <f t="shared" ref="CA115:CF115" si="224">BZ115+10</f>
        <v>454.50000000000006</v>
      </c>
      <c r="CB115" s="1">
        <f t="shared" si="224"/>
        <v>464.50000000000006</v>
      </c>
      <c r="CC115" s="1">
        <f t="shared" si="224"/>
        <v>474.50000000000006</v>
      </c>
      <c r="CD115" s="1">
        <f t="shared" si="224"/>
        <v>484.50000000000006</v>
      </c>
      <c r="CE115" s="1">
        <f t="shared" si="224"/>
        <v>494.50000000000006</v>
      </c>
      <c r="CF115" s="1">
        <f t="shared" si="224"/>
        <v>504.50000000000006</v>
      </c>
      <c r="CG115" s="1">
        <f t="shared" ref="CG115:CL115" si="225">CF115+10</f>
        <v>514.5</v>
      </c>
      <c r="CH115" s="1">
        <f t="shared" si="225"/>
        <v>524.5</v>
      </c>
      <c r="CI115" s="1">
        <f t="shared" si="225"/>
        <v>534.5</v>
      </c>
      <c r="CJ115" s="1">
        <f t="shared" si="225"/>
        <v>544.5</v>
      </c>
      <c r="CK115" s="1">
        <f t="shared" si="225"/>
        <v>554.5</v>
      </c>
      <c r="CL115" s="1">
        <f t="shared" si="225"/>
        <v>564.5</v>
      </c>
      <c r="CM115" s="1">
        <f t="shared" ref="CM115:CR115" si="226">CL115+10</f>
        <v>574.5</v>
      </c>
      <c r="CN115" s="1">
        <f t="shared" si="226"/>
        <v>584.5</v>
      </c>
      <c r="CO115" s="1">
        <f t="shared" si="226"/>
        <v>594.5</v>
      </c>
      <c r="CP115" s="1">
        <f t="shared" si="226"/>
        <v>604.5</v>
      </c>
      <c r="CQ115" s="1">
        <f t="shared" si="226"/>
        <v>614.5</v>
      </c>
      <c r="CR115" s="1">
        <f t="shared" si="226"/>
        <v>624.5</v>
      </c>
      <c r="CS115" s="522">
        <f>CR115+10</f>
        <v>634.5</v>
      </c>
      <c r="CT115" s="1">
        <f>CS115+10</f>
        <v>644.5</v>
      </c>
      <c r="CU115" s="218">
        <f t="shared" si="114"/>
        <v>10</v>
      </c>
      <c r="CV115" s="23">
        <v>23</v>
      </c>
      <c r="CW115" s="23">
        <v>24</v>
      </c>
      <c r="CX115" s="23">
        <v>26</v>
      </c>
      <c r="CY115" s="23">
        <v>27</v>
      </c>
      <c r="CZ115" s="5">
        <v>27</v>
      </c>
      <c r="DA115" s="5">
        <v>27</v>
      </c>
      <c r="DB115" s="5">
        <v>27</v>
      </c>
      <c r="DC115" s="5">
        <v>27</v>
      </c>
      <c r="DD115" s="5">
        <v>27</v>
      </c>
      <c r="DE115" s="5">
        <v>27</v>
      </c>
      <c r="DF115" s="5">
        <v>27</v>
      </c>
      <c r="DG115" s="5">
        <v>27</v>
      </c>
      <c r="DH115" s="5">
        <v>27</v>
      </c>
      <c r="DI115" s="5">
        <v>27</v>
      </c>
      <c r="DJ115" s="71">
        <v>30</v>
      </c>
      <c r="DK115" s="73">
        <v>32</v>
      </c>
      <c r="DL115" s="77">
        <v>40</v>
      </c>
      <c r="DM115" s="81">
        <v>50</v>
      </c>
      <c r="DN115" s="1">
        <f>ROUND((DM115-DJ115)/3+DM115,1)</f>
        <v>56.7</v>
      </c>
      <c r="DO115" s="90">
        <v>61</v>
      </c>
      <c r="DP115" s="93">
        <v>63</v>
      </c>
      <c r="DQ115" s="99">
        <v>66</v>
      </c>
      <c r="DR115" s="103">
        <v>68</v>
      </c>
      <c r="DS115" s="1">
        <f>ROUND((DR115-DO115)/3+DR115,1)</f>
        <v>70.3</v>
      </c>
      <c r="DT115" s="117">
        <v>73</v>
      </c>
      <c r="DU115" s="122">
        <v>77</v>
      </c>
      <c r="DV115" s="1">
        <f>ROUND((DU115-DR115)/3+DU115,1)</f>
        <v>80</v>
      </c>
      <c r="DW115" s="129">
        <v>83</v>
      </c>
      <c r="DX115" s="1">
        <f t="shared" ref="DX115:DX116" si="227">ROUND((DW115-DT115)/3/31*16+DW115,1)</f>
        <v>84.7</v>
      </c>
      <c r="DY115" s="1">
        <v>84.7</v>
      </c>
      <c r="DZ115" s="1">
        <f t="shared" ref="DZ115:DZ116" si="228">DY115</f>
        <v>84.7</v>
      </c>
      <c r="EA115" s="145">
        <v>84.7</v>
      </c>
      <c r="EB115" s="1">
        <v>86</v>
      </c>
      <c r="EC115" s="1">
        <v>88</v>
      </c>
      <c r="ED115" s="1">
        <v>90</v>
      </c>
      <c r="EE115" s="1">
        <v>92</v>
      </c>
      <c r="EF115" s="1">
        <v>95.1</v>
      </c>
      <c r="EG115" s="1">
        <v>98.2</v>
      </c>
      <c r="EH115" s="1">
        <v>101.3</v>
      </c>
      <c r="EI115" s="1">
        <v>104.4</v>
      </c>
      <c r="EJ115" s="1">
        <v>106</v>
      </c>
      <c r="EK115" s="1">
        <f t="shared" ref="EK115:EK117" si="229">EJ115</f>
        <v>106</v>
      </c>
      <c r="EL115" s="1">
        <f>EK115</f>
        <v>106</v>
      </c>
      <c r="EM115" s="1">
        <f>EL115</f>
        <v>106</v>
      </c>
      <c r="EN115" s="1">
        <f t="shared" si="215"/>
        <v>106</v>
      </c>
      <c r="EO115" s="1">
        <v>109</v>
      </c>
      <c r="EP115" s="1">
        <f>EO115+3</f>
        <v>112</v>
      </c>
      <c r="EQ115" s="234">
        <v>128</v>
      </c>
      <c r="ER115" s="1">
        <v>135</v>
      </c>
      <c r="ES115" s="1">
        <v>141</v>
      </c>
      <c r="ET115" s="1">
        <v>147</v>
      </c>
      <c r="EU115" s="1">
        <v>153</v>
      </c>
      <c r="EV115" s="1">
        <f>EU115</f>
        <v>153</v>
      </c>
      <c r="EW115" s="1">
        <f t="shared" ref="EW115:EW116" si="230">EV115</f>
        <v>153</v>
      </c>
      <c r="EX115" s="1">
        <f t="shared" ref="EX115:EX117" si="231">EW115</f>
        <v>153</v>
      </c>
      <c r="EY115" s="1">
        <v>159</v>
      </c>
      <c r="EZ115" s="1">
        <v>165</v>
      </c>
      <c r="FA115" s="1">
        <v>171</v>
      </c>
      <c r="FB115" s="1">
        <v>177</v>
      </c>
      <c r="FC115" s="1">
        <v>183</v>
      </c>
      <c r="FD115" s="1">
        <v>189</v>
      </c>
      <c r="FE115" s="1">
        <v>195</v>
      </c>
      <c r="FF115" s="1">
        <v>201</v>
      </c>
      <c r="FG115" s="1">
        <f t="shared" si="216"/>
        <v>201</v>
      </c>
      <c r="FH115" s="1">
        <f>FG115</f>
        <v>201</v>
      </c>
      <c r="FI115" s="1">
        <f>FH115</f>
        <v>201</v>
      </c>
      <c r="FJ115" s="1">
        <f>FI115+1</f>
        <v>202</v>
      </c>
      <c r="FK115" s="1">
        <v>203</v>
      </c>
      <c r="FL115" s="1">
        <v>204</v>
      </c>
      <c r="FM115" s="1">
        <v>205</v>
      </c>
      <c r="FN115" s="1">
        <v>206</v>
      </c>
      <c r="FO115" s="1">
        <v>207</v>
      </c>
      <c r="FP115" s="1">
        <v>208</v>
      </c>
      <c r="FQ115" s="1">
        <v>209</v>
      </c>
      <c r="FR115" s="1">
        <v>210</v>
      </c>
      <c r="FS115" s="1">
        <v>211</v>
      </c>
      <c r="FT115" s="1">
        <v>212</v>
      </c>
      <c r="FU115" s="1">
        <v>213</v>
      </c>
      <c r="FV115" s="1">
        <v>214</v>
      </c>
      <c r="FW115" s="1">
        <v>215</v>
      </c>
      <c r="FX115" s="1">
        <v>216</v>
      </c>
      <c r="FY115" s="1">
        <v>217</v>
      </c>
      <c r="FZ115" s="1">
        <v>218</v>
      </c>
      <c r="GA115" s="1">
        <v>219</v>
      </c>
      <c r="GB115" s="1">
        <v>220</v>
      </c>
      <c r="GC115" s="1">
        <v>221</v>
      </c>
      <c r="GD115" s="1">
        <v>222</v>
      </c>
      <c r="GE115" s="1">
        <v>223</v>
      </c>
      <c r="GF115" s="1">
        <v>224</v>
      </c>
      <c r="GG115" s="1">
        <v>225</v>
      </c>
      <c r="GH115" s="1">
        <v>226</v>
      </c>
      <c r="GI115" s="522">
        <v>227</v>
      </c>
      <c r="GJ115" s="1">
        <v>228</v>
      </c>
      <c r="GK115" s="218">
        <f t="shared" si="120"/>
        <v>1</v>
      </c>
      <c r="GL115" s="23">
        <v>8585</v>
      </c>
      <c r="GM115" s="23">
        <v>8669</v>
      </c>
      <c r="GN115" s="23">
        <v>8752</v>
      </c>
      <c r="GO115" s="23">
        <v>8802</v>
      </c>
      <c r="GP115" s="5">
        <v>8802</v>
      </c>
      <c r="GQ115" s="5">
        <v>8802</v>
      </c>
      <c r="GR115" s="5">
        <v>8802</v>
      </c>
      <c r="GS115" s="5">
        <v>8802</v>
      </c>
      <c r="GT115" s="5">
        <v>8802</v>
      </c>
      <c r="GU115" s="5">
        <v>8802</v>
      </c>
      <c r="GV115" s="5">
        <v>8802</v>
      </c>
      <c r="GW115" s="5">
        <v>8802</v>
      </c>
      <c r="GX115" s="5">
        <v>8802</v>
      </c>
      <c r="GY115" s="5">
        <v>8802</v>
      </c>
      <c r="GZ115" s="71">
        <v>9552</v>
      </c>
      <c r="HA115" s="74">
        <v>9685</v>
      </c>
      <c r="HB115" s="77">
        <v>9712</v>
      </c>
      <c r="HC115" s="81">
        <v>9851</v>
      </c>
      <c r="HD115" s="88"/>
      <c r="HE115" s="74">
        <v>9960</v>
      </c>
      <c r="HF115" s="74">
        <v>10017</v>
      </c>
      <c r="HG115" s="99">
        <v>10096</v>
      </c>
      <c r="HH115" s="103">
        <v>10160</v>
      </c>
      <c r="HI115" s="114"/>
      <c r="HJ115" s="117">
        <v>10321</v>
      </c>
      <c r="HK115" s="122">
        <v>10384</v>
      </c>
      <c r="HL115" s="124"/>
      <c r="HM115" s="129">
        <v>10528</v>
      </c>
      <c r="HN115" s="133"/>
      <c r="HO115" s="136"/>
      <c r="HP115" s="140"/>
      <c r="HQ115" s="145">
        <v>10871</v>
      </c>
      <c r="HR115" s="149"/>
      <c r="HS115" s="153"/>
      <c r="HT115" s="158"/>
      <c r="HU115" s="163"/>
      <c r="HV115" s="167"/>
      <c r="HW115" s="174"/>
      <c r="HX115" s="178"/>
      <c r="HY115" s="184"/>
      <c r="HZ115" s="189"/>
      <c r="IA115" s="193"/>
      <c r="IB115" s="202"/>
      <c r="IC115" s="205"/>
      <c r="ID115" s="209"/>
      <c r="IE115" s="218"/>
      <c r="IF115" s="225"/>
      <c r="IG115" s="229"/>
      <c r="IH115" s="235"/>
      <c r="II115" s="245"/>
      <c r="IJ115" s="251"/>
      <c r="IK115" s="255"/>
      <c r="IL115" s="264"/>
      <c r="IM115" s="268"/>
      <c r="IN115" s="272"/>
      <c r="IO115" s="279"/>
      <c r="IP115" s="285"/>
      <c r="IQ115" s="290"/>
      <c r="IR115" s="295"/>
      <c r="IS115" s="299"/>
      <c r="IT115" s="305"/>
      <c r="IU115" s="308"/>
      <c r="IV115" s="310"/>
      <c r="IW115" s="313"/>
      <c r="IX115" s="317"/>
      <c r="IY115" s="322"/>
      <c r="IZ115" s="327"/>
      <c r="JA115" s="331"/>
      <c r="JB115" s="335"/>
      <c r="JC115" s="338"/>
      <c r="JD115" s="343"/>
      <c r="JE115" s="346"/>
      <c r="JF115" s="354"/>
      <c r="JG115" s="375"/>
      <c r="JH115" s="388"/>
      <c r="JI115" s="393"/>
      <c r="JJ115" s="414"/>
      <c r="JK115" s="422"/>
      <c r="JL115" s="429"/>
      <c r="JM115" s="435"/>
      <c r="JN115" s="441"/>
      <c r="JO115" s="448"/>
      <c r="JP115" s="455"/>
      <c r="JQ115" s="460"/>
      <c r="JR115" s="468"/>
      <c r="JS115" s="475"/>
      <c r="JT115" s="483"/>
      <c r="JU115" s="489"/>
      <c r="JV115" s="498"/>
      <c r="JW115" s="505"/>
      <c r="JX115" s="511"/>
      <c r="JY115" s="519"/>
      <c r="JZ115" s="530"/>
      <c r="KA115" s="218" t="str">
        <f t="shared" si="121"/>
        <v>Н/Д</v>
      </c>
      <c r="KB115" s="4"/>
    </row>
    <row r="116" spans="1:288" ht="15" customHeight="1" x14ac:dyDescent="0.2">
      <c r="A116" s="557"/>
      <c r="B116" s="132">
        <v>115</v>
      </c>
      <c r="C116" s="4" t="s">
        <v>125</v>
      </c>
      <c r="D116" s="132">
        <v>0</v>
      </c>
      <c r="E116" s="132">
        <v>1</v>
      </c>
      <c r="F116" s="23">
        <v>188</v>
      </c>
      <c r="G116" s="23">
        <v>190</v>
      </c>
      <c r="H116" s="23">
        <v>192</v>
      </c>
      <c r="I116" s="23">
        <v>192</v>
      </c>
      <c r="J116" s="18">
        <v>193</v>
      </c>
      <c r="K116" s="22">
        <v>197</v>
      </c>
      <c r="L116" s="31">
        <v>199</v>
      </c>
      <c r="M116" s="37">
        <v>201</v>
      </c>
      <c r="N116" s="41">
        <v>202</v>
      </c>
      <c r="O116" s="44">
        <v>204</v>
      </c>
      <c r="P116" s="1">
        <f t="shared" ref="P116:P117" si="232">ROUND((O116-F116)/9+O116,0)</f>
        <v>206</v>
      </c>
      <c r="Q116" s="53">
        <v>206</v>
      </c>
      <c r="R116" s="65">
        <v>207</v>
      </c>
      <c r="S116" s="69">
        <v>208</v>
      </c>
      <c r="T116" s="71">
        <v>209</v>
      </c>
      <c r="U116" s="73">
        <v>211</v>
      </c>
      <c r="V116" s="1">
        <f>ROUND((U116-S116)/2+U116,1)</f>
        <v>212.5</v>
      </c>
      <c r="W116" s="81">
        <v>214</v>
      </c>
      <c r="X116" s="88">
        <v>216</v>
      </c>
      <c r="Y116" s="90">
        <v>219</v>
      </c>
      <c r="Z116" s="93">
        <v>221</v>
      </c>
      <c r="AA116" s="99">
        <v>223</v>
      </c>
      <c r="AB116" s="103">
        <v>225</v>
      </c>
      <c r="AC116" s="1">
        <f>ROUND((AB116-Y116)/3+AB116,1)</f>
        <v>227</v>
      </c>
      <c r="AD116" s="1">
        <f>ROUND((AC116-Z116)/3+AC116,1)</f>
        <v>229</v>
      </c>
      <c r="AE116" s="122">
        <v>229</v>
      </c>
      <c r="AF116" s="124">
        <v>229</v>
      </c>
      <c r="AG116" s="129">
        <v>230</v>
      </c>
      <c r="AH116" s="1">
        <f t="shared" si="217"/>
        <v>230.3</v>
      </c>
      <c r="AI116" s="136">
        <v>232</v>
      </c>
      <c r="AJ116" s="1">
        <f t="shared" si="218"/>
        <v>233</v>
      </c>
      <c r="AK116" s="145">
        <v>235</v>
      </c>
      <c r="AL116" s="149">
        <v>237</v>
      </c>
      <c r="AM116" s="153">
        <v>238</v>
      </c>
      <c r="AN116" s="158">
        <v>239</v>
      </c>
      <c r="AO116" s="1">
        <v>240</v>
      </c>
      <c r="AP116" s="167">
        <v>241</v>
      </c>
      <c r="AQ116" s="174">
        <v>242</v>
      </c>
      <c r="AR116" s="178">
        <v>243</v>
      </c>
      <c r="AS116" s="184">
        <v>244</v>
      </c>
      <c r="AT116" s="189">
        <v>247</v>
      </c>
      <c r="AU116" s="1">
        <v>249</v>
      </c>
      <c r="AV116" s="202">
        <v>250</v>
      </c>
      <c r="AW116" s="205">
        <v>252</v>
      </c>
      <c r="AX116" s="209">
        <v>253</v>
      </c>
      <c r="AY116" s="1">
        <v>255</v>
      </c>
      <c r="AZ116" s="225">
        <v>256</v>
      </c>
      <c r="BA116" s="229">
        <v>258</v>
      </c>
      <c r="BB116" s="235">
        <v>259</v>
      </c>
      <c r="BC116" s="245">
        <v>261</v>
      </c>
      <c r="BD116" s="251">
        <v>262</v>
      </c>
      <c r="BE116" s="255">
        <v>269</v>
      </c>
      <c r="BF116" s="264">
        <v>272</v>
      </c>
      <c r="BG116" s="268">
        <v>274</v>
      </c>
      <c r="BH116" s="272">
        <v>280</v>
      </c>
      <c r="BI116" s="279">
        <v>283</v>
      </c>
      <c r="BJ116" s="285">
        <v>285</v>
      </c>
      <c r="BK116" s="290">
        <v>286</v>
      </c>
      <c r="BL116" s="295">
        <v>287</v>
      </c>
      <c r="BM116" s="1">
        <v>288</v>
      </c>
      <c r="BN116" s="305">
        <v>289</v>
      </c>
      <c r="BO116" s="308">
        <v>291</v>
      </c>
      <c r="BP116" s="310">
        <v>296</v>
      </c>
      <c r="BQ116" s="313">
        <v>299</v>
      </c>
      <c r="BR116" s="317">
        <v>302</v>
      </c>
      <c r="BS116" s="322">
        <v>304</v>
      </c>
      <c r="BT116" s="327">
        <v>315</v>
      </c>
      <c r="BU116" s="331">
        <v>316</v>
      </c>
      <c r="BV116" s="335">
        <v>317</v>
      </c>
      <c r="BW116" s="338">
        <v>319</v>
      </c>
      <c r="BX116" s="1">
        <v>321</v>
      </c>
      <c r="BY116" s="1">
        <v>323</v>
      </c>
      <c r="BZ116" s="354">
        <v>322</v>
      </c>
      <c r="CA116" s="1">
        <v>323</v>
      </c>
      <c r="CB116" s="388">
        <v>327</v>
      </c>
      <c r="CC116" s="393">
        <v>330</v>
      </c>
      <c r="CD116" s="414">
        <v>331</v>
      </c>
      <c r="CE116" s="422">
        <v>333</v>
      </c>
      <c r="CF116" s="429">
        <v>335</v>
      </c>
      <c r="CG116" s="435">
        <v>337</v>
      </c>
      <c r="CH116" s="441">
        <v>338</v>
      </c>
      <c r="CI116" s="448">
        <v>340</v>
      </c>
      <c r="CJ116" s="455">
        <v>341</v>
      </c>
      <c r="CK116" s="1">
        <v>343</v>
      </c>
      <c r="CL116" s="468">
        <v>344</v>
      </c>
      <c r="CM116" s="475">
        <v>346</v>
      </c>
      <c r="CN116" s="483">
        <v>347</v>
      </c>
      <c r="CO116" s="489">
        <v>349</v>
      </c>
      <c r="CP116" s="498">
        <v>351</v>
      </c>
      <c r="CQ116" s="505">
        <v>352</v>
      </c>
      <c r="CR116" s="1">
        <v>353</v>
      </c>
      <c r="CS116" s="522">
        <v>354</v>
      </c>
      <c r="CT116" s="530">
        <v>354</v>
      </c>
      <c r="CU116" s="218">
        <f t="shared" si="114"/>
        <v>0</v>
      </c>
      <c r="CV116" s="23">
        <v>118</v>
      </c>
      <c r="CW116" s="23">
        <v>119</v>
      </c>
      <c r="CX116" s="23">
        <v>120</v>
      </c>
      <c r="CY116" s="23">
        <v>120</v>
      </c>
      <c r="CZ116" s="18">
        <v>122</v>
      </c>
      <c r="DA116" s="22">
        <v>123</v>
      </c>
      <c r="DB116" s="31">
        <v>123</v>
      </c>
      <c r="DC116" s="37">
        <v>124</v>
      </c>
      <c r="DD116" s="41">
        <v>124</v>
      </c>
      <c r="DE116" s="44">
        <v>125</v>
      </c>
      <c r="DF116" s="1">
        <f t="shared" ref="DF116:DF117" si="233">ROUND((DE116-CV116)/9+DE116+1,0)</f>
        <v>127</v>
      </c>
      <c r="DG116" s="53">
        <v>127</v>
      </c>
      <c r="DH116" s="65">
        <v>127</v>
      </c>
      <c r="DI116" s="69">
        <v>128</v>
      </c>
      <c r="DJ116" s="71">
        <v>129</v>
      </c>
      <c r="DK116" s="73">
        <v>131</v>
      </c>
      <c r="DL116" s="1">
        <f>ROUND((DK116-DI116)/2+DK116,1)</f>
        <v>132.5</v>
      </c>
      <c r="DM116" s="81">
        <v>133</v>
      </c>
      <c r="DN116" s="88">
        <v>134</v>
      </c>
      <c r="DO116" s="90">
        <v>135</v>
      </c>
      <c r="DP116" s="93">
        <v>135</v>
      </c>
      <c r="DQ116" s="99">
        <v>136</v>
      </c>
      <c r="DR116" s="103">
        <v>137</v>
      </c>
      <c r="DS116" s="1">
        <v>137</v>
      </c>
      <c r="DT116" s="1">
        <v>138</v>
      </c>
      <c r="DU116" s="122">
        <v>139</v>
      </c>
      <c r="DV116" s="124">
        <v>140</v>
      </c>
      <c r="DW116" s="129">
        <v>141</v>
      </c>
      <c r="DX116" s="1">
        <f t="shared" si="227"/>
        <v>141.5</v>
      </c>
      <c r="DY116" s="136">
        <v>141.5</v>
      </c>
      <c r="DZ116" s="1">
        <f t="shared" si="228"/>
        <v>141.5</v>
      </c>
      <c r="EA116" s="145">
        <v>141.5</v>
      </c>
      <c r="EB116" s="149">
        <v>142</v>
      </c>
      <c r="EC116" s="153">
        <v>143</v>
      </c>
      <c r="ED116" s="158">
        <v>143</v>
      </c>
      <c r="EE116" s="1">
        <v>143</v>
      </c>
      <c r="EF116" s="167">
        <v>144</v>
      </c>
      <c r="EG116" s="174">
        <v>145</v>
      </c>
      <c r="EH116" s="178">
        <v>146</v>
      </c>
      <c r="EI116" s="184">
        <v>147</v>
      </c>
      <c r="EJ116" s="189">
        <v>148</v>
      </c>
      <c r="EK116" s="1">
        <f t="shared" si="229"/>
        <v>148</v>
      </c>
      <c r="EL116" s="202">
        <v>148</v>
      </c>
      <c r="EM116" s="205">
        <v>148</v>
      </c>
      <c r="EN116" s="209">
        <v>148</v>
      </c>
      <c r="EO116" s="1">
        <v>149</v>
      </c>
      <c r="EP116" s="225">
        <v>148</v>
      </c>
      <c r="EQ116" s="229">
        <v>148</v>
      </c>
      <c r="ER116" s="235">
        <v>148</v>
      </c>
      <c r="ES116" s="1">
        <v>148</v>
      </c>
      <c r="ET116" s="1">
        <v>148</v>
      </c>
      <c r="EU116" s="1">
        <v>148</v>
      </c>
      <c r="EV116" s="1">
        <v>148</v>
      </c>
      <c r="EW116" s="1">
        <f t="shared" si="230"/>
        <v>148</v>
      </c>
      <c r="EX116" s="1">
        <f t="shared" si="231"/>
        <v>148</v>
      </c>
      <c r="EY116" s="1">
        <v>148</v>
      </c>
      <c r="EZ116" s="285">
        <v>148</v>
      </c>
      <c r="FA116" s="234">
        <v>148</v>
      </c>
      <c r="FB116" s="295">
        <v>148</v>
      </c>
      <c r="FC116" s="1">
        <v>148</v>
      </c>
      <c r="FD116" s="305">
        <v>148</v>
      </c>
      <c r="FE116" s="308">
        <v>148</v>
      </c>
      <c r="FF116" s="310">
        <v>148</v>
      </c>
      <c r="FG116" s="313">
        <v>148</v>
      </c>
      <c r="FH116" s="317">
        <v>148</v>
      </c>
      <c r="FI116" s="322">
        <v>148</v>
      </c>
      <c r="FJ116" s="327">
        <v>148</v>
      </c>
      <c r="FK116" s="331">
        <v>148</v>
      </c>
      <c r="FL116" s="335">
        <v>148</v>
      </c>
      <c r="FM116" s="338">
        <v>148</v>
      </c>
      <c r="FN116" s="1">
        <v>148</v>
      </c>
      <c r="FO116" s="1">
        <v>148</v>
      </c>
      <c r="FP116" s="354">
        <v>148</v>
      </c>
      <c r="FQ116" s="1">
        <v>148</v>
      </c>
      <c r="FR116" s="388">
        <v>148</v>
      </c>
      <c r="FS116" s="393">
        <v>148</v>
      </c>
      <c r="FT116" s="414">
        <v>148</v>
      </c>
      <c r="FU116" s="422">
        <v>148</v>
      </c>
      <c r="FV116" s="429">
        <v>148</v>
      </c>
      <c r="FW116" s="435">
        <v>148</v>
      </c>
      <c r="FX116" s="441">
        <v>148</v>
      </c>
      <c r="FY116" s="448">
        <v>148</v>
      </c>
      <c r="FZ116" s="455">
        <v>148</v>
      </c>
      <c r="GA116" s="1">
        <v>148</v>
      </c>
      <c r="GB116" s="468">
        <v>148</v>
      </c>
      <c r="GC116" s="475">
        <v>148</v>
      </c>
      <c r="GD116" s="483">
        <v>148</v>
      </c>
      <c r="GE116" s="489">
        <v>148</v>
      </c>
      <c r="GF116" s="498">
        <v>148</v>
      </c>
      <c r="GG116" s="505">
        <v>148</v>
      </c>
      <c r="GH116" s="1">
        <v>148</v>
      </c>
      <c r="GI116" s="522">
        <v>148</v>
      </c>
      <c r="GJ116" s="530">
        <v>148</v>
      </c>
      <c r="GK116" s="218">
        <f t="shared" si="120"/>
        <v>0</v>
      </c>
      <c r="GL116" s="23">
        <v>6400</v>
      </c>
      <c r="GM116" s="23">
        <v>6480</v>
      </c>
      <c r="GN116" s="23">
        <v>6570</v>
      </c>
      <c r="GO116" s="23">
        <v>6607</v>
      </c>
      <c r="GP116" s="17"/>
      <c r="GQ116" s="22"/>
      <c r="GR116" s="31">
        <v>6780</v>
      </c>
      <c r="GS116" s="37">
        <v>6860</v>
      </c>
      <c r="GT116" s="41">
        <v>6960</v>
      </c>
      <c r="GU116" s="44">
        <v>7040</v>
      </c>
      <c r="GV116" s="47"/>
      <c r="GW116" s="53"/>
      <c r="GX116" s="65">
        <v>7220</v>
      </c>
      <c r="GY116" s="69">
        <v>7300</v>
      </c>
      <c r="GZ116" s="71">
        <v>7380</v>
      </c>
      <c r="HA116" s="73">
        <v>7450</v>
      </c>
      <c r="HB116" s="77"/>
      <c r="HC116" s="81">
        <v>7570</v>
      </c>
      <c r="HD116" s="88">
        <v>7650</v>
      </c>
      <c r="HE116" s="90">
        <v>7750</v>
      </c>
      <c r="HF116" s="93">
        <v>7830</v>
      </c>
      <c r="HG116" s="99">
        <v>7907</v>
      </c>
      <c r="HH116" s="103">
        <v>8000</v>
      </c>
      <c r="HI116" s="114"/>
      <c r="HJ116" s="117"/>
      <c r="HK116" s="122">
        <v>8170</v>
      </c>
      <c r="HL116" s="124">
        <v>8260</v>
      </c>
      <c r="HM116" s="129">
        <v>8330</v>
      </c>
      <c r="HN116" s="133"/>
      <c r="HO116" s="136">
        <v>8500</v>
      </c>
      <c r="HP116" s="140"/>
      <c r="HQ116" s="145">
        <v>8600</v>
      </c>
      <c r="HR116" s="149">
        <v>8670</v>
      </c>
      <c r="HS116" s="153">
        <v>8740</v>
      </c>
      <c r="HT116" s="158">
        <v>8820</v>
      </c>
      <c r="HU116" s="163"/>
      <c r="HV116" s="167">
        <v>8920</v>
      </c>
      <c r="HW116" s="174">
        <v>9000</v>
      </c>
      <c r="HX116" s="178">
        <v>9090</v>
      </c>
      <c r="HY116" s="184">
        <v>9157</v>
      </c>
      <c r="HZ116" s="189">
        <v>9240</v>
      </c>
      <c r="IA116" s="193"/>
      <c r="IB116" s="202">
        <v>9360</v>
      </c>
      <c r="IC116" s="205">
        <v>9430</v>
      </c>
      <c r="ID116" s="209">
        <v>9498</v>
      </c>
      <c r="IE116" s="218"/>
      <c r="IF116" s="225">
        <v>9706</v>
      </c>
      <c r="IG116" s="229">
        <v>9820</v>
      </c>
      <c r="IH116" s="235">
        <v>9922</v>
      </c>
      <c r="II116" s="245">
        <v>10020</v>
      </c>
      <c r="IJ116" s="251">
        <v>10126</v>
      </c>
      <c r="IK116" s="255">
        <v>10275</v>
      </c>
      <c r="IL116" s="264">
        <v>10377</v>
      </c>
      <c r="IM116" s="268">
        <v>10470</v>
      </c>
      <c r="IN116" s="272">
        <v>10607</v>
      </c>
      <c r="IO116" s="279">
        <v>10750</v>
      </c>
      <c r="IP116" s="285">
        <v>10860</v>
      </c>
      <c r="IQ116" s="290">
        <v>11000</v>
      </c>
      <c r="IR116" s="74">
        <v>11090</v>
      </c>
      <c r="IS116" s="299"/>
      <c r="IT116" s="305">
        <v>11210</v>
      </c>
      <c r="IU116" s="308">
        <v>11320</v>
      </c>
      <c r="IV116" s="310">
        <v>11480</v>
      </c>
      <c r="IW116" s="313">
        <v>11620</v>
      </c>
      <c r="IX116" s="317">
        <v>11718</v>
      </c>
      <c r="IY116" s="322">
        <v>11830</v>
      </c>
      <c r="IZ116" s="327">
        <v>11940</v>
      </c>
      <c r="JA116" s="331">
        <v>12030</v>
      </c>
      <c r="JB116" s="335">
        <v>12128</v>
      </c>
      <c r="JC116" s="338">
        <v>12231</v>
      </c>
      <c r="JD116" s="343"/>
      <c r="JE116" s="346"/>
      <c r="JF116" s="354">
        <v>12490</v>
      </c>
      <c r="JG116" s="375"/>
      <c r="JH116" s="388">
        <v>12673</v>
      </c>
      <c r="JI116" s="393">
        <v>12791</v>
      </c>
      <c r="JJ116" s="414">
        <v>12910</v>
      </c>
      <c r="JK116" s="422">
        <v>13078</v>
      </c>
      <c r="JL116" s="429">
        <v>13131</v>
      </c>
      <c r="JM116" s="435">
        <v>13243</v>
      </c>
      <c r="JN116" s="441">
        <v>13354</v>
      </c>
      <c r="JO116" s="74">
        <v>13463</v>
      </c>
      <c r="JP116" s="455">
        <v>13580</v>
      </c>
      <c r="JQ116" s="460"/>
      <c r="JR116" s="468">
        <v>13770</v>
      </c>
      <c r="JS116" s="475">
        <v>13879</v>
      </c>
      <c r="JT116" s="483">
        <v>14004</v>
      </c>
      <c r="JU116" s="489">
        <v>14107</v>
      </c>
      <c r="JV116" s="498">
        <v>14221</v>
      </c>
      <c r="JW116" s="505">
        <v>14362</v>
      </c>
      <c r="JX116" s="511"/>
      <c r="JY116" s="519"/>
      <c r="JZ116" s="530">
        <v>14530</v>
      </c>
      <c r="KA116" s="218" t="str">
        <f t="shared" si="121"/>
        <v>Н/Д</v>
      </c>
      <c r="KB116" s="4"/>
    </row>
    <row r="117" spans="1:288" ht="15" customHeight="1" x14ac:dyDescent="0.2">
      <c r="A117" s="557"/>
      <c r="B117" s="132">
        <v>116</v>
      </c>
      <c r="C117" s="4" t="s">
        <v>126</v>
      </c>
      <c r="D117" s="132">
        <v>0</v>
      </c>
      <c r="E117" s="132">
        <v>2</v>
      </c>
      <c r="F117" s="23">
        <v>35</v>
      </c>
      <c r="G117" s="23">
        <v>42</v>
      </c>
      <c r="H117" s="23">
        <v>49</v>
      </c>
      <c r="I117" s="23">
        <v>56</v>
      </c>
      <c r="J117" s="1">
        <v>63</v>
      </c>
      <c r="K117" s="1">
        <v>70</v>
      </c>
      <c r="L117" s="31">
        <v>79</v>
      </c>
      <c r="M117" s="1">
        <f>ROUND((L117-F117)/6+L117+1,0)</f>
        <v>87</v>
      </c>
      <c r="N117" s="1">
        <f>ROUND((M117-F117)/7+M117+1,0)</f>
        <v>95</v>
      </c>
      <c r="O117" s="44">
        <v>102</v>
      </c>
      <c r="P117" s="1">
        <f t="shared" si="232"/>
        <v>109</v>
      </c>
      <c r="Q117" s="53">
        <v>115</v>
      </c>
      <c r="R117" s="65">
        <v>122</v>
      </c>
      <c r="S117" s="69">
        <v>129</v>
      </c>
      <c r="T117" s="71">
        <v>135</v>
      </c>
      <c r="U117" s="73">
        <v>139</v>
      </c>
      <c r="V117" s="77">
        <v>147</v>
      </c>
      <c r="W117" s="81">
        <v>154</v>
      </c>
      <c r="X117" s="88">
        <v>160</v>
      </c>
      <c r="Y117" s="90">
        <v>166</v>
      </c>
      <c r="Z117" s="93">
        <v>171</v>
      </c>
      <c r="AA117" s="1">
        <f>ROUND((Z117-W117)/3+Z117,1)</f>
        <v>176.7</v>
      </c>
      <c r="AB117" s="103">
        <v>180</v>
      </c>
      <c r="AC117" s="114">
        <v>184</v>
      </c>
      <c r="AD117" s="117">
        <v>189</v>
      </c>
      <c r="AE117" s="122">
        <v>193</v>
      </c>
      <c r="AF117" s="124">
        <v>195</v>
      </c>
      <c r="AG117" s="129">
        <v>199</v>
      </c>
      <c r="AH117" s="133">
        <v>203</v>
      </c>
      <c r="AI117" s="136">
        <v>209</v>
      </c>
      <c r="AJ117" s="1">
        <v>214</v>
      </c>
      <c r="AK117" s="1">
        <f>ROUND((AJ117-AG117)/3+AJ117,1)</f>
        <v>219</v>
      </c>
      <c r="AL117" s="149">
        <v>227</v>
      </c>
      <c r="AM117" s="153">
        <v>233</v>
      </c>
      <c r="AN117" s="158">
        <v>237</v>
      </c>
      <c r="AO117" s="163">
        <v>242</v>
      </c>
      <c r="AP117" s="167">
        <v>247</v>
      </c>
      <c r="AQ117" s="174">
        <v>251</v>
      </c>
      <c r="AR117" s="1">
        <v>255</v>
      </c>
      <c r="AS117" s="184">
        <v>263</v>
      </c>
      <c r="AT117" s="1">
        <f>ROUND((AS117-AP117)/3*1.2+AS117,1)</f>
        <v>269.39999999999998</v>
      </c>
      <c r="AU117" s="1">
        <v>275.39999999999998</v>
      </c>
      <c r="AV117" s="202">
        <v>291</v>
      </c>
      <c r="AW117" s="1">
        <v>300</v>
      </c>
      <c r="AX117" s="1">
        <v>308</v>
      </c>
      <c r="AY117" s="218">
        <v>316</v>
      </c>
      <c r="AZ117" s="225">
        <v>321</v>
      </c>
      <c r="BA117" s="229">
        <v>331</v>
      </c>
      <c r="BB117" s="1">
        <v>339</v>
      </c>
      <c r="BC117" s="1">
        <v>347</v>
      </c>
      <c r="BD117" s="251">
        <v>347</v>
      </c>
      <c r="BE117" s="255">
        <v>351</v>
      </c>
      <c r="BF117" s="264">
        <v>354</v>
      </c>
      <c r="BG117" s="268">
        <v>360</v>
      </c>
      <c r="BH117" s="1">
        <v>364</v>
      </c>
      <c r="BI117" s="279">
        <v>371</v>
      </c>
      <c r="BJ117" s="1">
        <v>376</v>
      </c>
      <c r="BK117" s="290">
        <v>380</v>
      </c>
      <c r="BL117" s="295">
        <v>385</v>
      </c>
      <c r="BM117" s="299">
        <v>394</v>
      </c>
      <c r="BN117" s="1">
        <v>400</v>
      </c>
      <c r="BO117" s="1">
        <v>406</v>
      </c>
      <c r="BP117" s="1">
        <v>412</v>
      </c>
      <c r="BQ117" s="1">
        <v>418</v>
      </c>
      <c r="BR117" s="1">
        <v>424</v>
      </c>
      <c r="BS117" s="1">
        <v>430</v>
      </c>
      <c r="BT117" s="327">
        <v>431</v>
      </c>
      <c r="BU117" s="1">
        <v>436</v>
      </c>
      <c r="BV117" s="335">
        <v>443</v>
      </c>
      <c r="BW117" s="1">
        <v>449</v>
      </c>
      <c r="BX117" s="343">
        <v>454</v>
      </c>
      <c r="BY117" s="1">
        <v>460</v>
      </c>
      <c r="BZ117" s="354">
        <v>468</v>
      </c>
      <c r="CA117" s="1">
        <v>474</v>
      </c>
      <c r="CB117" s="1">
        <v>480</v>
      </c>
      <c r="CC117" s="1">
        <v>486</v>
      </c>
      <c r="CD117" s="1">
        <v>492</v>
      </c>
      <c r="CE117" s="1">
        <v>498</v>
      </c>
      <c r="CF117" s="429">
        <v>512</v>
      </c>
      <c r="CG117" s="1">
        <v>519</v>
      </c>
      <c r="CH117" s="1">
        <v>526</v>
      </c>
      <c r="CI117" s="1">
        <v>533</v>
      </c>
      <c r="CJ117" s="455">
        <v>545</v>
      </c>
      <c r="CK117" s="1">
        <v>553</v>
      </c>
      <c r="CL117" s="1">
        <v>561</v>
      </c>
      <c r="CM117" s="1">
        <v>569</v>
      </c>
      <c r="CN117" s="1">
        <v>577</v>
      </c>
      <c r="CO117" s="1">
        <v>585</v>
      </c>
      <c r="CP117" s="1">
        <v>593</v>
      </c>
      <c r="CQ117" s="1">
        <v>601</v>
      </c>
      <c r="CR117" s="1">
        <v>609</v>
      </c>
      <c r="CS117" s="522">
        <v>617</v>
      </c>
      <c r="CT117" s="1">
        <v>625</v>
      </c>
      <c r="CU117" s="218">
        <f t="shared" si="114"/>
        <v>8</v>
      </c>
      <c r="CV117" s="23">
        <v>139</v>
      </c>
      <c r="CW117" s="23">
        <v>144</v>
      </c>
      <c r="CX117" s="5">
        <v>144</v>
      </c>
      <c r="CY117" s="23">
        <v>153</v>
      </c>
      <c r="CZ117" s="1">
        <v>157</v>
      </c>
      <c r="DA117" s="1">
        <v>161</v>
      </c>
      <c r="DB117" s="31">
        <v>165</v>
      </c>
      <c r="DC117" s="1">
        <f>ROUND((DB117-CV117)/6/31*21+DB117,0)</f>
        <v>168</v>
      </c>
      <c r="DD117" s="1">
        <f>ROUND((DC117-CV117)/7+DC117-1,0)</f>
        <v>171</v>
      </c>
      <c r="DE117" s="44">
        <v>172</v>
      </c>
      <c r="DF117" s="1">
        <f t="shared" si="233"/>
        <v>177</v>
      </c>
      <c r="DG117" s="53">
        <v>182</v>
      </c>
      <c r="DH117" s="65">
        <v>185</v>
      </c>
      <c r="DI117" s="69">
        <v>190</v>
      </c>
      <c r="DJ117" s="71">
        <v>194</v>
      </c>
      <c r="DK117" s="73">
        <v>197</v>
      </c>
      <c r="DL117" s="77">
        <v>198</v>
      </c>
      <c r="DM117" s="81">
        <v>199</v>
      </c>
      <c r="DN117" s="88">
        <v>201</v>
      </c>
      <c r="DO117" s="90">
        <v>201</v>
      </c>
      <c r="DP117" s="93">
        <v>203</v>
      </c>
      <c r="DQ117" s="1">
        <f>ROUND((DP117-DM117)/3+DP117,1)</f>
        <v>204.3</v>
      </c>
      <c r="DR117" s="103">
        <v>207</v>
      </c>
      <c r="DS117" s="114">
        <v>209</v>
      </c>
      <c r="DT117" s="117">
        <v>210</v>
      </c>
      <c r="DU117" s="122">
        <v>211</v>
      </c>
      <c r="DV117" s="124">
        <v>212</v>
      </c>
      <c r="DW117" s="129">
        <v>213</v>
      </c>
      <c r="DX117" s="133">
        <v>213</v>
      </c>
      <c r="DY117" s="136">
        <v>213</v>
      </c>
      <c r="DZ117" s="140">
        <v>213</v>
      </c>
      <c r="EA117" s="1">
        <f>DZ117</f>
        <v>213</v>
      </c>
      <c r="EB117" s="149">
        <v>213</v>
      </c>
      <c r="EC117" s="153">
        <v>213</v>
      </c>
      <c r="ED117" s="158">
        <v>214</v>
      </c>
      <c r="EE117" s="163">
        <v>216</v>
      </c>
      <c r="EF117" s="167">
        <v>217</v>
      </c>
      <c r="EG117" s="174">
        <v>218</v>
      </c>
      <c r="EH117" s="1">
        <v>219</v>
      </c>
      <c r="EI117" s="184">
        <v>219</v>
      </c>
      <c r="EJ117" s="1">
        <v>219</v>
      </c>
      <c r="EK117" s="1">
        <f t="shared" si="229"/>
        <v>219</v>
      </c>
      <c r="EL117" s="202">
        <v>219</v>
      </c>
      <c r="EM117" s="1">
        <f>EL117</f>
        <v>219</v>
      </c>
      <c r="EN117" s="1">
        <f>EM117</f>
        <v>219</v>
      </c>
      <c r="EO117" s="218">
        <v>219</v>
      </c>
      <c r="EP117" s="225">
        <v>219</v>
      </c>
      <c r="EQ117" s="229">
        <v>219</v>
      </c>
      <c r="ER117" s="1">
        <v>219</v>
      </c>
      <c r="ES117" s="1">
        <v>219</v>
      </c>
      <c r="ET117" s="251">
        <v>219</v>
      </c>
      <c r="EU117" s="255">
        <v>219</v>
      </c>
      <c r="EV117" s="264">
        <v>219</v>
      </c>
      <c r="EW117" s="268">
        <v>219</v>
      </c>
      <c r="EX117" s="1">
        <f t="shared" si="231"/>
        <v>219</v>
      </c>
      <c r="EY117" s="279">
        <v>219</v>
      </c>
      <c r="EZ117" s="1">
        <v>219</v>
      </c>
      <c r="FA117" s="290">
        <v>219</v>
      </c>
      <c r="FB117" s="295">
        <v>219</v>
      </c>
      <c r="FC117" s="299">
        <v>219</v>
      </c>
      <c r="FD117" s="1">
        <v>219</v>
      </c>
      <c r="FE117" s="1">
        <v>219</v>
      </c>
      <c r="FF117" s="1">
        <v>219</v>
      </c>
      <c r="FG117" s="1">
        <f>FF117</f>
        <v>219</v>
      </c>
      <c r="FH117" s="1">
        <f>FG117</f>
        <v>219</v>
      </c>
      <c r="FI117" s="1">
        <f>FH117</f>
        <v>219</v>
      </c>
      <c r="FJ117" s="327">
        <v>219</v>
      </c>
      <c r="FK117" s="1">
        <v>219</v>
      </c>
      <c r="FL117" s="335">
        <v>219</v>
      </c>
      <c r="FM117" s="1">
        <v>219</v>
      </c>
      <c r="FN117" s="343">
        <v>219</v>
      </c>
      <c r="FO117" s="1">
        <v>219</v>
      </c>
      <c r="FP117" s="354">
        <v>219</v>
      </c>
      <c r="FQ117" s="1">
        <v>219</v>
      </c>
      <c r="FR117" s="1">
        <v>219</v>
      </c>
      <c r="FS117" s="1">
        <v>219</v>
      </c>
      <c r="FT117" s="396">
        <v>218</v>
      </c>
      <c r="FU117" s="1">
        <v>218</v>
      </c>
      <c r="FV117" s="396">
        <v>218</v>
      </c>
      <c r="FW117" s="1">
        <v>218</v>
      </c>
      <c r="FX117" s="441">
        <v>219</v>
      </c>
      <c r="FY117" s="1">
        <v>219</v>
      </c>
      <c r="FZ117" s="455">
        <v>219</v>
      </c>
      <c r="GA117" s="1">
        <v>219</v>
      </c>
      <c r="GB117" s="1">
        <v>219</v>
      </c>
      <c r="GC117" s="1">
        <v>219</v>
      </c>
      <c r="GD117" s="1">
        <v>219</v>
      </c>
      <c r="GE117" s="1">
        <v>219</v>
      </c>
      <c r="GF117" s="1">
        <v>219</v>
      </c>
      <c r="GG117" s="1">
        <v>219</v>
      </c>
      <c r="GH117" s="1">
        <v>219</v>
      </c>
      <c r="GI117" s="522">
        <v>219</v>
      </c>
      <c r="GJ117" s="1">
        <v>219</v>
      </c>
      <c r="GK117" s="218">
        <f t="shared" si="120"/>
        <v>0</v>
      </c>
      <c r="GL117" s="23">
        <v>6546</v>
      </c>
      <c r="GM117" s="23">
        <v>6751</v>
      </c>
      <c r="GN117" s="23">
        <v>6918</v>
      </c>
      <c r="GO117" s="23">
        <v>7081</v>
      </c>
      <c r="GP117" s="17"/>
      <c r="GQ117" s="22"/>
      <c r="GR117" s="31">
        <v>7679</v>
      </c>
      <c r="GS117" s="37"/>
      <c r="GT117" s="41"/>
      <c r="GU117" s="44"/>
      <c r="GV117" s="47"/>
      <c r="GW117" s="53">
        <v>8784</v>
      </c>
      <c r="GX117" s="65">
        <v>8938</v>
      </c>
      <c r="GY117" s="69">
        <v>9111</v>
      </c>
      <c r="GZ117" s="71">
        <v>9282</v>
      </c>
      <c r="HA117" s="73">
        <v>9385</v>
      </c>
      <c r="HB117" s="77">
        <v>9615</v>
      </c>
      <c r="HC117" s="81">
        <v>9807</v>
      </c>
      <c r="HD117" s="74">
        <v>9955</v>
      </c>
      <c r="HE117" s="90">
        <v>10138</v>
      </c>
      <c r="HF117" s="93">
        <v>10297</v>
      </c>
      <c r="HG117" s="99"/>
      <c r="HH117" s="103">
        <v>10552</v>
      </c>
      <c r="HI117" s="114">
        <v>10726</v>
      </c>
      <c r="HJ117" s="117">
        <v>10896</v>
      </c>
      <c r="HK117" s="122">
        <v>11032</v>
      </c>
      <c r="HL117" s="124">
        <v>11130</v>
      </c>
      <c r="HM117" s="129">
        <v>11218</v>
      </c>
      <c r="HN117" s="133">
        <v>11358</v>
      </c>
      <c r="HO117" s="136">
        <v>11546</v>
      </c>
      <c r="HP117" s="74">
        <v>11764</v>
      </c>
      <c r="HQ117" s="145"/>
      <c r="HR117" s="149">
        <v>12128</v>
      </c>
      <c r="HS117" s="153">
        <v>12347</v>
      </c>
      <c r="HT117" s="158">
        <v>12490</v>
      </c>
      <c r="HU117" s="163">
        <v>12628</v>
      </c>
      <c r="HV117" s="167">
        <v>12765</v>
      </c>
      <c r="HW117" s="174">
        <v>12881</v>
      </c>
      <c r="HX117" s="178"/>
      <c r="HY117" s="184">
        <v>13201</v>
      </c>
      <c r="HZ117" s="189"/>
      <c r="IA117" s="193"/>
      <c r="IB117" s="202">
        <v>14208</v>
      </c>
      <c r="IC117" s="205"/>
      <c r="ID117" s="209"/>
      <c r="IE117" s="218">
        <v>15127</v>
      </c>
      <c r="IF117" s="225">
        <v>15395</v>
      </c>
      <c r="IG117" s="229">
        <v>15755</v>
      </c>
      <c r="IH117" s="235"/>
      <c r="II117" s="245"/>
      <c r="IJ117" s="251">
        <v>16245</v>
      </c>
      <c r="IK117" s="255">
        <v>16367</v>
      </c>
      <c r="IL117" s="264">
        <v>16439</v>
      </c>
      <c r="IM117" s="268">
        <v>16599</v>
      </c>
      <c r="IN117" s="272"/>
      <c r="IO117" s="279">
        <v>16904</v>
      </c>
      <c r="IP117" s="285"/>
      <c r="IQ117" s="290">
        <v>17227</v>
      </c>
      <c r="IR117" s="295">
        <v>17374</v>
      </c>
      <c r="IS117" s="299">
        <v>17689</v>
      </c>
      <c r="IT117" s="305"/>
      <c r="IU117" s="308"/>
      <c r="IV117" s="310"/>
      <c r="IW117" s="313"/>
      <c r="IX117" s="317"/>
      <c r="IY117" s="322"/>
      <c r="IZ117" s="74">
        <v>19040</v>
      </c>
      <c r="JA117" s="331"/>
      <c r="JB117" s="335">
        <v>19481</v>
      </c>
      <c r="JC117" s="338"/>
      <c r="JD117" s="343">
        <v>19975</v>
      </c>
      <c r="JE117" s="346"/>
      <c r="JF117" s="354">
        <v>20509</v>
      </c>
      <c r="JG117" s="375"/>
      <c r="JH117" s="388"/>
      <c r="JI117" s="393"/>
      <c r="JJ117" s="414"/>
      <c r="JK117" s="422"/>
      <c r="JL117" s="429">
        <v>21920</v>
      </c>
      <c r="JM117" s="435"/>
      <c r="JN117" s="441"/>
      <c r="JO117" s="448"/>
      <c r="JP117" s="455">
        <v>22815</v>
      </c>
      <c r="JQ117" s="460"/>
      <c r="JR117" s="468"/>
      <c r="JS117" s="475"/>
      <c r="JT117" s="483"/>
      <c r="JU117" s="489"/>
      <c r="JV117" s="498"/>
      <c r="JW117" s="505"/>
      <c r="JX117" s="511"/>
      <c r="JY117" s="519"/>
      <c r="JZ117" s="530"/>
      <c r="KA117" s="218" t="str">
        <f t="shared" si="121"/>
        <v>Н/Д</v>
      </c>
      <c r="KB117" s="4"/>
    </row>
    <row r="118" spans="1:288" ht="15" customHeight="1" x14ac:dyDescent="0.2">
      <c r="A118" s="557">
        <v>6</v>
      </c>
      <c r="B118" s="132">
        <v>117</v>
      </c>
      <c r="C118" s="4" t="s">
        <v>127</v>
      </c>
      <c r="D118" s="132">
        <v>1</v>
      </c>
      <c r="E118" s="132">
        <v>1</v>
      </c>
      <c r="F118" s="23">
        <v>175</v>
      </c>
      <c r="G118" s="23">
        <v>177</v>
      </c>
      <c r="H118" s="23">
        <v>179</v>
      </c>
      <c r="I118" s="23">
        <v>181</v>
      </c>
      <c r="J118" s="18">
        <v>182</v>
      </c>
      <c r="K118" s="22">
        <v>185</v>
      </c>
      <c r="L118" s="31">
        <v>187</v>
      </c>
      <c r="M118" s="37">
        <v>190</v>
      </c>
      <c r="N118" s="41">
        <v>192</v>
      </c>
      <c r="O118" s="44">
        <v>193</v>
      </c>
      <c r="P118" s="47">
        <v>195</v>
      </c>
      <c r="Q118" s="53">
        <v>196</v>
      </c>
      <c r="R118" s="65">
        <v>198</v>
      </c>
      <c r="S118" s="69">
        <v>199</v>
      </c>
      <c r="T118" s="71">
        <v>201</v>
      </c>
      <c r="U118" s="73">
        <v>204</v>
      </c>
      <c r="V118" s="77">
        <v>205</v>
      </c>
      <c r="W118" s="81">
        <v>206</v>
      </c>
      <c r="X118" s="88">
        <v>208</v>
      </c>
      <c r="Y118" s="90">
        <v>210</v>
      </c>
      <c r="Z118" s="93">
        <v>213</v>
      </c>
      <c r="AA118" s="99">
        <v>214</v>
      </c>
      <c r="AB118" s="103">
        <v>216</v>
      </c>
      <c r="AC118" s="114">
        <v>217</v>
      </c>
      <c r="AD118" s="117">
        <v>219</v>
      </c>
      <c r="AE118" s="122">
        <v>221</v>
      </c>
      <c r="AF118" s="124">
        <v>223</v>
      </c>
      <c r="AG118" s="129">
        <v>224</v>
      </c>
      <c r="AH118" s="133">
        <v>226</v>
      </c>
      <c r="AI118" s="136">
        <v>230</v>
      </c>
      <c r="AJ118" s="140">
        <v>233</v>
      </c>
      <c r="AK118" s="145">
        <v>236</v>
      </c>
      <c r="AL118" s="149">
        <v>238</v>
      </c>
      <c r="AM118" s="153">
        <v>240</v>
      </c>
      <c r="AN118" s="158">
        <v>241</v>
      </c>
      <c r="AO118" s="163">
        <v>243</v>
      </c>
      <c r="AP118" s="167">
        <v>245</v>
      </c>
      <c r="AQ118" s="174">
        <v>246</v>
      </c>
      <c r="AR118" s="178">
        <v>248</v>
      </c>
      <c r="AS118" s="184">
        <v>250</v>
      </c>
      <c r="AT118" s="189">
        <v>252</v>
      </c>
      <c r="AU118" s="193">
        <v>255</v>
      </c>
      <c r="AV118" s="202">
        <v>258</v>
      </c>
      <c r="AW118" s="205">
        <v>262</v>
      </c>
      <c r="AX118" s="209">
        <v>264</v>
      </c>
      <c r="AY118" s="218">
        <v>267</v>
      </c>
      <c r="AZ118" s="225">
        <v>269</v>
      </c>
      <c r="BA118" s="229">
        <v>269</v>
      </c>
      <c r="BB118" s="235">
        <v>272</v>
      </c>
      <c r="BC118" s="245">
        <v>274</v>
      </c>
      <c r="BD118" s="251">
        <v>275</v>
      </c>
      <c r="BE118" s="255">
        <v>276</v>
      </c>
      <c r="BF118" s="264">
        <v>278</v>
      </c>
      <c r="BG118" s="268">
        <v>282</v>
      </c>
      <c r="BH118" s="272">
        <v>285</v>
      </c>
      <c r="BI118" s="279">
        <v>287</v>
      </c>
      <c r="BJ118" s="285">
        <v>290</v>
      </c>
      <c r="BK118" s="290">
        <v>292</v>
      </c>
      <c r="BL118" s="295">
        <v>294</v>
      </c>
      <c r="BM118" s="299">
        <v>296</v>
      </c>
      <c r="BN118" s="305">
        <v>297</v>
      </c>
      <c r="BO118" s="308">
        <v>299</v>
      </c>
      <c r="BP118" s="310">
        <v>301</v>
      </c>
      <c r="BQ118" s="313">
        <v>303</v>
      </c>
      <c r="BR118" s="317">
        <v>305</v>
      </c>
      <c r="BS118" s="322">
        <v>308</v>
      </c>
      <c r="BT118" s="327">
        <v>311</v>
      </c>
      <c r="BU118" s="331">
        <v>313</v>
      </c>
      <c r="BV118" s="1">
        <v>315</v>
      </c>
      <c r="BW118" s="338">
        <v>317</v>
      </c>
      <c r="BX118" s="343">
        <v>318</v>
      </c>
      <c r="BY118" s="346">
        <v>319</v>
      </c>
      <c r="BZ118" s="354">
        <v>321</v>
      </c>
      <c r="CA118" s="375">
        <v>322</v>
      </c>
      <c r="CB118" s="388">
        <v>324</v>
      </c>
      <c r="CC118" s="393">
        <v>325</v>
      </c>
      <c r="CD118" s="414">
        <v>328</v>
      </c>
      <c r="CE118" s="422">
        <v>330</v>
      </c>
      <c r="CF118" s="429">
        <v>332</v>
      </c>
      <c r="CG118" s="435">
        <v>334</v>
      </c>
      <c r="CH118" s="441">
        <v>336</v>
      </c>
      <c r="CI118" s="448">
        <v>338</v>
      </c>
      <c r="CJ118" s="455">
        <v>339</v>
      </c>
      <c r="CK118" s="460">
        <v>340</v>
      </c>
      <c r="CL118" s="468">
        <v>342</v>
      </c>
      <c r="CM118" s="475">
        <v>343</v>
      </c>
      <c r="CN118" s="483">
        <v>345</v>
      </c>
      <c r="CO118" s="489">
        <v>346</v>
      </c>
      <c r="CP118" s="498">
        <v>348</v>
      </c>
      <c r="CQ118" s="505">
        <v>350</v>
      </c>
      <c r="CR118" s="511">
        <v>353</v>
      </c>
      <c r="CS118" s="519">
        <v>356</v>
      </c>
      <c r="CT118" s="530">
        <v>358</v>
      </c>
      <c r="CU118" s="218">
        <f t="shared" si="114"/>
        <v>2</v>
      </c>
      <c r="CV118" s="23">
        <v>38</v>
      </c>
      <c r="CW118" s="23">
        <v>39</v>
      </c>
      <c r="CX118" s="23">
        <v>41</v>
      </c>
      <c r="CY118" s="23">
        <v>42</v>
      </c>
      <c r="CZ118" s="18">
        <v>43</v>
      </c>
      <c r="DA118" s="22">
        <v>44</v>
      </c>
      <c r="DB118" s="31">
        <v>45</v>
      </c>
      <c r="DC118" s="37">
        <v>45</v>
      </c>
      <c r="DD118" s="41">
        <v>46</v>
      </c>
      <c r="DE118" s="44">
        <v>47</v>
      </c>
      <c r="DF118" s="47">
        <v>49</v>
      </c>
      <c r="DG118" s="53">
        <v>50</v>
      </c>
      <c r="DH118" s="65">
        <v>51</v>
      </c>
      <c r="DI118" s="69">
        <v>53</v>
      </c>
      <c r="DJ118" s="71">
        <v>55</v>
      </c>
      <c r="DK118" s="73">
        <v>56</v>
      </c>
      <c r="DL118" s="77">
        <v>57</v>
      </c>
      <c r="DM118" s="81">
        <v>58</v>
      </c>
      <c r="DN118" s="88">
        <v>59</v>
      </c>
      <c r="DO118" s="90">
        <v>59</v>
      </c>
      <c r="DP118" s="93">
        <v>61</v>
      </c>
      <c r="DQ118" s="99">
        <v>62</v>
      </c>
      <c r="DR118" s="103">
        <v>64</v>
      </c>
      <c r="DS118" s="114">
        <v>65</v>
      </c>
      <c r="DT118" s="117">
        <v>67</v>
      </c>
      <c r="DU118" s="122">
        <v>68</v>
      </c>
      <c r="DV118" s="124">
        <v>70</v>
      </c>
      <c r="DW118" s="129">
        <v>71</v>
      </c>
      <c r="DX118" s="133">
        <v>72</v>
      </c>
      <c r="DY118" s="136">
        <v>72</v>
      </c>
      <c r="DZ118" s="140">
        <v>72</v>
      </c>
      <c r="EA118" s="145">
        <v>72</v>
      </c>
      <c r="EB118" s="149">
        <v>72</v>
      </c>
      <c r="EC118" s="153">
        <v>74</v>
      </c>
      <c r="ED118" s="158">
        <v>76</v>
      </c>
      <c r="EE118" s="163">
        <v>78</v>
      </c>
      <c r="EF118" s="167">
        <v>80</v>
      </c>
      <c r="EG118" s="174">
        <v>81</v>
      </c>
      <c r="EH118" s="178">
        <v>83</v>
      </c>
      <c r="EI118" s="184">
        <v>84</v>
      </c>
      <c r="EJ118" s="189">
        <v>85</v>
      </c>
      <c r="EK118" s="193">
        <v>85</v>
      </c>
      <c r="EL118" s="202">
        <v>85</v>
      </c>
      <c r="EM118" s="205">
        <v>85</v>
      </c>
      <c r="EN118" s="209">
        <v>85</v>
      </c>
      <c r="EO118" s="218">
        <v>85</v>
      </c>
      <c r="EP118" s="225">
        <v>87</v>
      </c>
      <c r="EQ118" s="229">
        <v>88</v>
      </c>
      <c r="ER118" s="235">
        <v>91</v>
      </c>
      <c r="ES118" s="245">
        <v>93</v>
      </c>
      <c r="ET118" s="251">
        <v>94</v>
      </c>
      <c r="EU118" s="255">
        <v>95</v>
      </c>
      <c r="EV118" s="264">
        <v>96</v>
      </c>
      <c r="EW118" s="268">
        <v>96</v>
      </c>
      <c r="EX118" s="272">
        <v>96</v>
      </c>
      <c r="EY118" s="279">
        <v>98</v>
      </c>
      <c r="EZ118" s="285">
        <v>98</v>
      </c>
      <c r="FA118" s="290">
        <v>99</v>
      </c>
      <c r="FB118" s="295">
        <v>100</v>
      </c>
      <c r="FC118" s="299">
        <v>101</v>
      </c>
      <c r="FD118" s="305">
        <v>102</v>
      </c>
      <c r="FE118" s="308">
        <v>103</v>
      </c>
      <c r="FF118" s="310">
        <v>104</v>
      </c>
      <c r="FG118" s="313">
        <v>104</v>
      </c>
      <c r="FH118" s="317">
        <v>104</v>
      </c>
      <c r="FI118" s="322">
        <v>104</v>
      </c>
      <c r="FJ118" s="327">
        <v>104</v>
      </c>
      <c r="FK118" s="331">
        <v>105</v>
      </c>
      <c r="FL118" s="234">
        <v>105</v>
      </c>
      <c r="FM118" s="338">
        <v>106</v>
      </c>
      <c r="FN118" s="343">
        <v>106</v>
      </c>
      <c r="FO118" s="346">
        <v>107</v>
      </c>
      <c r="FP118" s="354">
        <v>108</v>
      </c>
      <c r="FQ118" s="375">
        <v>3</v>
      </c>
      <c r="FR118" s="388">
        <v>7</v>
      </c>
      <c r="FS118" s="393">
        <v>9</v>
      </c>
      <c r="FT118" s="414">
        <v>11</v>
      </c>
      <c r="FU118" s="422">
        <v>12</v>
      </c>
      <c r="FV118" s="429">
        <v>14</v>
      </c>
      <c r="FW118" s="435">
        <v>16</v>
      </c>
      <c r="FX118" s="441">
        <v>17</v>
      </c>
      <c r="FY118" s="448">
        <v>20</v>
      </c>
      <c r="FZ118" s="455">
        <v>22</v>
      </c>
      <c r="GA118" s="460">
        <v>24</v>
      </c>
      <c r="GB118" s="468">
        <v>27</v>
      </c>
      <c r="GC118" s="475">
        <v>29</v>
      </c>
      <c r="GD118" s="483">
        <v>32</v>
      </c>
      <c r="GE118" s="489">
        <v>34</v>
      </c>
      <c r="GF118" s="498">
        <v>35</v>
      </c>
      <c r="GG118" s="505">
        <v>36</v>
      </c>
      <c r="GH118" s="511">
        <v>38</v>
      </c>
      <c r="GI118" s="519">
        <v>39</v>
      </c>
      <c r="GJ118" s="530">
        <v>41</v>
      </c>
      <c r="GK118" s="218">
        <f t="shared" si="120"/>
        <v>2</v>
      </c>
      <c r="GL118" s="23">
        <v>4586</v>
      </c>
      <c r="GM118" s="23">
        <v>4644</v>
      </c>
      <c r="GN118" s="23">
        <v>4702</v>
      </c>
      <c r="GO118" s="23">
        <v>4755</v>
      </c>
      <c r="GP118" s="17">
        <v>4793</v>
      </c>
      <c r="GQ118" s="22">
        <v>4843</v>
      </c>
      <c r="GR118" s="31">
        <v>4898</v>
      </c>
      <c r="GS118" s="37">
        <v>4954</v>
      </c>
      <c r="GT118" s="41">
        <v>5018</v>
      </c>
      <c r="GU118" s="44">
        <v>5081</v>
      </c>
      <c r="GV118" s="47">
        <v>5152</v>
      </c>
      <c r="GW118" s="53">
        <v>5209</v>
      </c>
      <c r="GX118" s="65">
        <v>5266</v>
      </c>
      <c r="GY118" s="69">
        <v>5328</v>
      </c>
      <c r="GZ118" s="71">
        <v>5391</v>
      </c>
      <c r="HA118" s="73">
        <v>5438</v>
      </c>
      <c r="HB118" s="77">
        <v>5485</v>
      </c>
      <c r="HC118" s="81">
        <v>5540</v>
      </c>
      <c r="HD118" s="88">
        <v>5594</v>
      </c>
      <c r="HE118" s="90">
        <v>5648</v>
      </c>
      <c r="HF118" s="93">
        <v>5732</v>
      </c>
      <c r="HG118" s="99">
        <v>5797</v>
      </c>
      <c r="HH118" s="103">
        <v>5862</v>
      </c>
      <c r="HI118" s="114">
        <v>5927</v>
      </c>
      <c r="HJ118" s="74">
        <v>5996</v>
      </c>
      <c r="HK118" s="122">
        <v>6057</v>
      </c>
      <c r="HL118" s="124">
        <v>6136</v>
      </c>
      <c r="HM118" s="129">
        <v>6186</v>
      </c>
      <c r="HN118" s="133">
        <v>6238</v>
      </c>
      <c r="HO118" s="136">
        <v>6300</v>
      </c>
      <c r="HP118" s="140">
        <v>6358</v>
      </c>
      <c r="HQ118" s="145">
        <v>6415</v>
      </c>
      <c r="HR118" s="149">
        <v>6481</v>
      </c>
      <c r="HS118" s="153">
        <v>6551</v>
      </c>
      <c r="HT118" s="158">
        <v>6629</v>
      </c>
      <c r="HU118" s="163">
        <v>6701</v>
      </c>
      <c r="HV118" s="74">
        <v>6787</v>
      </c>
      <c r="HW118" s="174">
        <v>6842</v>
      </c>
      <c r="HX118" s="178">
        <v>6920</v>
      </c>
      <c r="HY118" s="184">
        <v>6964</v>
      </c>
      <c r="HZ118" s="189">
        <v>7009</v>
      </c>
      <c r="IA118" s="193">
        <v>7060</v>
      </c>
      <c r="IB118" s="202">
        <v>7125</v>
      </c>
      <c r="IC118" s="205">
        <v>7235</v>
      </c>
      <c r="ID118" s="209">
        <v>7433</v>
      </c>
      <c r="IE118" s="218">
        <v>7551</v>
      </c>
      <c r="IF118" s="225">
        <v>7633</v>
      </c>
      <c r="IG118" s="229">
        <v>7711</v>
      </c>
      <c r="IH118" s="235">
        <v>7876</v>
      </c>
      <c r="II118" s="245">
        <v>7972</v>
      </c>
      <c r="IJ118" s="251">
        <v>8064</v>
      </c>
      <c r="IK118" s="255">
        <v>8186</v>
      </c>
      <c r="IL118" s="264">
        <v>8271</v>
      </c>
      <c r="IM118" s="268">
        <v>8372</v>
      </c>
      <c r="IN118" s="272">
        <v>8487</v>
      </c>
      <c r="IO118" s="279">
        <v>8587</v>
      </c>
      <c r="IP118" s="285">
        <v>8772</v>
      </c>
      <c r="IQ118" s="290">
        <v>8893</v>
      </c>
      <c r="IR118" s="295">
        <v>9017</v>
      </c>
      <c r="IS118" s="299">
        <v>9185</v>
      </c>
      <c r="IT118" s="305">
        <v>9311</v>
      </c>
      <c r="IU118" s="308">
        <v>9444</v>
      </c>
      <c r="IV118" s="310">
        <v>9561</v>
      </c>
      <c r="IW118" s="313">
        <v>9743</v>
      </c>
      <c r="IX118" s="317">
        <v>9855</v>
      </c>
      <c r="IY118" s="74">
        <v>9954</v>
      </c>
      <c r="IZ118" s="327">
        <v>10050</v>
      </c>
      <c r="JA118" s="331">
        <v>10185</v>
      </c>
      <c r="JB118" s="335"/>
      <c r="JC118" s="338">
        <v>10469</v>
      </c>
      <c r="JD118" s="343">
        <v>10643</v>
      </c>
      <c r="JE118" s="346">
        <v>10755</v>
      </c>
      <c r="JF118" s="74">
        <v>10941</v>
      </c>
      <c r="JG118" s="375">
        <v>11036</v>
      </c>
      <c r="JH118" s="388">
        <v>11226</v>
      </c>
      <c r="JI118" s="393">
        <v>11338</v>
      </c>
      <c r="JJ118" s="414">
        <v>11437</v>
      </c>
      <c r="JK118" s="422">
        <v>11533</v>
      </c>
      <c r="JL118" s="429">
        <v>11641</v>
      </c>
      <c r="JM118" s="435">
        <v>11745</v>
      </c>
      <c r="JN118" s="441">
        <v>11896</v>
      </c>
      <c r="JO118" s="448">
        <v>12004</v>
      </c>
      <c r="JP118" s="455">
        <v>12154</v>
      </c>
      <c r="JQ118" s="460">
        <v>12298</v>
      </c>
      <c r="JR118" s="468">
        <v>12421</v>
      </c>
      <c r="JS118" s="475">
        <v>12534</v>
      </c>
      <c r="JT118" s="483">
        <v>12640</v>
      </c>
      <c r="JU118" s="489">
        <v>12734</v>
      </c>
      <c r="JV118" s="498">
        <v>12796</v>
      </c>
      <c r="JW118" s="505">
        <v>12847</v>
      </c>
      <c r="JX118" s="511">
        <v>12948</v>
      </c>
      <c r="JY118" s="519">
        <v>13054</v>
      </c>
      <c r="JZ118" s="530">
        <v>13164</v>
      </c>
      <c r="KA118" s="218">
        <f t="shared" si="121"/>
        <v>110</v>
      </c>
      <c r="KB118" s="4"/>
    </row>
    <row r="119" spans="1:288" ht="15" customHeight="1" x14ac:dyDescent="0.2">
      <c r="A119" s="557"/>
      <c r="B119" s="132">
        <v>118</v>
      </c>
      <c r="C119" s="4" t="s">
        <v>128</v>
      </c>
      <c r="D119" s="132">
        <v>1</v>
      </c>
      <c r="E119" s="132">
        <v>0</v>
      </c>
      <c r="F119" s="23">
        <v>73</v>
      </c>
      <c r="G119" s="1">
        <v>76</v>
      </c>
      <c r="H119" s="23">
        <v>76</v>
      </c>
      <c r="I119" s="5">
        <v>76</v>
      </c>
      <c r="J119" s="5">
        <v>76</v>
      </c>
      <c r="K119" s="5">
        <v>76</v>
      </c>
      <c r="L119" s="5">
        <v>76</v>
      </c>
      <c r="M119" s="5">
        <v>76</v>
      </c>
      <c r="N119" s="5">
        <v>76</v>
      </c>
      <c r="O119" s="44">
        <v>76</v>
      </c>
      <c r="P119" s="51">
        <v>79</v>
      </c>
      <c r="Q119" s="57">
        <v>79</v>
      </c>
      <c r="R119" s="5">
        <v>79</v>
      </c>
      <c r="S119" s="5">
        <v>79</v>
      </c>
      <c r="T119" s="71">
        <v>79</v>
      </c>
      <c r="U119" s="73">
        <v>79</v>
      </c>
      <c r="V119" s="77">
        <v>79</v>
      </c>
      <c r="W119" s="81">
        <v>79</v>
      </c>
      <c r="X119" s="88">
        <v>79</v>
      </c>
      <c r="Y119" s="5">
        <v>79</v>
      </c>
      <c r="Z119" s="5">
        <v>79</v>
      </c>
      <c r="AA119" s="5">
        <v>79</v>
      </c>
      <c r="AB119" s="5">
        <v>79</v>
      </c>
      <c r="AC119" s="5">
        <v>79</v>
      </c>
      <c r="AD119" s="5">
        <v>79</v>
      </c>
      <c r="AE119" s="5">
        <v>79</v>
      </c>
      <c r="AF119" s="5">
        <v>79</v>
      </c>
      <c r="AG119" s="129">
        <v>79</v>
      </c>
      <c r="AH119" s="133">
        <v>82</v>
      </c>
      <c r="AI119" s="5">
        <v>82</v>
      </c>
      <c r="AJ119" s="5">
        <v>82</v>
      </c>
      <c r="AK119" s="5">
        <v>82</v>
      </c>
      <c r="AL119" s="5">
        <v>82</v>
      </c>
      <c r="AM119" s="5">
        <v>82</v>
      </c>
      <c r="AN119" s="5">
        <v>82</v>
      </c>
      <c r="AO119" s="5">
        <v>82</v>
      </c>
      <c r="AP119" s="5">
        <v>82</v>
      </c>
      <c r="AQ119" s="5">
        <v>82</v>
      </c>
      <c r="AR119" s="5">
        <v>82</v>
      </c>
      <c r="AS119" s="5">
        <v>82</v>
      </c>
      <c r="AT119" s="5">
        <v>82</v>
      </c>
      <c r="AU119" s="5">
        <v>82</v>
      </c>
      <c r="AV119" s="5">
        <v>82</v>
      </c>
      <c r="AW119" s="5">
        <v>82</v>
      </c>
      <c r="AX119" s="5">
        <v>82</v>
      </c>
      <c r="AY119" s="5">
        <v>82</v>
      </c>
      <c r="AZ119" s="5">
        <v>82</v>
      </c>
      <c r="BA119" s="5">
        <v>82</v>
      </c>
      <c r="BB119" s="5">
        <v>82</v>
      </c>
      <c r="BC119" s="5">
        <v>82</v>
      </c>
      <c r="BD119" s="251">
        <v>85</v>
      </c>
      <c r="BE119" s="5">
        <v>85</v>
      </c>
      <c r="BF119" s="5">
        <v>85</v>
      </c>
      <c r="BG119" s="5">
        <v>85</v>
      </c>
      <c r="BH119" s="5">
        <v>85</v>
      </c>
      <c r="BI119" s="5">
        <v>85</v>
      </c>
      <c r="BJ119" s="5">
        <v>85</v>
      </c>
      <c r="BK119" s="5">
        <v>85</v>
      </c>
      <c r="BL119" s="5">
        <v>85</v>
      </c>
      <c r="BM119" s="5">
        <v>85</v>
      </c>
      <c r="BN119" s="5">
        <v>85</v>
      </c>
      <c r="BO119" s="5">
        <v>85</v>
      </c>
      <c r="BP119" s="5">
        <v>85</v>
      </c>
      <c r="BQ119" s="5">
        <v>85</v>
      </c>
      <c r="BR119" s="5">
        <v>85</v>
      </c>
      <c r="BS119" s="5">
        <v>85</v>
      </c>
      <c r="BT119" s="5">
        <v>85</v>
      </c>
      <c r="BU119" s="5">
        <v>85</v>
      </c>
      <c r="BV119" s="5">
        <v>85</v>
      </c>
      <c r="BW119" s="5">
        <v>85</v>
      </c>
      <c r="BX119" s="5">
        <v>85</v>
      </c>
      <c r="BY119" s="5">
        <v>85</v>
      </c>
      <c r="BZ119" s="5">
        <v>85</v>
      </c>
      <c r="CA119" s="5">
        <v>85</v>
      </c>
      <c r="CB119" s="5">
        <v>85</v>
      </c>
      <c r="CC119" s="5">
        <v>85</v>
      </c>
      <c r="CD119" s="5">
        <v>85</v>
      </c>
      <c r="CE119" s="5">
        <v>85</v>
      </c>
      <c r="CF119" s="5">
        <v>85</v>
      </c>
      <c r="CG119" s="5">
        <v>1.125</v>
      </c>
      <c r="CH119" s="5">
        <v>1.125</v>
      </c>
      <c r="CI119" s="5">
        <v>1.125</v>
      </c>
      <c r="CJ119" s="5">
        <v>1.125</v>
      </c>
      <c r="CK119" s="5">
        <v>1.125</v>
      </c>
      <c r="CL119" s="5">
        <v>1.125</v>
      </c>
      <c r="CM119" s="5">
        <v>1.125</v>
      </c>
      <c r="CN119" s="5">
        <v>1.125</v>
      </c>
      <c r="CO119" s="5">
        <v>1.125</v>
      </c>
      <c r="CP119" s="5">
        <v>1.125</v>
      </c>
      <c r="CQ119" s="5">
        <v>1.125</v>
      </c>
      <c r="CR119" s="5">
        <v>1.125</v>
      </c>
      <c r="CS119" s="5">
        <v>1.125</v>
      </c>
      <c r="CT119" s="5">
        <v>1.125</v>
      </c>
      <c r="CU119" s="218">
        <f t="shared" si="114"/>
        <v>0</v>
      </c>
      <c r="CV119" s="23">
        <v>52</v>
      </c>
      <c r="CW119" s="1">
        <v>55</v>
      </c>
      <c r="CX119" s="23">
        <v>55</v>
      </c>
      <c r="CY119" s="5">
        <v>55</v>
      </c>
      <c r="CZ119" s="5">
        <v>55</v>
      </c>
      <c r="DA119" s="5">
        <v>55</v>
      </c>
      <c r="DB119" s="5">
        <v>55</v>
      </c>
      <c r="DC119" s="5">
        <v>55</v>
      </c>
      <c r="DD119" s="5">
        <v>55</v>
      </c>
      <c r="DE119" s="44">
        <v>55</v>
      </c>
      <c r="DF119" s="51">
        <v>57</v>
      </c>
      <c r="DG119" s="57">
        <v>57</v>
      </c>
      <c r="DH119" s="5">
        <v>57</v>
      </c>
      <c r="DI119" s="5">
        <v>57</v>
      </c>
      <c r="DJ119" s="71">
        <v>57</v>
      </c>
      <c r="DK119" s="73">
        <v>57</v>
      </c>
      <c r="DL119" s="77">
        <v>57</v>
      </c>
      <c r="DM119" s="81">
        <v>57</v>
      </c>
      <c r="DN119" s="88">
        <v>57</v>
      </c>
      <c r="DO119" s="5">
        <v>57</v>
      </c>
      <c r="DP119" s="5">
        <v>57</v>
      </c>
      <c r="DQ119" s="5">
        <v>57</v>
      </c>
      <c r="DR119" s="5">
        <v>57</v>
      </c>
      <c r="DS119" s="5">
        <v>57</v>
      </c>
      <c r="DT119" s="5">
        <v>57</v>
      </c>
      <c r="DU119" s="5">
        <v>57</v>
      </c>
      <c r="DV119" s="5">
        <v>57</v>
      </c>
      <c r="DW119" s="129">
        <v>57</v>
      </c>
      <c r="DX119" s="133">
        <v>59</v>
      </c>
      <c r="DY119" s="5">
        <v>59</v>
      </c>
      <c r="DZ119" s="5">
        <v>59</v>
      </c>
      <c r="EA119" s="5">
        <v>59</v>
      </c>
      <c r="EB119" s="5">
        <v>59</v>
      </c>
      <c r="EC119" s="5">
        <v>59</v>
      </c>
      <c r="ED119" s="5">
        <v>59</v>
      </c>
      <c r="EE119" s="5">
        <v>59</v>
      </c>
      <c r="EF119" s="5">
        <v>59</v>
      </c>
      <c r="EG119" s="5">
        <v>59</v>
      </c>
      <c r="EH119" s="5">
        <v>59</v>
      </c>
      <c r="EI119" s="5">
        <v>59</v>
      </c>
      <c r="EJ119" s="5">
        <v>59</v>
      </c>
      <c r="EK119" s="5">
        <v>59</v>
      </c>
      <c r="EL119" s="5">
        <v>59</v>
      </c>
      <c r="EM119" s="5">
        <v>59</v>
      </c>
      <c r="EN119" s="5">
        <v>59</v>
      </c>
      <c r="EO119" s="5">
        <v>59</v>
      </c>
      <c r="EP119" s="5">
        <v>59</v>
      </c>
      <c r="EQ119" s="5">
        <v>59</v>
      </c>
      <c r="ER119" s="5">
        <v>59</v>
      </c>
      <c r="ES119" s="5">
        <v>59</v>
      </c>
      <c r="ET119" s="251">
        <v>62</v>
      </c>
      <c r="EU119" s="5">
        <v>62</v>
      </c>
      <c r="EV119" s="5">
        <v>62</v>
      </c>
      <c r="EW119" s="5">
        <v>62</v>
      </c>
      <c r="EX119" s="5">
        <v>62</v>
      </c>
      <c r="EY119" s="5">
        <v>62</v>
      </c>
      <c r="EZ119" s="5">
        <v>62</v>
      </c>
      <c r="FA119" s="5">
        <v>62</v>
      </c>
      <c r="FB119" s="5">
        <v>62</v>
      </c>
      <c r="FC119" s="5">
        <v>62</v>
      </c>
      <c r="FD119" s="5">
        <v>62</v>
      </c>
      <c r="FE119" s="5">
        <v>62</v>
      </c>
      <c r="FF119" s="5">
        <v>62</v>
      </c>
      <c r="FG119" s="5">
        <v>62</v>
      </c>
      <c r="FH119" s="5">
        <v>62</v>
      </c>
      <c r="FI119" s="5">
        <v>62</v>
      </c>
      <c r="FJ119" s="5">
        <v>62</v>
      </c>
      <c r="FK119" s="5">
        <v>62</v>
      </c>
      <c r="FL119" s="5">
        <v>62</v>
      </c>
      <c r="FM119" s="5">
        <v>62</v>
      </c>
      <c r="FN119" s="5">
        <v>62</v>
      </c>
      <c r="FO119" s="5">
        <v>62</v>
      </c>
      <c r="FP119" s="5">
        <v>62</v>
      </c>
      <c r="FQ119" s="5">
        <v>62</v>
      </c>
      <c r="FR119" s="5">
        <v>62</v>
      </c>
      <c r="FS119" s="5">
        <v>62</v>
      </c>
      <c r="FT119" s="5">
        <v>62</v>
      </c>
      <c r="FU119" s="5">
        <v>62</v>
      </c>
      <c r="FV119" s="5">
        <v>62</v>
      </c>
      <c r="FW119" s="5">
        <v>1.3069999999999999</v>
      </c>
      <c r="FX119" s="5">
        <v>1.3069999999999999</v>
      </c>
      <c r="FY119" s="5">
        <v>1.3069999999999999</v>
      </c>
      <c r="FZ119" s="5">
        <v>1.3069999999999999</v>
      </c>
      <c r="GA119" s="5">
        <v>1.3069999999999999</v>
      </c>
      <c r="GB119" s="5">
        <v>1.3069999999999999</v>
      </c>
      <c r="GC119" s="5">
        <v>1.3069999999999999</v>
      </c>
      <c r="GD119" s="5">
        <v>1.3069999999999999</v>
      </c>
      <c r="GE119" s="5">
        <v>1.3069999999999999</v>
      </c>
      <c r="GF119" s="5">
        <v>1.3069999999999999</v>
      </c>
      <c r="GG119" s="5">
        <v>1.3069999999999999</v>
      </c>
      <c r="GH119" s="5">
        <v>1.3069999999999999</v>
      </c>
      <c r="GI119" s="5">
        <v>1.3069999999999999</v>
      </c>
      <c r="GJ119" s="5">
        <v>1.3069999999999999</v>
      </c>
      <c r="GK119" s="218">
        <f t="shared" si="120"/>
        <v>0</v>
      </c>
      <c r="GL119" s="29">
        <v>4690</v>
      </c>
      <c r="GM119" s="29"/>
      <c r="GN119" s="29">
        <v>4700</v>
      </c>
      <c r="GO119" s="29">
        <v>4700</v>
      </c>
      <c r="GP119" s="5">
        <v>4700</v>
      </c>
      <c r="GQ119" s="5">
        <v>4700</v>
      </c>
      <c r="GR119" s="5">
        <v>4700</v>
      </c>
      <c r="GS119" s="37">
        <v>4926</v>
      </c>
      <c r="GT119" s="41">
        <v>4926</v>
      </c>
      <c r="GU119" s="44">
        <v>4926</v>
      </c>
      <c r="GV119" s="51">
        <v>5014</v>
      </c>
      <c r="GW119" s="57">
        <v>5015</v>
      </c>
      <c r="GX119" s="5">
        <v>5015</v>
      </c>
      <c r="GY119" s="5">
        <v>5015</v>
      </c>
      <c r="GZ119" s="71">
        <v>5025</v>
      </c>
      <c r="HA119" s="73">
        <v>5026</v>
      </c>
      <c r="HB119" s="77">
        <v>5026</v>
      </c>
      <c r="HC119" s="81">
        <v>5026</v>
      </c>
      <c r="HD119" s="88">
        <v>5026</v>
      </c>
      <c r="HE119" s="5">
        <v>5026</v>
      </c>
      <c r="HF119" s="5">
        <v>5026</v>
      </c>
      <c r="HG119" s="5">
        <v>5026</v>
      </c>
      <c r="HH119" s="5">
        <v>5026</v>
      </c>
      <c r="HI119" s="5">
        <v>5026</v>
      </c>
      <c r="HJ119" s="5">
        <v>5026</v>
      </c>
      <c r="HK119" s="5">
        <v>5026</v>
      </c>
      <c r="HL119" s="5">
        <v>5026</v>
      </c>
      <c r="HM119" s="129">
        <v>5030</v>
      </c>
      <c r="HN119" s="133">
        <v>65</v>
      </c>
      <c r="HO119" s="5">
        <v>65</v>
      </c>
      <c r="HP119" s="5">
        <v>65</v>
      </c>
      <c r="HQ119" s="5">
        <v>65</v>
      </c>
      <c r="HR119" s="5">
        <v>65</v>
      </c>
      <c r="HS119" s="5">
        <v>65</v>
      </c>
      <c r="HT119" s="5">
        <v>65</v>
      </c>
      <c r="HU119" s="5">
        <v>65</v>
      </c>
      <c r="HV119" s="5">
        <v>65</v>
      </c>
      <c r="HW119" s="5">
        <v>65</v>
      </c>
      <c r="HX119" s="5">
        <v>65</v>
      </c>
      <c r="HY119" s="5">
        <v>65</v>
      </c>
      <c r="HZ119" s="5">
        <v>65</v>
      </c>
      <c r="IA119" s="5">
        <v>65</v>
      </c>
      <c r="IB119" s="5">
        <v>65</v>
      </c>
      <c r="IC119" s="5">
        <v>65</v>
      </c>
      <c r="ID119" s="5">
        <v>65</v>
      </c>
      <c r="IE119" s="5">
        <v>65</v>
      </c>
      <c r="IF119" s="5">
        <v>65</v>
      </c>
      <c r="IG119" s="5">
        <v>65</v>
      </c>
      <c r="IH119" s="5">
        <v>65</v>
      </c>
      <c r="II119" s="5">
        <v>65</v>
      </c>
      <c r="IJ119" s="251">
        <v>574</v>
      </c>
      <c r="IK119" s="5">
        <v>574</v>
      </c>
      <c r="IL119" s="5">
        <v>574</v>
      </c>
      <c r="IM119" s="5">
        <v>574</v>
      </c>
      <c r="IN119" s="5">
        <v>574</v>
      </c>
      <c r="IO119" s="5">
        <v>574</v>
      </c>
      <c r="IP119" s="5">
        <v>574</v>
      </c>
      <c r="IQ119" s="5">
        <v>574</v>
      </c>
      <c r="IR119" s="5">
        <v>574</v>
      </c>
      <c r="IS119" s="5">
        <v>574</v>
      </c>
      <c r="IT119" s="5">
        <v>574</v>
      </c>
      <c r="IU119" s="5">
        <v>574</v>
      </c>
      <c r="IV119" s="5">
        <v>574</v>
      </c>
      <c r="IW119" s="5">
        <v>574</v>
      </c>
      <c r="IX119" s="5">
        <v>574</v>
      </c>
      <c r="IY119" s="5">
        <v>574</v>
      </c>
      <c r="IZ119" s="5">
        <v>574</v>
      </c>
      <c r="JA119" s="5">
        <v>574</v>
      </c>
      <c r="JB119" s="5">
        <v>574</v>
      </c>
      <c r="JC119" s="5">
        <v>574</v>
      </c>
      <c r="JD119" s="5">
        <v>574</v>
      </c>
      <c r="JE119" s="5">
        <v>574</v>
      </c>
      <c r="JF119" s="5">
        <v>574</v>
      </c>
      <c r="JG119" s="5">
        <v>574</v>
      </c>
      <c r="JH119" s="5">
        <v>574</v>
      </c>
      <c r="JI119" s="5">
        <v>574</v>
      </c>
      <c r="JJ119" s="5">
        <v>574</v>
      </c>
      <c r="JK119" s="5">
        <v>574</v>
      </c>
      <c r="JL119" s="5">
        <v>574</v>
      </c>
      <c r="JM119" s="5">
        <v>574</v>
      </c>
      <c r="JN119" s="5">
        <v>574</v>
      </c>
      <c r="JO119" s="5">
        <v>574</v>
      </c>
      <c r="JP119" s="5">
        <v>574</v>
      </c>
      <c r="JQ119" s="5">
        <v>574</v>
      </c>
      <c r="JR119" s="5">
        <v>574</v>
      </c>
      <c r="JS119" s="5">
        <v>574</v>
      </c>
      <c r="JT119" s="5">
        <v>574</v>
      </c>
      <c r="JU119" s="5">
        <v>574</v>
      </c>
      <c r="JV119" s="5">
        <v>574</v>
      </c>
      <c r="JW119" s="5">
        <v>574</v>
      </c>
      <c r="JX119" s="5">
        <v>574</v>
      </c>
      <c r="JY119" s="5">
        <v>574</v>
      </c>
      <c r="JZ119" s="5">
        <v>574</v>
      </c>
      <c r="KA119" s="218">
        <f t="shared" si="121"/>
        <v>0</v>
      </c>
      <c r="KB119" s="4" t="s">
        <v>8</v>
      </c>
    </row>
    <row r="120" spans="1:288" ht="15" customHeight="1" x14ac:dyDescent="0.2">
      <c r="A120" s="557"/>
      <c r="B120" s="132">
        <v>119</v>
      </c>
      <c r="C120" s="4" t="s">
        <v>129</v>
      </c>
      <c r="D120" s="132">
        <v>1</v>
      </c>
      <c r="E120" s="132">
        <v>1</v>
      </c>
      <c r="F120" s="23">
        <v>134</v>
      </c>
      <c r="G120" s="23">
        <v>137</v>
      </c>
      <c r="H120" s="1">
        <v>141</v>
      </c>
      <c r="I120" s="5">
        <v>141</v>
      </c>
      <c r="J120" s="18">
        <v>142</v>
      </c>
      <c r="K120" s="22">
        <v>142</v>
      </c>
      <c r="L120" s="31">
        <v>144</v>
      </c>
      <c r="M120" s="37">
        <v>166</v>
      </c>
      <c r="N120" s="1">
        <f t="shared" ref="N120:N121" si="234">ROUND((M120-F120)/7+M120+1,0)</f>
        <v>172</v>
      </c>
      <c r="O120" s="1">
        <f>ROUND((N120-F120)/8+N120+1,0)</f>
        <v>178</v>
      </c>
      <c r="P120" s="1">
        <f t="shared" ref="P120:P121" si="235">ROUND((O120-F120)/9+O120,0)</f>
        <v>183</v>
      </c>
      <c r="Q120" s="53">
        <v>176</v>
      </c>
      <c r="R120" s="65">
        <v>178</v>
      </c>
      <c r="S120" s="69">
        <v>180</v>
      </c>
      <c r="T120" s="71">
        <v>182</v>
      </c>
      <c r="U120" s="73">
        <v>184</v>
      </c>
      <c r="V120" s="77">
        <v>187</v>
      </c>
      <c r="W120" s="81">
        <v>191</v>
      </c>
      <c r="X120" s="88">
        <v>194</v>
      </c>
      <c r="Y120" s="1">
        <f>ROUND((X120-U120)/3+X120,1)</f>
        <v>197.3</v>
      </c>
      <c r="Z120" s="1">
        <f>ROUND((Y120-V120)/3+Y120,1)</f>
        <v>200.7</v>
      </c>
      <c r="AA120" s="5">
        <v>200.7</v>
      </c>
      <c r="AB120" s="103">
        <v>201.7</v>
      </c>
      <c r="AC120" s="114">
        <v>207</v>
      </c>
      <c r="AD120" s="117">
        <v>211</v>
      </c>
      <c r="AE120" s="1">
        <f>ROUND((AD120-AA120)/3+AD120,1)</f>
        <v>214.4</v>
      </c>
      <c r="AF120" s="1">
        <f>ROUND((AE120-AB120)/3+AE120,1)</f>
        <v>218.6</v>
      </c>
      <c r="AG120" s="1">
        <f>ROUND((AF120-AC120)/3+AF120,1)</f>
        <v>222.5</v>
      </c>
      <c r="AH120" s="1">
        <f>ROUND((AG120-AD120)/3+AG120,1)</f>
        <v>226.3</v>
      </c>
      <c r="AI120" s="1">
        <f>AH120+8.74</f>
        <v>235.04000000000002</v>
      </c>
      <c r="AJ120" s="1">
        <f>AI120+8.74</f>
        <v>243.78000000000003</v>
      </c>
      <c r="AK120" s="1">
        <f>ROUND((AJ120-AG120)/3+AJ120,1)</f>
        <v>250.9</v>
      </c>
      <c r="AL120" s="1">
        <v>259.2</v>
      </c>
      <c r="AM120" s="1">
        <v>267.89999999999998</v>
      </c>
      <c r="AN120" s="1">
        <v>276.59999999999997</v>
      </c>
      <c r="AO120" s="1">
        <v>285.29999999999995</v>
      </c>
      <c r="AP120" s="1">
        <v>293.99999999999994</v>
      </c>
      <c r="AQ120" s="1">
        <v>302.69999999999993</v>
      </c>
      <c r="AR120" s="1">
        <v>311.39999999999998</v>
      </c>
      <c r="AS120" s="1">
        <v>320.09999999999997</v>
      </c>
      <c r="AT120" s="1">
        <v>328.8</v>
      </c>
      <c r="AU120" s="1">
        <v>337.5</v>
      </c>
      <c r="AV120" s="202">
        <v>244</v>
      </c>
      <c r="AW120" s="1">
        <v>245</v>
      </c>
      <c r="AX120" s="1">
        <v>247</v>
      </c>
      <c r="AY120" s="1">
        <v>249</v>
      </c>
      <c r="AZ120" s="1">
        <v>253</v>
      </c>
      <c r="BA120" s="1">
        <v>257</v>
      </c>
      <c r="BB120" s="1">
        <v>261</v>
      </c>
      <c r="BC120" s="1">
        <v>265</v>
      </c>
      <c r="BD120" s="251">
        <v>250</v>
      </c>
      <c r="BE120" s="1">
        <v>253</v>
      </c>
      <c r="BF120" s="1">
        <v>256</v>
      </c>
      <c r="BG120" s="1">
        <v>259</v>
      </c>
      <c r="BH120" s="1">
        <v>262</v>
      </c>
      <c r="BI120" s="1">
        <v>265</v>
      </c>
      <c r="BJ120" s="1">
        <v>268</v>
      </c>
      <c r="BK120" s="1">
        <v>271</v>
      </c>
      <c r="BL120" s="298">
        <v>253</v>
      </c>
      <c r="BM120" s="1">
        <v>254</v>
      </c>
      <c r="BN120" s="1">
        <v>255</v>
      </c>
      <c r="BO120" s="1">
        <v>256</v>
      </c>
      <c r="BP120" s="1">
        <v>257</v>
      </c>
      <c r="BQ120" s="1">
        <v>258</v>
      </c>
      <c r="BR120" s="1">
        <v>259</v>
      </c>
      <c r="BS120" s="1">
        <v>260</v>
      </c>
      <c r="BT120" s="1">
        <v>261</v>
      </c>
      <c r="BU120" s="1">
        <v>262</v>
      </c>
      <c r="BV120" s="1">
        <v>263</v>
      </c>
      <c r="BW120" s="1">
        <v>264</v>
      </c>
      <c r="BX120" s="1">
        <v>265</v>
      </c>
      <c r="BY120" s="1">
        <v>266</v>
      </c>
      <c r="BZ120" s="1">
        <v>267</v>
      </c>
      <c r="CA120" s="1">
        <v>268</v>
      </c>
      <c r="CB120" s="1">
        <v>269</v>
      </c>
      <c r="CC120" s="1">
        <v>270</v>
      </c>
      <c r="CD120" s="1">
        <v>271</v>
      </c>
      <c r="CE120" s="1">
        <v>272</v>
      </c>
      <c r="CF120" s="1">
        <v>273</v>
      </c>
      <c r="CG120" s="1">
        <v>274</v>
      </c>
      <c r="CH120" s="1">
        <v>275</v>
      </c>
      <c r="CI120" s="1">
        <v>276</v>
      </c>
      <c r="CJ120" s="1">
        <v>277</v>
      </c>
      <c r="CK120" s="1">
        <v>278</v>
      </c>
      <c r="CL120" s="1">
        <v>279</v>
      </c>
      <c r="CM120" s="1">
        <v>280</v>
      </c>
      <c r="CN120" s="1">
        <v>281</v>
      </c>
      <c r="CO120" s="1">
        <v>282</v>
      </c>
      <c r="CP120" s="1">
        <v>283</v>
      </c>
      <c r="CQ120" s="1">
        <v>284</v>
      </c>
      <c r="CR120" s="516">
        <v>1.2210000000000001</v>
      </c>
      <c r="CS120" s="522">
        <v>4</v>
      </c>
      <c r="CT120" s="1">
        <v>8</v>
      </c>
      <c r="CU120" s="218">
        <f t="shared" si="114"/>
        <v>4</v>
      </c>
      <c r="CV120" s="23">
        <v>14</v>
      </c>
      <c r="CW120" s="23">
        <v>20</v>
      </c>
      <c r="CX120" s="1">
        <v>26</v>
      </c>
      <c r="CY120" s="23">
        <v>27</v>
      </c>
      <c r="CZ120" s="18">
        <v>31</v>
      </c>
      <c r="DA120" s="22">
        <v>31</v>
      </c>
      <c r="DB120" s="31">
        <v>35</v>
      </c>
      <c r="DC120" s="5">
        <v>35</v>
      </c>
      <c r="DD120" s="5">
        <v>35</v>
      </c>
      <c r="DE120" s="5">
        <v>35</v>
      </c>
      <c r="DF120" s="5">
        <v>35</v>
      </c>
      <c r="DG120" s="53">
        <v>43</v>
      </c>
      <c r="DH120" s="65">
        <v>48</v>
      </c>
      <c r="DI120" s="69">
        <v>52</v>
      </c>
      <c r="DJ120" s="71">
        <v>56</v>
      </c>
      <c r="DK120" s="73">
        <v>58</v>
      </c>
      <c r="DL120" s="77">
        <v>59</v>
      </c>
      <c r="DM120" s="81">
        <v>59</v>
      </c>
      <c r="DN120" s="88">
        <v>59</v>
      </c>
      <c r="DO120" s="1">
        <v>59</v>
      </c>
      <c r="DP120" s="1">
        <f>ROUND((DO120-DL120)/3+DO120,1)</f>
        <v>59</v>
      </c>
      <c r="DQ120" s="99">
        <v>87</v>
      </c>
      <c r="DR120" s="103">
        <v>93</v>
      </c>
      <c r="DS120" s="114">
        <v>101</v>
      </c>
      <c r="DT120" s="117">
        <v>108</v>
      </c>
      <c r="DU120" s="1">
        <f>ROUND((DT120-DQ120)/3+DT120,1)</f>
        <v>115</v>
      </c>
      <c r="DV120" s="1">
        <f>ROUND((DU120-DR120)/3+DU120,1)</f>
        <v>122.3</v>
      </c>
      <c r="DW120" s="1">
        <f>ROUND((DV120-DS120)/3+DV120,1)</f>
        <v>129.4</v>
      </c>
      <c r="DX120" s="1">
        <f>ROUND((DW120-DT120)/3/31*16+DW120,1)</f>
        <v>133.1</v>
      </c>
      <c r="DY120" s="1">
        <v>133.1</v>
      </c>
      <c r="DZ120" s="1">
        <f>DY120</f>
        <v>133.1</v>
      </c>
      <c r="EA120" s="1">
        <f>DZ120</f>
        <v>133.1</v>
      </c>
      <c r="EB120" s="1">
        <v>134</v>
      </c>
      <c r="EC120" s="1">
        <v>137.1</v>
      </c>
      <c r="ED120" s="1">
        <v>140.19999999999999</v>
      </c>
      <c r="EE120" s="1">
        <v>146.5</v>
      </c>
      <c r="EF120" s="1">
        <v>152.80000000000001</v>
      </c>
      <c r="EG120" s="1">
        <v>159.10000000000002</v>
      </c>
      <c r="EH120" s="1">
        <v>165.4</v>
      </c>
      <c r="EI120" s="1">
        <v>171.70000000000002</v>
      </c>
      <c r="EJ120" s="1">
        <v>173</v>
      </c>
      <c r="EK120" s="1">
        <f>EJ120</f>
        <v>173</v>
      </c>
      <c r="EL120" s="1">
        <f>EK120</f>
        <v>173</v>
      </c>
      <c r="EM120" s="1">
        <f>EL120</f>
        <v>173</v>
      </c>
      <c r="EN120" s="1">
        <f t="shared" ref="EN120:EN121" si="236">EM120</f>
        <v>173</v>
      </c>
      <c r="EO120" s="1">
        <v>175</v>
      </c>
      <c r="EP120" s="1">
        <f>EO120+3</f>
        <v>178</v>
      </c>
      <c r="EQ120" s="1">
        <v>181</v>
      </c>
      <c r="ER120" s="1">
        <v>184</v>
      </c>
      <c r="ES120" s="1">
        <v>187</v>
      </c>
      <c r="ET120" s="251">
        <v>141</v>
      </c>
      <c r="EU120" s="234">
        <v>176</v>
      </c>
      <c r="EV120" s="1">
        <f>EU120</f>
        <v>176</v>
      </c>
      <c r="EW120" s="1">
        <f>EV120</f>
        <v>176</v>
      </c>
      <c r="EX120" s="1">
        <f t="shared" ref="EX120:EX121" si="237">EW120</f>
        <v>176</v>
      </c>
      <c r="EY120" s="1">
        <v>176</v>
      </c>
      <c r="EZ120" s="1">
        <v>176</v>
      </c>
      <c r="FA120" s="1">
        <v>176</v>
      </c>
      <c r="FB120" s="298">
        <v>185</v>
      </c>
      <c r="FC120" s="1">
        <v>186</v>
      </c>
      <c r="FD120" s="1">
        <v>187</v>
      </c>
      <c r="FE120" s="1">
        <v>188</v>
      </c>
      <c r="FF120" s="1">
        <v>189</v>
      </c>
      <c r="FG120" s="1">
        <f>FF120</f>
        <v>189</v>
      </c>
      <c r="FH120" s="1">
        <f>FG120</f>
        <v>189</v>
      </c>
      <c r="FI120" s="1">
        <f>FH120</f>
        <v>189</v>
      </c>
      <c r="FJ120" s="1">
        <v>189</v>
      </c>
      <c r="FK120" s="1">
        <v>189</v>
      </c>
      <c r="FL120" s="1">
        <v>189</v>
      </c>
      <c r="FM120" s="1">
        <v>189</v>
      </c>
      <c r="FN120" s="1">
        <v>189</v>
      </c>
      <c r="FO120" s="1">
        <v>189</v>
      </c>
      <c r="FP120" s="1">
        <v>189</v>
      </c>
      <c r="FQ120" s="1">
        <v>189</v>
      </c>
      <c r="FR120" s="1">
        <v>189</v>
      </c>
      <c r="FS120" s="1">
        <v>189</v>
      </c>
      <c r="FT120" s="1">
        <v>189</v>
      </c>
      <c r="FU120" s="1">
        <v>189</v>
      </c>
      <c r="FV120" s="1">
        <v>189</v>
      </c>
      <c r="FW120" s="1">
        <v>189</v>
      </c>
      <c r="FX120" s="1">
        <v>189</v>
      </c>
      <c r="FY120" s="1">
        <v>189</v>
      </c>
      <c r="FZ120" s="1">
        <v>189</v>
      </c>
      <c r="GA120" s="1">
        <v>189</v>
      </c>
      <c r="GB120" s="1">
        <v>189</v>
      </c>
      <c r="GC120" s="1">
        <v>189</v>
      </c>
      <c r="GD120" s="1">
        <v>189</v>
      </c>
      <c r="GE120" s="1">
        <v>189</v>
      </c>
      <c r="GF120" s="1">
        <v>189</v>
      </c>
      <c r="GG120" s="1">
        <v>189</v>
      </c>
      <c r="GH120" s="516">
        <v>1.222</v>
      </c>
      <c r="GI120" s="522">
        <v>1.222</v>
      </c>
      <c r="GJ120" s="1">
        <v>4</v>
      </c>
      <c r="GK120" s="218">
        <f t="shared" si="120"/>
        <v>2.778</v>
      </c>
      <c r="GL120" s="23">
        <v>7236</v>
      </c>
      <c r="GM120" s="23">
        <v>7342</v>
      </c>
      <c r="GN120" s="23"/>
      <c r="GO120" s="23">
        <v>7483</v>
      </c>
      <c r="GP120" s="17"/>
      <c r="GQ120" s="22"/>
      <c r="GR120" s="31">
        <v>7943</v>
      </c>
      <c r="GS120" s="37">
        <v>8131</v>
      </c>
      <c r="GT120" s="41"/>
      <c r="GU120" s="44"/>
      <c r="GV120" s="47"/>
      <c r="GW120" s="53">
        <v>8509</v>
      </c>
      <c r="GX120" s="65">
        <v>8563</v>
      </c>
      <c r="GY120" s="69">
        <v>8637</v>
      </c>
      <c r="GZ120" s="71">
        <v>8711</v>
      </c>
      <c r="HA120" s="73"/>
      <c r="HB120" s="74">
        <v>8946</v>
      </c>
      <c r="HC120" s="81">
        <v>9295</v>
      </c>
      <c r="HD120" s="74">
        <v>9507</v>
      </c>
      <c r="HE120" s="90"/>
      <c r="HF120" s="93"/>
      <c r="HG120" s="99">
        <v>9857</v>
      </c>
      <c r="HH120" s="103">
        <v>9952</v>
      </c>
      <c r="HI120" s="114">
        <v>10063</v>
      </c>
      <c r="HJ120" s="74">
        <v>10174</v>
      </c>
      <c r="HK120" s="122"/>
      <c r="HL120" s="124"/>
      <c r="HM120" s="129"/>
      <c r="HN120" s="133"/>
      <c r="HO120" s="136"/>
      <c r="HP120" s="140"/>
      <c r="HQ120" s="145"/>
      <c r="HR120" s="149"/>
      <c r="HS120" s="153"/>
      <c r="HT120" s="158"/>
      <c r="HU120" s="163"/>
      <c r="HV120" s="167"/>
      <c r="HW120" s="174"/>
      <c r="HX120" s="178"/>
      <c r="HY120" s="184"/>
      <c r="HZ120" s="189"/>
      <c r="IA120" s="193"/>
      <c r="IB120" s="202"/>
      <c r="IC120" s="205"/>
      <c r="ID120" s="209"/>
      <c r="IE120" s="218"/>
      <c r="IF120" s="225"/>
      <c r="IG120" s="229"/>
      <c r="IH120" s="235"/>
      <c r="II120" s="245"/>
      <c r="IJ120" s="251"/>
      <c r="IK120" s="255"/>
      <c r="IL120" s="264"/>
      <c r="IM120" s="268"/>
      <c r="IN120" s="272"/>
      <c r="IO120" s="279"/>
      <c r="IP120" s="285"/>
      <c r="IQ120" s="290"/>
      <c r="IR120" s="295"/>
      <c r="IS120" s="299"/>
      <c r="IT120" s="305"/>
      <c r="IU120" s="308"/>
      <c r="IV120" s="310"/>
      <c r="IW120" s="313"/>
      <c r="IX120" s="317"/>
      <c r="IY120" s="322"/>
      <c r="IZ120" s="327"/>
      <c r="JA120" s="331"/>
      <c r="JB120" s="335"/>
      <c r="JC120" s="338"/>
      <c r="JD120" s="343"/>
      <c r="JE120" s="346"/>
      <c r="JF120" s="354"/>
      <c r="JG120" s="375"/>
      <c r="JH120" s="388"/>
      <c r="JI120" s="393">
        <v>19035</v>
      </c>
      <c r="JJ120" s="414"/>
      <c r="JK120" s="422"/>
      <c r="JL120" s="429"/>
      <c r="JM120" s="435"/>
      <c r="JN120" s="441"/>
      <c r="JO120" s="448"/>
      <c r="JP120" s="455"/>
      <c r="JQ120" s="460"/>
      <c r="JR120" s="468"/>
      <c r="JS120" s="475"/>
      <c r="JT120" s="483"/>
      <c r="JU120" s="489"/>
      <c r="JV120" s="498"/>
      <c r="JW120" s="505"/>
      <c r="JX120" s="511"/>
      <c r="JY120" s="519"/>
      <c r="JZ120" s="530"/>
      <c r="KA120" s="218" t="str">
        <f t="shared" si="121"/>
        <v>Н/Д</v>
      </c>
      <c r="KB120" s="4"/>
    </row>
    <row r="121" spans="1:288" ht="15" customHeight="1" x14ac:dyDescent="0.2">
      <c r="A121" s="557"/>
      <c r="B121" s="132">
        <v>120</v>
      </c>
      <c r="C121" s="4" t="s">
        <v>130</v>
      </c>
      <c r="D121" s="132">
        <v>1</v>
      </c>
      <c r="E121" s="132">
        <v>1</v>
      </c>
      <c r="F121" s="23">
        <v>371</v>
      </c>
      <c r="G121" s="23">
        <v>375</v>
      </c>
      <c r="H121" s="23">
        <v>380</v>
      </c>
      <c r="I121" s="23">
        <v>385</v>
      </c>
      <c r="J121" s="18">
        <v>391</v>
      </c>
      <c r="K121" s="22">
        <v>397</v>
      </c>
      <c r="L121" s="1">
        <v>403</v>
      </c>
      <c r="M121" s="1">
        <f>ROUND((L121-F121)/6+L121+1,0)</f>
        <v>409</v>
      </c>
      <c r="N121" s="1">
        <f t="shared" si="234"/>
        <v>415</v>
      </c>
      <c r="O121" s="44">
        <v>422</v>
      </c>
      <c r="P121" s="1">
        <f t="shared" si="235"/>
        <v>428</v>
      </c>
      <c r="Q121" s="53">
        <v>433</v>
      </c>
      <c r="R121" s="65">
        <v>438</v>
      </c>
      <c r="S121" s="69">
        <v>443</v>
      </c>
      <c r="T121" s="71">
        <v>449</v>
      </c>
      <c r="U121" s="73">
        <v>455</v>
      </c>
      <c r="V121" s="77">
        <v>463</v>
      </c>
      <c r="W121" s="81">
        <v>470</v>
      </c>
      <c r="X121" s="88">
        <v>478</v>
      </c>
      <c r="Y121" s="90">
        <v>485</v>
      </c>
      <c r="Z121" s="93">
        <v>492</v>
      </c>
      <c r="AA121" s="99">
        <v>498</v>
      </c>
      <c r="AB121" s="103">
        <v>504</v>
      </c>
      <c r="AC121" s="114">
        <v>510</v>
      </c>
      <c r="AD121" s="117">
        <v>516</v>
      </c>
      <c r="AE121" s="122">
        <v>522</v>
      </c>
      <c r="AF121" s="124">
        <v>529</v>
      </c>
      <c r="AG121" s="129">
        <v>537</v>
      </c>
      <c r="AH121" s="133">
        <v>560</v>
      </c>
      <c r="AI121" s="136">
        <v>575</v>
      </c>
      <c r="AJ121" s="140">
        <v>588</v>
      </c>
      <c r="AK121" s="145">
        <v>597</v>
      </c>
      <c r="AL121" s="149">
        <v>605</v>
      </c>
      <c r="AM121" s="153">
        <v>608</v>
      </c>
      <c r="AN121" s="1">
        <v>614</v>
      </c>
      <c r="AO121" s="163">
        <v>612</v>
      </c>
      <c r="AP121" s="167">
        <v>614</v>
      </c>
      <c r="AQ121" s="174">
        <v>617</v>
      </c>
      <c r="AR121" s="178">
        <v>619</v>
      </c>
      <c r="AS121" s="184">
        <v>621</v>
      </c>
      <c r="AT121" s="189">
        <v>626</v>
      </c>
      <c r="AU121" s="193">
        <v>630</v>
      </c>
      <c r="AV121" s="202">
        <v>635</v>
      </c>
      <c r="AW121" s="205">
        <v>639</v>
      </c>
      <c r="AX121" s="1">
        <v>644</v>
      </c>
      <c r="AY121" s="218">
        <v>650</v>
      </c>
      <c r="AZ121" s="225">
        <v>652</v>
      </c>
      <c r="BA121" s="229">
        <v>656</v>
      </c>
      <c r="BB121" s="1">
        <v>659</v>
      </c>
      <c r="BC121" s="245">
        <v>662</v>
      </c>
      <c r="BD121" s="251">
        <v>666</v>
      </c>
      <c r="BE121" s="255">
        <v>669</v>
      </c>
      <c r="BF121" s="264">
        <v>673</v>
      </c>
      <c r="BG121" s="268">
        <v>679</v>
      </c>
      <c r="BH121" s="272">
        <v>683</v>
      </c>
      <c r="BI121" s="279">
        <v>687</v>
      </c>
      <c r="BJ121" s="285">
        <v>690</v>
      </c>
      <c r="BK121" s="290">
        <v>694</v>
      </c>
      <c r="BL121" s="295">
        <v>698</v>
      </c>
      <c r="BM121" s="299">
        <v>702</v>
      </c>
      <c r="BN121" s="305">
        <v>705</v>
      </c>
      <c r="BO121" s="308">
        <v>708</v>
      </c>
      <c r="BP121" s="310">
        <v>712</v>
      </c>
      <c r="BQ121" s="313">
        <v>715</v>
      </c>
      <c r="BR121" s="317">
        <v>719</v>
      </c>
      <c r="BS121" s="322">
        <v>724</v>
      </c>
      <c r="BT121" s="327">
        <v>730</v>
      </c>
      <c r="BU121" s="331">
        <v>735</v>
      </c>
      <c r="BV121" s="335">
        <v>739</v>
      </c>
      <c r="BW121" s="338">
        <v>743</v>
      </c>
      <c r="BX121" s="343">
        <v>747</v>
      </c>
      <c r="BY121" s="346">
        <v>753</v>
      </c>
      <c r="BZ121" s="354">
        <v>757</v>
      </c>
      <c r="CA121" s="375">
        <v>762</v>
      </c>
      <c r="CB121" s="388">
        <v>2</v>
      </c>
      <c r="CC121" s="393">
        <v>4</v>
      </c>
      <c r="CD121" s="414">
        <v>12</v>
      </c>
      <c r="CE121" s="422">
        <v>19</v>
      </c>
      <c r="CF121" s="429">
        <v>23</v>
      </c>
      <c r="CG121" s="435">
        <v>32</v>
      </c>
      <c r="CH121" s="441">
        <v>41</v>
      </c>
      <c r="CI121" s="448">
        <v>44</v>
      </c>
      <c r="CJ121" s="455">
        <v>48</v>
      </c>
      <c r="CK121" s="460">
        <v>55</v>
      </c>
      <c r="CL121" s="468">
        <v>66</v>
      </c>
      <c r="CM121" s="475">
        <v>71</v>
      </c>
      <c r="CN121" s="483">
        <v>72</v>
      </c>
      <c r="CO121" s="489">
        <v>74</v>
      </c>
      <c r="CP121" s="498">
        <v>77</v>
      </c>
      <c r="CQ121" s="1">
        <v>79</v>
      </c>
      <c r="CR121" s="511">
        <v>85</v>
      </c>
      <c r="CS121" s="519">
        <v>87</v>
      </c>
      <c r="CT121" s="530">
        <v>92</v>
      </c>
      <c r="CU121" s="218">
        <f t="shared" si="114"/>
        <v>5</v>
      </c>
      <c r="CV121" s="23">
        <v>20</v>
      </c>
      <c r="CW121" s="23">
        <v>25</v>
      </c>
      <c r="CX121" s="23">
        <v>30</v>
      </c>
      <c r="CY121" s="23">
        <v>35</v>
      </c>
      <c r="CZ121" s="18">
        <v>42</v>
      </c>
      <c r="DA121" s="22">
        <v>47</v>
      </c>
      <c r="DB121" s="1">
        <v>52</v>
      </c>
      <c r="DC121" s="1">
        <f>ROUND((DB121-CV121)/6/31*21+DB121,0)</f>
        <v>56</v>
      </c>
      <c r="DD121" s="1">
        <f>ROUND((DC121-CV121)/7+DC121-1,0)</f>
        <v>60</v>
      </c>
      <c r="DE121" s="44">
        <v>62</v>
      </c>
      <c r="DF121" s="1">
        <f>ROUND((DE121-CV121)/9+DE121+1,0)</f>
        <v>68</v>
      </c>
      <c r="DG121" s="53">
        <v>73</v>
      </c>
      <c r="DH121" s="65">
        <v>78</v>
      </c>
      <c r="DI121" s="69">
        <v>84</v>
      </c>
      <c r="DJ121" s="71">
        <v>89</v>
      </c>
      <c r="DK121" s="73">
        <v>95</v>
      </c>
      <c r="DL121" s="77">
        <v>101</v>
      </c>
      <c r="DM121" s="81">
        <v>105</v>
      </c>
      <c r="DN121" s="88">
        <v>109</v>
      </c>
      <c r="DO121" s="90">
        <v>111</v>
      </c>
      <c r="DP121" s="93">
        <v>116</v>
      </c>
      <c r="DQ121" s="99">
        <v>123</v>
      </c>
      <c r="DR121" s="103">
        <v>129</v>
      </c>
      <c r="DS121" s="114">
        <v>136</v>
      </c>
      <c r="DT121" s="117">
        <v>144</v>
      </c>
      <c r="DU121" s="122">
        <v>152</v>
      </c>
      <c r="DV121" s="124">
        <v>152</v>
      </c>
      <c r="DW121" s="129">
        <v>166</v>
      </c>
      <c r="DX121" s="133">
        <v>170</v>
      </c>
      <c r="DY121" s="136">
        <v>170</v>
      </c>
      <c r="DZ121" s="140">
        <v>170</v>
      </c>
      <c r="EA121" s="145">
        <v>170</v>
      </c>
      <c r="EB121" s="149">
        <v>171</v>
      </c>
      <c r="EC121" s="153">
        <v>173</v>
      </c>
      <c r="ED121" s="1">
        <v>175</v>
      </c>
      <c r="EE121" s="163">
        <v>179</v>
      </c>
      <c r="EF121" s="167">
        <v>181</v>
      </c>
      <c r="EG121" s="174">
        <v>185</v>
      </c>
      <c r="EH121" s="178">
        <v>188</v>
      </c>
      <c r="EI121" s="184">
        <v>191</v>
      </c>
      <c r="EJ121" s="189">
        <v>192</v>
      </c>
      <c r="EK121" s="193">
        <v>192</v>
      </c>
      <c r="EL121" s="202">
        <v>192</v>
      </c>
      <c r="EM121" s="205">
        <v>192</v>
      </c>
      <c r="EN121" s="1">
        <f t="shared" si="236"/>
        <v>192</v>
      </c>
      <c r="EO121" s="218">
        <v>193</v>
      </c>
      <c r="EP121" s="225">
        <v>196</v>
      </c>
      <c r="EQ121" s="229">
        <v>199</v>
      </c>
      <c r="ER121" s="1">
        <v>202</v>
      </c>
      <c r="ES121" s="245">
        <v>204</v>
      </c>
      <c r="ET121" s="251">
        <v>207</v>
      </c>
      <c r="EU121" s="255">
        <v>209</v>
      </c>
      <c r="EV121" s="264">
        <v>211</v>
      </c>
      <c r="EW121" s="268">
        <v>211</v>
      </c>
      <c r="EX121" s="1">
        <f t="shared" si="237"/>
        <v>211</v>
      </c>
      <c r="EY121" s="1">
        <v>214</v>
      </c>
      <c r="EZ121" s="285">
        <v>211</v>
      </c>
      <c r="FA121" s="290">
        <v>211</v>
      </c>
      <c r="FB121" s="295">
        <v>212</v>
      </c>
      <c r="FC121" s="299">
        <v>213</v>
      </c>
      <c r="FD121" s="305">
        <v>214</v>
      </c>
      <c r="FE121" s="308">
        <v>215</v>
      </c>
      <c r="FF121" s="310">
        <v>217</v>
      </c>
      <c r="FG121" s="313">
        <v>217</v>
      </c>
      <c r="FH121" s="317">
        <v>217</v>
      </c>
      <c r="FI121" s="322">
        <v>217</v>
      </c>
      <c r="FJ121" s="327">
        <v>217</v>
      </c>
      <c r="FK121" s="331">
        <v>217</v>
      </c>
      <c r="FL121" s="335">
        <v>217</v>
      </c>
      <c r="FM121" s="338">
        <v>217</v>
      </c>
      <c r="FN121" s="343">
        <v>217</v>
      </c>
      <c r="FO121" s="346">
        <v>217</v>
      </c>
      <c r="FP121" s="354">
        <v>217</v>
      </c>
      <c r="FQ121" s="375">
        <v>217</v>
      </c>
      <c r="FR121" s="1">
        <v>1</v>
      </c>
      <c r="FS121" s="393">
        <v>1</v>
      </c>
      <c r="FT121" s="414">
        <v>1</v>
      </c>
      <c r="FU121" s="422">
        <v>1</v>
      </c>
      <c r="FV121" s="429">
        <v>2</v>
      </c>
      <c r="FW121" s="435">
        <v>5.6020000000000003</v>
      </c>
      <c r="FX121" s="441">
        <v>10</v>
      </c>
      <c r="FY121" s="448">
        <v>12</v>
      </c>
      <c r="FZ121" s="455">
        <v>14</v>
      </c>
      <c r="GA121" s="460">
        <v>18</v>
      </c>
      <c r="GB121" s="468">
        <v>21</v>
      </c>
      <c r="GC121" s="475">
        <v>23</v>
      </c>
      <c r="GD121" s="483">
        <v>26</v>
      </c>
      <c r="GE121" s="489">
        <v>28</v>
      </c>
      <c r="GF121" s="498">
        <v>30</v>
      </c>
      <c r="GG121" s="1">
        <v>32</v>
      </c>
      <c r="GH121" s="511">
        <v>35</v>
      </c>
      <c r="GI121" s="519">
        <v>36</v>
      </c>
      <c r="GJ121" s="530">
        <v>40</v>
      </c>
      <c r="GK121" s="218">
        <f t="shared" si="120"/>
        <v>4</v>
      </c>
      <c r="GL121" s="23">
        <v>16825</v>
      </c>
      <c r="GM121" s="23">
        <v>17000</v>
      </c>
      <c r="GN121" s="23">
        <v>17169</v>
      </c>
      <c r="GO121" s="23">
        <v>17322</v>
      </c>
      <c r="GP121" s="17">
        <v>17483</v>
      </c>
      <c r="GQ121" s="22"/>
      <c r="GR121" s="31"/>
      <c r="GS121" s="37"/>
      <c r="GT121" s="41"/>
      <c r="GU121" s="44">
        <v>18400</v>
      </c>
      <c r="GV121" s="47"/>
      <c r="GW121" s="53">
        <v>18700</v>
      </c>
      <c r="GX121" s="65">
        <v>19050</v>
      </c>
      <c r="GY121" s="69">
        <v>19250</v>
      </c>
      <c r="GZ121" s="71">
        <v>19400</v>
      </c>
      <c r="HA121" s="74">
        <v>19574</v>
      </c>
      <c r="HB121" s="77">
        <v>19730</v>
      </c>
      <c r="HC121" s="81">
        <v>20194</v>
      </c>
      <c r="HD121" s="88">
        <v>20520</v>
      </c>
      <c r="HE121" s="90">
        <v>20670</v>
      </c>
      <c r="HF121" s="93">
        <v>20852</v>
      </c>
      <c r="HG121" s="99">
        <v>21005</v>
      </c>
      <c r="HH121" s="103">
        <v>21137</v>
      </c>
      <c r="HI121" s="114">
        <v>21280</v>
      </c>
      <c r="HJ121" s="117">
        <v>21432</v>
      </c>
      <c r="HK121" s="122">
        <v>21570</v>
      </c>
      <c r="HL121" s="124">
        <v>21720</v>
      </c>
      <c r="HM121" s="129">
        <v>21895</v>
      </c>
      <c r="HN121" s="133">
        <v>22268</v>
      </c>
      <c r="HO121" s="136">
        <v>22630</v>
      </c>
      <c r="HP121" s="140">
        <v>22974</v>
      </c>
      <c r="HQ121" s="145">
        <v>23211</v>
      </c>
      <c r="HR121" s="149">
        <v>23454</v>
      </c>
      <c r="HS121" s="153">
        <v>23576</v>
      </c>
      <c r="HT121" s="158"/>
      <c r="HU121" s="163">
        <v>23782</v>
      </c>
      <c r="HV121" s="167">
        <v>23887</v>
      </c>
      <c r="HW121" s="174">
        <v>23992</v>
      </c>
      <c r="HX121" s="178">
        <v>24113</v>
      </c>
      <c r="HY121" s="184">
        <v>24225</v>
      </c>
      <c r="HZ121" s="189">
        <v>24364</v>
      </c>
      <c r="IA121" s="193">
        <v>24582</v>
      </c>
      <c r="IB121" s="202">
        <v>24759</v>
      </c>
      <c r="IC121" s="205">
        <v>24876</v>
      </c>
      <c r="ID121" s="209"/>
      <c r="IE121" s="218">
        <v>25146</v>
      </c>
      <c r="IF121" s="225">
        <v>25256</v>
      </c>
      <c r="IG121" s="229">
        <v>25463</v>
      </c>
      <c r="IH121" s="235"/>
      <c r="II121" s="245">
        <v>25777</v>
      </c>
      <c r="IJ121" s="251">
        <v>25913</v>
      </c>
      <c r="IK121" s="255">
        <v>26022</v>
      </c>
      <c r="IL121" s="264">
        <v>26136</v>
      </c>
      <c r="IM121" s="268">
        <v>26396</v>
      </c>
      <c r="IN121" s="272">
        <v>26575</v>
      </c>
      <c r="IO121" s="279">
        <v>26705</v>
      </c>
      <c r="IP121" s="285">
        <v>26796</v>
      </c>
      <c r="IQ121" s="290">
        <v>26921</v>
      </c>
      <c r="IR121" s="295">
        <v>27040</v>
      </c>
      <c r="IS121" s="299">
        <v>27172</v>
      </c>
      <c r="IT121" s="305">
        <v>27325</v>
      </c>
      <c r="IU121" s="308">
        <v>27465</v>
      </c>
      <c r="IV121" s="310">
        <v>27583</v>
      </c>
      <c r="IW121" s="313">
        <v>27690</v>
      </c>
      <c r="IX121" s="317">
        <v>27838</v>
      </c>
      <c r="IY121" s="322">
        <v>28002</v>
      </c>
      <c r="IZ121" s="327">
        <v>28186</v>
      </c>
      <c r="JA121" s="331">
        <v>28345</v>
      </c>
      <c r="JB121" s="335">
        <v>28529</v>
      </c>
      <c r="JC121" s="338">
        <v>28684</v>
      </c>
      <c r="JD121" s="343">
        <v>28922</v>
      </c>
      <c r="JE121" s="346">
        <v>29165</v>
      </c>
      <c r="JF121" s="354">
        <v>29506</v>
      </c>
      <c r="JG121" s="375">
        <v>29746</v>
      </c>
      <c r="JH121" s="388">
        <v>29923</v>
      </c>
      <c r="JI121" s="393">
        <v>30041</v>
      </c>
      <c r="JJ121" s="414">
        <v>30202</v>
      </c>
      <c r="JK121" s="422">
        <v>30382</v>
      </c>
      <c r="JL121" s="429">
        <v>30560</v>
      </c>
      <c r="JM121" s="435">
        <v>30701</v>
      </c>
      <c r="JN121" s="441">
        <v>30861</v>
      </c>
      <c r="JO121" s="448">
        <v>31019</v>
      </c>
      <c r="JP121" s="455">
        <v>31241</v>
      </c>
      <c r="JQ121" s="460">
        <v>31456</v>
      </c>
      <c r="JR121" s="468">
        <v>31698</v>
      </c>
      <c r="JS121" s="475">
        <v>31957</v>
      </c>
      <c r="JT121" s="483">
        <v>32117</v>
      </c>
      <c r="JU121" s="74">
        <v>32246</v>
      </c>
      <c r="JV121" s="498">
        <v>32436</v>
      </c>
      <c r="JW121" s="505"/>
      <c r="JX121" s="511">
        <v>32975</v>
      </c>
      <c r="JY121" s="519">
        <v>33189</v>
      </c>
      <c r="JZ121" s="530">
        <v>33312</v>
      </c>
      <c r="KA121" s="218">
        <f t="shared" si="121"/>
        <v>123</v>
      </c>
      <c r="KB121" s="4"/>
    </row>
    <row r="122" spans="1:288" ht="15" customHeight="1" x14ac:dyDescent="0.2">
      <c r="A122" s="557">
        <v>1</v>
      </c>
      <c r="B122" s="132">
        <v>121</v>
      </c>
      <c r="C122" s="4" t="s">
        <v>131</v>
      </c>
      <c r="D122" s="132">
        <v>4</v>
      </c>
      <c r="E122" s="132">
        <v>4</v>
      </c>
      <c r="F122" s="23">
        <v>159</v>
      </c>
      <c r="G122" s="1">
        <v>160</v>
      </c>
      <c r="H122" s="23">
        <v>160</v>
      </c>
      <c r="I122" s="5">
        <v>160</v>
      </c>
      <c r="J122" s="5">
        <v>160</v>
      </c>
      <c r="K122" s="5">
        <v>160</v>
      </c>
      <c r="L122" s="31">
        <v>162</v>
      </c>
      <c r="M122" s="37">
        <v>167</v>
      </c>
      <c r="N122" s="41">
        <v>173</v>
      </c>
      <c r="O122" s="44">
        <v>178</v>
      </c>
      <c r="P122" s="47">
        <v>183</v>
      </c>
      <c r="Q122" s="53">
        <v>188</v>
      </c>
      <c r="R122" s="65">
        <v>191</v>
      </c>
      <c r="S122" s="69">
        <v>196</v>
      </c>
      <c r="T122" s="71">
        <v>202</v>
      </c>
      <c r="U122" s="73">
        <v>208</v>
      </c>
      <c r="V122" s="77">
        <v>213</v>
      </c>
      <c r="W122" s="81">
        <v>220</v>
      </c>
      <c r="X122" s="88">
        <v>227</v>
      </c>
      <c r="Y122" s="90">
        <v>235</v>
      </c>
      <c r="Z122" s="93">
        <v>240.23</v>
      </c>
      <c r="AA122" s="99">
        <v>6</v>
      </c>
      <c r="AB122" s="103">
        <v>11</v>
      </c>
      <c r="AC122" s="114">
        <v>16</v>
      </c>
      <c r="AD122" s="117">
        <v>21</v>
      </c>
      <c r="AE122" s="122">
        <v>26</v>
      </c>
      <c r="AF122" s="124">
        <v>34</v>
      </c>
      <c r="AG122" s="129">
        <v>38</v>
      </c>
      <c r="AH122" s="133">
        <v>44</v>
      </c>
      <c r="AI122" s="136">
        <v>49</v>
      </c>
      <c r="AJ122" s="140">
        <v>55</v>
      </c>
      <c r="AK122" s="145">
        <v>61</v>
      </c>
      <c r="AL122" s="149">
        <v>67</v>
      </c>
      <c r="AM122" s="153">
        <v>73</v>
      </c>
      <c r="AN122" s="158">
        <v>77</v>
      </c>
      <c r="AO122" s="163">
        <v>83</v>
      </c>
      <c r="AP122" s="167">
        <v>89</v>
      </c>
      <c r="AQ122" s="174">
        <v>95</v>
      </c>
      <c r="AR122" s="178">
        <v>103</v>
      </c>
      <c r="AS122" s="184">
        <v>108</v>
      </c>
      <c r="AT122" s="189">
        <v>112</v>
      </c>
      <c r="AU122" s="193">
        <v>121</v>
      </c>
      <c r="AV122" s="202">
        <v>128</v>
      </c>
      <c r="AW122" s="1">
        <v>136</v>
      </c>
      <c r="AX122" s="209">
        <v>140</v>
      </c>
      <c r="AY122" s="218">
        <v>147</v>
      </c>
      <c r="AZ122" s="225">
        <v>151</v>
      </c>
      <c r="BA122" s="1">
        <v>157</v>
      </c>
      <c r="BB122" s="1">
        <v>163</v>
      </c>
      <c r="BC122" s="245">
        <v>166</v>
      </c>
      <c r="BD122" s="251">
        <v>173</v>
      </c>
      <c r="BE122" s="255">
        <v>183</v>
      </c>
      <c r="BF122" s="264">
        <v>192</v>
      </c>
      <c r="BG122" s="268">
        <v>203</v>
      </c>
      <c r="BH122" s="272">
        <v>212</v>
      </c>
      <c r="BI122" s="279">
        <v>222</v>
      </c>
      <c r="BJ122" s="285">
        <v>230</v>
      </c>
      <c r="BK122" s="1">
        <v>238</v>
      </c>
      <c r="BL122" s="295">
        <v>247</v>
      </c>
      <c r="BM122" s="299">
        <v>255</v>
      </c>
      <c r="BN122" s="305">
        <v>263</v>
      </c>
      <c r="BO122" s="308">
        <v>269</v>
      </c>
      <c r="BP122" s="310">
        <v>279</v>
      </c>
      <c r="BQ122" s="313">
        <v>286</v>
      </c>
      <c r="BR122" s="317">
        <v>294</v>
      </c>
      <c r="BS122" s="322">
        <v>302</v>
      </c>
      <c r="BT122" s="327">
        <v>310</v>
      </c>
      <c r="BU122" s="331">
        <v>320</v>
      </c>
      <c r="BV122" s="335">
        <v>329</v>
      </c>
      <c r="BW122" s="338">
        <v>338</v>
      </c>
      <c r="BX122" s="343">
        <v>347</v>
      </c>
      <c r="BY122" s="346">
        <v>355</v>
      </c>
      <c r="BZ122" s="354">
        <v>364</v>
      </c>
      <c r="CA122" s="375">
        <v>373</v>
      </c>
      <c r="CB122" s="388">
        <v>381</v>
      </c>
      <c r="CC122" s="393">
        <v>390</v>
      </c>
      <c r="CD122" s="414">
        <v>399</v>
      </c>
      <c r="CE122" s="422">
        <v>407</v>
      </c>
      <c r="CF122" s="429">
        <v>416</v>
      </c>
      <c r="CG122" s="435">
        <v>426</v>
      </c>
      <c r="CH122" s="441">
        <v>434</v>
      </c>
      <c r="CI122" s="448">
        <v>441</v>
      </c>
      <c r="CJ122" s="455">
        <v>448</v>
      </c>
      <c r="CK122" s="460">
        <v>455</v>
      </c>
      <c r="CL122" s="468">
        <v>462</v>
      </c>
      <c r="CM122" s="475">
        <v>469</v>
      </c>
      <c r="CN122" s="483">
        <v>475</v>
      </c>
      <c r="CO122" s="489">
        <v>482</v>
      </c>
      <c r="CP122" s="498">
        <v>492</v>
      </c>
      <c r="CQ122" s="505">
        <v>500</v>
      </c>
      <c r="CR122" s="511">
        <v>509</v>
      </c>
      <c r="CS122" s="519">
        <v>519</v>
      </c>
      <c r="CT122" s="530">
        <v>528</v>
      </c>
      <c r="CU122" s="218">
        <f t="shared" si="114"/>
        <v>9</v>
      </c>
      <c r="CV122" s="23">
        <v>115</v>
      </c>
      <c r="CW122" s="1">
        <v>117</v>
      </c>
      <c r="CX122" s="23">
        <v>117</v>
      </c>
      <c r="CY122" s="23">
        <v>117</v>
      </c>
      <c r="CZ122" s="18">
        <v>117</v>
      </c>
      <c r="DA122" s="22">
        <v>117</v>
      </c>
      <c r="DB122" s="31">
        <v>117</v>
      </c>
      <c r="DC122" s="37">
        <v>119</v>
      </c>
      <c r="DD122" s="41">
        <v>119</v>
      </c>
      <c r="DE122" s="44">
        <v>121</v>
      </c>
      <c r="DF122" s="47">
        <v>2</v>
      </c>
      <c r="DG122" s="53">
        <v>1</v>
      </c>
      <c r="DH122" s="65">
        <v>3</v>
      </c>
      <c r="DI122" s="69">
        <v>5</v>
      </c>
      <c r="DJ122" s="71">
        <v>8</v>
      </c>
      <c r="DK122" s="73">
        <v>10</v>
      </c>
      <c r="DL122" s="77">
        <v>12</v>
      </c>
      <c r="DM122" s="81">
        <v>14</v>
      </c>
      <c r="DN122" s="88">
        <v>16</v>
      </c>
      <c r="DO122" s="90">
        <v>18</v>
      </c>
      <c r="DP122" s="93">
        <v>20</v>
      </c>
      <c r="DQ122" s="99">
        <v>22</v>
      </c>
      <c r="DR122" s="103">
        <v>25</v>
      </c>
      <c r="DS122" s="114">
        <v>28</v>
      </c>
      <c r="DT122" s="117">
        <v>30</v>
      </c>
      <c r="DU122" s="122">
        <v>33</v>
      </c>
      <c r="DV122" s="124">
        <v>35</v>
      </c>
      <c r="DW122" s="129">
        <v>37</v>
      </c>
      <c r="DX122" s="133">
        <v>39</v>
      </c>
      <c r="DY122" s="136">
        <v>39</v>
      </c>
      <c r="DZ122" s="140">
        <v>39</v>
      </c>
      <c r="EA122" s="145">
        <v>39</v>
      </c>
      <c r="EB122" s="149">
        <v>39</v>
      </c>
      <c r="EC122" s="153">
        <v>41</v>
      </c>
      <c r="ED122" s="158">
        <v>43</v>
      </c>
      <c r="EE122" s="163">
        <v>46</v>
      </c>
      <c r="EF122" s="167">
        <v>49</v>
      </c>
      <c r="EG122" s="174">
        <v>52</v>
      </c>
      <c r="EH122" s="178">
        <v>55</v>
      </c>
      <c r="EI122" s="184">
        <v>57</v>
      </c>
      <c r="EJ122" s="189">
        <v>58</v>
      </c>
      <c r="EK122" s="193">
        <v>58</v>
      </c>
      <c r="EL122" s="202">
        <v>58</v>
      </c>
      <c r="EM122" s="1">
        <f>EL122</f>
        <v>58</v>
      </c>
      <c r="EN122" s="209">
        <v>58</v>
      </c>
      <c r="EO122" s="218">
        <v>60</v>
      </c>
      <c r="EP122" s="225">
        <v>62</v>
      </c>
      <c r="EQ122" s="1">
        <v>64</v>
      </c>
      <c r="ER122" s="1">
        <v>66</v>
      </c>
      <c r="ES122" s="245">
        <v>69</v>
      </c>
      <c r="ET122" s="251">
        <v>69</v>
      </c>
      <c r="EU122" s="255">
        <v>69</v>
      </c>
      <c r="EV122" s="264">
        <v>69</v>
      </c>
      <c r="EW122" s="268">
        <v>69</v>
      </c>
      <c r="EX122" s="272">
        <v>69</v>
      </c>
      <c r="EY122" s="279">
        <v>69</v>
      </c>
      <c r="EZ122" s="285">
        <v>70</v>
      </c>
      <c r="FA122" s="1">
        <v>71</v>
      </c>
      <c r="FB122" s="295">
        <v>76</v>
      </c>
      <c r="FC122" s="299">
        <v>77</v>
      </c>
      <c r="FD122" s="305">
        <v>77</v>
      </c>
      <c r="FE122" s="308">
        <v>77</v>
      </c>
      <c r="FF122" s="310">
        <v>77</v>
      </c>
      <c r="FG122" s="313">
        <v>77</v>
      </c>
      <c r="FH122" s="317">
        <v>77</v>
      </c>
      <c r="FI122" s="322">
        <v>77</v>
      </c>
      <c r="FJ122" s="327">
        <v>77</v>
      </c>
      <c r="FK122" s="331">
        <v>77</v>
      </c>
      <c r="FL122" s="335">
        <v>77</v>
      </c>
      <c r="FM122" s="338">
        <v>77</v>
      </c>
      <c r="FN122" s="343">
        <v>77</v>
      </c>
      <c r="FO122" s="346">
        <v>77</v>
      </c>
      <c r="FP122" s="354">
        <v>77</v>
      </c>
      <c r="FQ122" s="375">
        <v>77</v>
      </c>
      <c r="FR122" s="388">
        <v>77</v>
      </c>
      <c r="FS122" s="393">
        <v>77</v>
      </c>
      <c r="FT122" s="414">
        <v>77</v>
      </c>
      <c r="FU122" s="422">
        <v>79</v>
      </c>
      <c r="FV122" s="429">
        <v>82</v>
      </c>
      <c r="FW122" s="435">
        <v>84</v>
      </c>
      <c r="FX122" s="441">
        <v>87</v>
      </c>
      <c r="FY122" s="448">
        <v>91</v>
      </c>
      <c r="FZ122" s="455">
        <v>94</v>
      </c>
      <c r="GA122" s="460">
        <v>100</v>
      </c>
      <c r="GB122" s="468">
        <v>104</v>
      </c>
      <c r="GC122" s="475">
        <v>109</v>
      </c>
      <c r="GD122" s="483">
        <v>114</v>
      </c>
      <c r="GE122" s="489">
        <v>119</v>
      </c>
      <c r="GF122" s="498">
        <v>122</v>
      </c>
      <c r="GG122" s="505">
        <v>126</v>
      </c>
      <c r="GH122" s="511">
        <v>130</v>
      </c>
      <c r="GI122" s="519">
        <v>134</v>
      </c>
      <c r="GJ122" s="530">
        <v>140</v>
      </c>
      <c r="GK122" s="218">
        <f t="shared" si="120"/>
        <v>6</v>
      </c>
      <c r="GL122" s="23"/>
      <c r="GM122" s="23">
        <v>10839</v>
      </c>
      <c r="GN122" s="23">
        <v>10843</v>
      </c>
      <c r="GO122" s="23">
        <v>10844</v>
      </c>
      <c r="GP122" s="17">
        <v>10845</v>
      </c>
      <c r="GQ122" s="22">
        <v>10847</v>
      </c>
      <c r="GR122" s="31">
        <v>10893</v>
      </c>
      <c r="GS122" s="37">
        <v>10995</v>
      </c>
      <c r="GT122" s="41">
        <v>11109</v>
      </c>
      <c r="GU122" s="44">
        <v>11232</v>
      </c>
      <c r="GV122" s="47">
        <v>11348</v>
      </c>
      <c r="GW122" s="53">
        <v>11482</v>
      </c>
      <c r="GX122" s="65">
        <v>11579</v>
      </c>
      <c r="GY122" s="69">
        <v>11706</v>
      </c>
      <c r="GZ122" s="71">
        <v>11825</v>
      </c>
      <c r="HA122" s="73">
        <v>11929</v>
      </c>
      <c r="HB122" s="77">
        <v>12036</v>
      </c>
      <c r="HC122" s="81">
        <v>12144</v>
      </c>
      <c r="HD122" s="88">
        <v>12242</v>
      </c>
      <c r="HE122" s="90">
        <v>12351</v>
      </c>
      <c r="HF122" s="93">
        <v>12449</v>
      </c>
      <c r="HG122" s="99">
        <v>12564</v>
      </c>
      <c r="HH122" s="103">
        <v>12675</v>
      </c>
      <c r="HI122" s="114">
        <v>12806</v>
      </c>
      <c r="HJ122" s="117">
        <v>12935</v>
      </c>
      <c r="HK122" s="122">
        <v>13046</v>
      </c>
      <c r="HL122" s="124">
        <v>13171</v>
      </c>
      <c r="HM122" s="129">
        <v>13273</v>
      </c>
      <c r="HN122" s="133">
        <v>13396</v>
      </c>
      <c r="HO122" s="136">
        <v>13499</v>
      </c>
      <c r="HP122" s="140">
        <v>13614</v>
      </c>
      <c r="HQ122" s="145">
        <v>13719</v>
      </c>
      <c r="HR122" s="149">
        <v>14003</v>
      </c>
      <c r="HS122" s="153">
        <v>14117</v>
      </c>
      <c r="HT122" s="158">
        <v>14233</v>
      </c>
      <c r="HU122" s="163">
        <v>14357</v>
      </c>
      <c r="HV122" s="167">
        <v>14486</v>
      </c>
      <c r="HW122" s="174">
        <v>14598</v>
      </c>
      <c r="HX122" s="178">
        <v>14733</v>
      </c>
      <c r="HY122" s="184">
        <v>14845</v>
      </c>
      <c r="HZ122" s="189">
        <v>14960</v>
      </c>
      <c r="IA122" s="193">
        <v>15175</v>
      </c>
      <c r="IB122" s="202">
        <v>15345</v>
      </c>
      <c r="IC122" s="205"/>
      <c r="ID122" s="209">
        <v>15728</v>
      </c>
      <c r="IE122" s="218">
        <v>15925</v>
      </c>
      <c r="IF122" s="225">
        <v>16058</v>
      </c>
      <c r="IG122" s="229"/>
      <c r="IH122" s="235"/>
      <c r="II122" s="245">
        <v>16480</v>
      </c>
      <c r="IJ122" s="251">
        <v>16696</v>
      </c>
      <c r="IK122" s="255">
        <v>16966</v>
      </c>
      <c r="IL122" s="264">
        <v>17190</v>
      </c>
      <c r="IM122" s="268">
        <v>17425</v>
      </c>
      <c r="IN122" s="272">
        <v>17630</v>
      </c>
      <c r="IO122" s="279">
        <v>17890</v>
      </c>
      <c r="IP122" s="285">
        <v>18095</v>
      </c>
      <c r="IQ122" s="290"/>
      <c r="IR122" s="295">
        <v>18425</v>
      </c>
      <c r="IS122" s="299">
        <v>18675</v>
      </c>
      <c r="IT122" s="305">
        <v>18900</v>
      </c>
      <c r="IU122" s="308">
        <v>19100</v>
      </c>
      <c r="IV122" s="310">
        <v>19390</v>
      </c>
      <c r="IW122" s="313">
        <v>19620</v>
      </c>
      <c r="IX122" s="317">
        <v>19855</v>
      </c>
      <c r="IY122" s="322">
        <v>20095</v>
      </c>
      <c r="IZ122" s="327">
        <v>20295</v>
      </c>
      <c r="JA122" s="331">
        <v>20555</v>
      </c>
      <c r="JB122" s="335">
        <v>20815</v>
      </c>
      <c r="JC122" s="338">
        <v>21095</v>
      </c>
      <c r="JD122" s="343">
        <v>21385</v>
      </c>
      <c r="JE122" s="346">
        <v>21665</v>
      </c>
      <c r="JF122" s="354">
        <v>21965</v>
      </c>
      <c r="JG122" s="375">
        <v>22235</v>
      </c>
      <c r="JH122" s="388">
        <v>22535</v>
      </c>
      <c r="JI122" s="393">
        <v>22825</v>
      </c>
      <c r="JJ122" s="414">
        <v>23085</v>
      </c>
      <c r="JK122" s="422">
        <v>23285</v>
      </c>
      <c r="JL122" s="429">
        <v>23465</v>
      </c>
      <c r="JM122" s="435">
        <v>23665</v>
      </c>
      <c r="JN122" s="441">
        <v>23855</v>
      </c>
      <c r="JO122" s="448">
        <v>24015</v>
      </c>
      <c r="JP122" s="455">
        <v>24185</v>
      </c>
      <c r="JQ122" s="460">
        <v>24375</v>
      </c>
      <c r="JR122" s="468">
        <v>24550</v>
      </c>
      <c r="JS122" s="475">
        <v>24695</v>
      </c>
      <c r="JT122" s="483">
        <v>24860</v>
      </c>
      <c r="JU122" s="489">
        <v>25050</v>
      </c>
      <c r="JV122" s="498">
        <v>25240</v>
      </c>
      <c r="JW122" s="505">
        <v>25385</v>
      </c>
      <c r="JX122" s="511">
        <v>25535</v>
      </c>
      <c r="JY122" s="519">
        <v>25725</v>
      </c>
      <c r="JZ122" s="530">
        <v>25905</v>
      </c>
      <c r="KA122" s="218">
        <f t="shared" si="121"/>
        <v>180</v>
      </c>
      <c r="KB122" s="4"/>
    </row>
    <row r="123" spans="1:288" ht="15" customHeight="1" x14ac:dyDescent="0.2">
      <c r="A123" s="557"/>
      <c r="B123" s="132">
        <v>122</v>
      </c>
      <c r="C123" s="4" t="s">
        <v>132</v>
      </c>
      <c r="D123" s="132">
        <v>3</v>
      </c>
      <c r="E123" s="132">
        <v>3</v>
      </c>
      <c r="F123" s="23">
        <v>396</v>
      </c>
      <c r="G123" s="23">
        <v>406</v>
      </c>
      <c r="H123" s="23">
        <v>417</v>
      </c>
      <c r="I123" s="23">
        <v>428</v>
      </c>
      <c r="J123" s="18">
        <v>436</v>
      </c>
      <c r="K123" s="22">
        <v>447</v>
      </c>
      <c r="L123" s="31">
        <v>455</v>
      </c>
      <c r="M123" s="37">
        <v>468</v>
      </c>
      <c r="N123" s="41">
        <v>479</v>
      </c>
      <c r="O123" s="44">
        <v>487</v>
      </c>
      <c r="P123" s="1">
        <f>ROUND((O123-F123)/9+O123,0)</f>
        <v>497</v>
      </c>
      <c r="Q123" s="53">
        <v>504</v>
      </c>
      <c r="R123" s="65">
        <v>511</v>
      </c>
      <c r="S123" s="69">
        <v>517</v>
      </c>
      <c r="T123" s="71">
        <v>525</v>
      </c>
      <c r="U123" s="73">
        <v>532</v>
      </c>
      <c r="V123" s="77">
        <v>538</v>
      </c>
      <c r="W123" s="81">
        <v>546</v>
      </c>
      <c r="X123" s="88">
        <v>554</v>
      </c>
      <c r="Y123" s="90">
        <v>561</v>
      </c>
      <c r="Z123" s="93">
        <v>564</v>
      </c>
      <c r="AA123" s="99">
        <v>565</v>
      </c>
      <c r="AB123" s="103">
        <v>567</v>
      </c>
      <c r="AC123" s="114">
        <v>568</v>
      </c>
      <c r="AD123" s="117">
        <v>570</v>
      </c>
      <c r="AE123" s="122">
        <v>571</v>
      </c>
      <c r="AF123" s="124">
        <v>573</v>
      </c>
      <c r="AG123" s="129">
        <v>574</v>
      </c>
      <c r="AH123" s="133">
        <v>577</v>
      </c>
      <c r="AI123" s="136">
        <v>580</v>
      </c>
      <c r="AJ123" s="140">
        <v>583</v>
      </c>
      <c r="AK123" s="145">
        <v>586</v>
      </c>
      <c r="AL123" s="149">
        <v>588</v>
      </c>
      <c r="AM123" s="153">
        <v>590</v>
      </c>
      <c r="AN123" s="158">
        <v>591</v>
      </c>
      <c r="AO123" s="163">
        <v>592</v>
      </c>
      <c r="AP123" s="167">
        <v>593</v>
      </c>
      <c r="AQ123" s="174">
        <v>594</v>
      </c>
      <c r="AR123" s="178">
        <v>595</v>
      </c>
      <c r="AS123" s="184">
        <v>596</v>
      </c>
      <c r="AT123" s="189">
        <v>597</v>
      </c>
      <c r="AU123" s="193">
        <v>598</v>
      </c>
      <c r="AV123" s="202">
        <v>600</v>
      </c>
      <c r="AW123" s="205">
        <v>602</v>
      </c>
      <c r="AX123" s="209">
        <v>603</v>
      </c>
      <c r="AY123" s="218">
        <v>604</v>
      </c>
      <c r="AZ123" s="225">
        <v>606</v>
      </c>
      <c r="BA123" s="229">
        <v>607</v>
      </c>
      <c r="BB123" s="242">
        <v>609</v>
      </c>
      <c r="BC123" s="245">
        <v>610</v>
      </c>
      <c r="BD123" s="251">
        <v>612</v>
      </c>
      <c r="BE123" s="255">
        <v>613</v>
      </c>
      <c r="BF123" s="264">
        <v>614</v>
      </c>
      <c r="BG123" s="268">
        <v>615</v>
      </c>
      <c r="BH123" s="272">
        <v>615</v>
      </c>
      <c r="BI123" s="279">
        <v>616</v>
      </c>
      <c r="BJ123" s="285">
        <v>617</v>
      </c>
      <c r="BK123" s="290">
        <v>617</v>
      </c>
      <c r="BL123" s="295">
        <v>617</v>
      </c>
      <c r="BM123" s="299">
        <v>617</v>
      </c>
      <c r="BN123" s="305">
        <v>617</v>
      </c>
      <c r="BO123" s="308">
        <v>617</v>
      </c>
      <c r="BP123" s="310">
        <v>617</v>
      </c>
      <c r="BQ123" s="313">
        <v>617</v>
      </c>
      <c r="BR123" s="317">
        <v>617</v>
      </c>
      <c r="BS123" s="322">
        <v>617</v>
      </c>
      <c r="BT123" s="327">
        <v>617</v>
      </c>
      <c r="BU123" s="331">
        <v>617</v>
      </c>
      <c r="BV123" s="335">
        <v>617</v>
      </c>
      <c r="BW123" s="338">
        <v>617</v>
      </c>
      <c r="BX123" s="343">
        <v>617</v>
      </c>
      <c r="BY123" s="346">
        <v>617</v>
      </c>
      <c r="BZ123" s="354">
        <v>617</v>
      </c>
      <c r="CA123" s="375">
        <v>617</v>
      </c>
      <c r="CB123" s="388">
        <v>617</v>
      </c>
      <c r="CC123" s="393">
        <v>617</v>
      </c>
      <c r="CD123" s="414">
        <v>617</v>
      </c>
      <c r="CE123" s="422">
        <v>617</v>
      </c>
      <c r="CF123" s="429">
        <v>617</v>
      </c>
      <c r="CG123" s="435">
        <v>617</v>
      </c>
      <c r="CH123" s="441">
        <v>618</v>
      </c>
      <c r="CI123" s="448">
        <v>624</v>
      </c>
      <c r="CJ123" s="455">
        <v>629</v>
      </c>
      <c r="CK123" s="460">
        <v>631</v>
      </c>
      <c r="CL123" s="468">
        <v>636</v>
      </c>
      <c r="CM123" s="475">
        <v>640</v>
      </c>
      <c r="CN123" s="483">
        <v>645</v>
      </c>
      <c r="CO123" s="489">
        <v>650</v>
      </c>
      <c r="CP123" s="498">
        <v>658</v>
      </c>
      <c r="CQ123" s="505">
        <v>660</v>
      </c>
      <c r="CR123" s="511">
        <v>664</v>
      </c>
      <c r="CS123" s="519">
        <v>670</v>
      </c>
      <c r="CT123" s="530">
        <v>677</v>
      </c>
      <c r="CU123" s="218">
        <f t="shared" si="114"/>
        <v>7</v>
      </c>
      <c r="CV123" s="23">
        <v>312</v>
      </c>
      <c r="CW123" s="23">
        <v>320</v>
      </c>
      <c r="CX123" s="23">
        <v>327</v>
      </c>
      <c r="CY123" s="23">
        <v>334</v>
      </c>
      <c r="CZ123" s="18">
        <v>338</v>
      </c>
      <c r="DA123" s="22">
        <v>343</v>
      </c>
      <c r="DB123" s="31">
        <v>345</v>
      </c>
      <c r="DC123" s="37">
        <v>349</v>
      </c>
      <c r="DD123" s="41">
        <v>352</v>
      </c>
      <c r="DE123" s="44">
        <v>358</v>
      </c>
      <c r="DF123" s="1">
        <f>ROUND((DE123-CV123)/9+DE123+1,0)</f>
        <v>364</v>
      </c>
      <c r="DG123" s="53">
        <v>376</v>
      </c>
      <c r="DH123" s="65">
        <v>383</v>
      </c>
      <c r="DI123" s="69">
        <v>391</v>
      </c>
      <c r="DJ123" s="71">
        <v>400</v>
      </c>
      <c r="DK123" s="73">
        <v>409</v>
      </c>
      <c r="DL123" s="77">
        <v>415</v>
      </c>
      <c r="DM123" s="81">
        <v>420</v>
      </c>
      <c r="DN123" s="88">
        <v>424</v>
      </c>
      <c r="DO123" s="90">
        <v>425</v>
      </c>
      <c r="DP123" s="93">
        <v>427</v>
      </c>
      <c r="DQ123" s="99">
        <v>428</v>
      </c>
      <c r="DR123" s="103">
        <v>429</v>
      </c>
      <c r="DS123" s="114">
        <v>431</v>
      </c>
      <c r="DT123" s="117">
        <v>432</v>
      </c>
      <c r="DU123" s="122">
        <v>433</v>
      </c>
      <c r="DV123" s="124">
        <v>435</v>
      </c>
      <c r="DW123" s="129">
        <v>436</v>
      </c>
      <c r="DX123" s="133">
        <v>437</v>
      </c>
      <c r="DY123" s="136">
        <v>437</v>
      </c>
      <c r="DZ123" s="140">
        <v>437</v>
      </c>
      <c r="EA123" s="145">
        <v>437</v>
      </c>
      <c r="EB123" s="149">
        <v>438</v>
      </c>
      <c r="EC123" s="153">
        <v>440</v>
      </c>
      <c r="ED123" s="158">
        <v>441</v>
      </c>
      <c r="EE123" s="163">
        <v>443</v>
      </c>
      <c r="EF123" s="167">
        <v>445</v>
      </c>
      <c r="EG123" s="174">
        <v>446</v>
      </c>
      <c r="EH123" s="178">
        <v>448</v>
      </c>
      <c r="EI123" s="184">
        <v>449</v>
      </c>
      <c r="EJ123" s="189">
        <v>449</v>
      </c>
      <c r="EK123" s="193">
        <v>449</v>
      </c>
      <c r="EL123" s="202">
        <v>449</v>
      </c>
      <c r="EM123" s="205">
        <v>449</v>
      </c>
      <c r="EN123" s="209">
        <v>449</v>
      </c>
      <c r="EO123" s="218">
        <v>451</v>
      </c>
      <c r="EP123" s="225">
        <v>452</v>
      </c>
      <c r="EQ123" s="229">
        <v>453</v>
      </c>
      <c r="ER123" s="242">
        <v>456</v>
      </c>
      <c r="ES123" s="245">
        <v>457</v>
      </c>
      <c r="ET123" s="251">
        <v>458</v>
      </c>
      <c r="EU123" s="255">
        <v>460</v>
      </c>
      <c r="EV123" s="264">
        <v>461</v>
      </c>
      <c r="EW123" s="268">
        <v>461</v>
      </c>
      <c r="EX123" s="272">
        <v>461</v>
      </c>
      <c r="EY123" s="279">
        <v>461</v>
      </c>
      <c r="EZ123" s="285">
        <v>461</v>
      </c>
      <c r="FA123" s="290">
        <v>461</v>
      </c>
      <c r="FB123" s="295">
        <v>461</v>
      </c>
      <c r="FC123" s="299">
        <v>461</v>
      </c>
      <c r="FD123" s="305">
        <v>461</v>
      </c>
      <c r="FE123" s="308">
        <v>461</v>
      </c>
      <c r="FF123" s="310">
        <v>461</v>
      </c>
      <c r="FG123" s="313">
        <v>461</v>
      </c>
      <c r="FH123" s="317">
        <v>461</v>
      </c>
      <c r="FI123" s="322">
        <v>461</v>
      </c>
      <c r="FJ123" s="327">
        <v>461</v>
      </c>
      <c r="FK123" s="331">
        <v>461</v>
      </c>
      <c r="FL123" s="335">
        <v>461</v>
      </c>
      <c r="FM123" s="338">
        <v>461</v>
      </c>
      <c r="FN123" s="343">
        <v>461</v>
      </c>
      <c r="FO123" s="346">
        <v>461</v>
      </c>
      <c r="FP123" s="354">
        <v>461</v>
      </c>
      <c r="FQ123" s="375">
        <v>461</v>
      </c>
      <c r="FR123" s="388">
        <v>461</v>
      </c>
      <c r="FS123" s="393">
        <v>461</v>
      </c>
      <c r="FT123" s="414">
        <v>461</v>
      </c>
      <c r="FU123" s="422">
        <v>461</v>
      </c>
      <c r="FV123" s="429">
        <v>461</v>
      </c>
      <c r="FW123" s="435">
        <v>461</v>
      </c>
      <c r="FX123" s="441">
        <v>463</v>
      </c>
      <c r="FY123" s="448">
        <v>463</v>
      </c>
      <c r="FZ123" s="455">
        <v>464</v>
      </c>
      <c r="GA123" s="460">
        <v>464</v>
      </c>
      <c r="GB123" s="468">
        <v>464</v>
      </c>
      <c r="GC123" s="475">
        <v>464</v>
      </c>
      <c r="GD123" s="483">
        <v>464</v>
      </c>
      <c r="GE123" s="489">
        <v>464</v>
      </c>
      <c r="GF123" s="498">
        <v>464</v>
      </c>
      <c r="GG123" s="505">
        <v>464</v>
      </c>
      <c r="GH123" s="511">
        <v>464</v>
      </c>
      <c r="GI123" s="519">
        <v>464</v>
      </c>
      <c r="GJ123" s="530">
        <v>464</v>
      </c>
      <c r="GK123" s="218">
        <f t="shared" si="120"/>
        <v>0</v>
      </c>
      <c r="GL123" s="23">
        <v>8329</v>
      </c>
      <c r="GM123" s="23">
        <v>8541</v>
      </c>
      <c r="GN123" s="23">
        <v>8757</v>
      </c>
      <c r="GO123" s="23">
        <v>9033</v>
      </c>
      <c r="GP123" s="17">
        <v>9152</v>
      </c>
      <c r="GQ123" s="22">
        <v>9364</v>
      </c>
      <c r="GR123" s="31">
        <v>9575</v>
      </c>
      <c r="GS123" s="37">
        <v>9799</v>
      </c>
      <c r="GT123" s="41">
        <v>9988</v>
      </c>
      <c r="GU123" s="44"/>
      <c r="GV123" s="47"/>
      <c r="GW123" s="53">
        <v>11353</v>
      </c>
      <c r="GX123" s="65">
        <v>11588</v>
      </c>
      <c r="GY123" s="69"/>
      <c r="GZ123" s="71"/>
      <c r="HA123" s="73"/>
      <c r="HB123" s="77">
        <v>12173</v>
      </c>
      <c r="HC123" s="81">
        <v>12228</v>
      </c>
      <c r="HD123" s="88">
        <v>12290</v>
      </c>
      <c r="HE123" s="90">
        <v>12350</v>
      </c>
      <c r="HF123" s="93">
        <v>12402</v>
      </c>
      <c r="HG123" s="99">
        <v>12470</v>
      </c>
      <c r="HH123" s="103">
        <v>12521</v>
      </c>
      <c r="HI123" s="114">
        <v>12570</v>
      </c>
      <c r="HJ123" s="117">
        <v>12650</v>
      </c>
      <c r="HK123" s="122">
        <v>12690</v>
      </c>
      <c r="HL123" s="124">
        <v>12725</v>
      </c>
      <c r="HM123" s="129">
        <v>12772</v>
      </c>
      <c r="HN123" s="133">
        <v>12799</v>
      </c>
      <c r="HO123" s="136">
        <v>12821</v>
      </c>
      <c r="HP123" s="140">
        <v>12853</v>
      </c>
      <c r="HQ123" s="145">
        <v>12880</v>
      </c>
      <c r="HR123" s="149">
        <v>12905</v>
      </c>
      <c r="HS123" s="153">
        <v>12928</v>
      </c>
      <c r="HT123" s="158">
        <v>12950</v>
      </c>
      <c r="HU123" s="163">
        <v>12974</v>
      </c>
      <c r="HV123" s="167">
        <v>12995</v>
      </c>
      <c r="HW123" s="174">
        <v>13014</v>
      </c>
      <c r="HX123" s="178">
        <v>13042</v>
      </c>
      <c r="HY123" s="184">
        <v>13071</v>
      </c>
      <c r="HZ123" s="189">
        <v>13088</v>
      </c>
      <c r="IA123" s="193">
        <v>13104</v>
      </c>
      <c r="IB123" s="202">
        <v>13128</v>
      </c>
      <c r="IC123" s="205">
        <v>13143</v>
      </c>
      <c r="ID123" s="209">
        <v>13171</v>
      </c>
      <c r="IE123" s="218">
        <v>13209</v>
      </c>
      <c r="IF123" s="225">
        <v>13245</v>
      </c>
      <c r="IG123" s="229">
        <v>13285</v>
      </c>
      <c r="IH123" s="235">
        <v>13314</v>
      </c>
      <c r="II123" s="245">
        <v>13359</v>
      </c>
      <c r="IJ123" s="251">
        <v>13384</v>
      </c>
      <c r="IK123" s="255">
        <v>13406</v>
      </c>
      <c r="IL123" s="264">
        <v>13424</v>
      </c>
      <c r="IM123" s="268">
        <v>13440</v>
      </c>
      <c r="IN123" s="272">
        <v>13460</v>
      </c>
      <c r="IO123" s="279">
        <v>13478</v>
      </c>
      <c r="IP123" s="285">
        <v>13500</v>
      </c>
      <c r="IQ123" s="290">
        <v>13517</v>
      </c>
      <c r="IR123" s="295">
        <v>13537</v>
      </c>
      <c r="IS123" s="299">
        <v>13537</v>
      </c>
      <c r="IT123" s="305">
        <v>13550</v>
      </c>
      <c r="IU123" s="308">
        <v>13570</v>
      </c>
      <c r="IV123" s="310">
        <v>13570</v>
      </c>
      <c r="IW123" s="313">
        <v>13570</v>
      </c>
      <c r="IX123" s="317">
        <v>13570</v>
      </c>
      <c r="IY123" s="322">
        <v>13570</v>
      </c>
      <c r="IZ123" s="327">
        <v>13570</v>
      </c>
      <c r="JA123" s="331">
        <v>13570</v>
      </c>
      <c r="JB123" s="335">
        <v>13570</v>
      </c>
      <c r="JC123" s="338">
        <v>13570</v>
      </c>
      <c r="JD123" s="343">
        <v>13570</v>
      </c>
      <c r="JE123" s="346">
        <v>13570</v>
      </c>
      <c r="JF123" s="354">
        <v>13570</v>
      </c>
      <c r="JG123" s="375">
        <v>13570</v>
      </c>
      <c r="JH123" s="388">
        <v>13570</v>
      </c>
      <c r="JI123" s="393">
        <v>13570</v>
      </c>
      <c r="JJ123" s="414">
        <v>13570</v>
      </c>
      <c r="JK123" s="422">
        <v>13570</v>
      </c>
      <c r="JL123" s="429">
        <v>13570</v>
      </c>
      <c r="JM123" s="435">
        <v>13570</v>
      </c>
      <c r="JN123" s="441">
        <v>13600</v>
      </c>
      <c r="JO123" s="448">
        <v>13625</v>
      </c>
      <c r="JP123" s="455">
        <v>13670</v>
      </c>
      <c r="JQ123" s="460">
        <v>13690</v>
      </c>
      <c r="JR123" s="468">
        <v>13723</v>
      </c>
      <c r="JS123" s="475">
        <v>13753</v>
      </c>
      <c r="JT123" s="483">
        <v>13790</v>
      </c>
      <c r="JU123" s="489">
        <v>13802</v>
      </c>
      <c r="JV123" s="498">
        <v>13869</v>
      </c>
      <c r="JW123" s="505">
        <v>13890</v>
      </c>
      <c r="JX123" s="511">
        <v>13925</v>
      </c>
      <c r="JY123" s="519">
        <v>13964</v>
      </c>
      <c r="JZ123" s="530">
        <v>14009</v>
      </c>
      <c r="KA123" s="218">
        <f t="shared" si="121"/>
        <v>45</v>
      </c>
      <c r="KB123" s="4"/>
    </row>
    <row r="124" spans="1:288" ht="15" customHeight="1" x14ac:dyDescent="0.2">
      <c r="A124" s="557"/>
      <c r="B124" s="132">
        <v>123</v>
      </c>
      <c r="C124" s="4" t="s">
        <v>133</v>
      </c>
      <c r="D124" s="132">
        <v>1</v>
      </c>
      <c r="E124" s="132">
        <v>1</v>
      </c>
      <c r="F124" s="23">
        <v>39</v>
      </c>
      <c r="G124" s="1">
        <v>50</v>
      </c>
      <c r="H124" s="1">
        <v>60</v>
      </c>
      <c r="I124" s="1">
        <v>70</v>
      </c>
      <c r="J124" s="1">
        <v>80</v>
      </c>
      <c r="K124" s="1">
        <v>90</v>
      </c>
      <c r="L124" s="1">
        <v>100</v>
      </c>
      <c r="M124" s="1">
        <f>ROUND((L124-F124)/6+L124+1,0)</f>
        <v>111</v>
      </c>
      <c r="N124" s="1">
        <f>ROUND((M124-F124)/7+M124+1,0)</f>
        <v>122</v>
      </c>
      <c r="O124" s="44">
        <v>74</v>
      </c>
      <c r="P124" s="47">
        <v>78</v>
      </c>
      <c r="Q124" s="53">
        <v>80</v>
      </c>
      <c r="R124" s="5">
        <v>80</v>
      </c>
      <c r="S124" s="5">
        <v>80</v>
      </c>
      <c r="T124" s="71">
        <v>80</v>
      </c>
      <c r="U124" s="5">
        <v>80</v>
      </c>
      <c r="V124" s="5">
        <v>80</v>
      </c>
      <c r="W124" s="86">
        <v>82</v>
      </c>
      <c r="X124" s="88">
        <v>86</v>
      </c>
      <c r="Y124" s="90">
        <v>89</v>
      </c>
      <c r="Z124" s="93">
        <v>94</v>
      </c>
      <c r="AA124" s="99">
        <v>99</v>
      </c>
      <c r="AB124" s="103">
        <v>106</v>
      </c>
      <c r="AC124" s="114">
        <v>110</v>
      </c>
      <c r="AD124" s="117">
        <v>112</v>
      </c>
      <c r="AE124" s="122">
        <v>114</v>
      </c>
      <c r="AF124" s="124">
        <v>117</v>
      </c>
      <c r="AG124" s="129">
        <v>119</v>
      </c>
      <c r="AH124" s="133">
        <v>123</v>
      </c>
      <c r="AI124" s="136">
        <v>128</v>
      </c>
      <c r="AJ124" s="140">
        <v>133</v>
      </c>
      <c r="AK124" s="145">
        <v>138</v>
      </c>
      <c r="AL124" s="149">
        <v>141</v>
      </c>
      <c r="AM124" s="1">
        <v>145</v>
      </c>
      <c r="AN124" s="158">
        <v>146</v>
      </c>
      <c r="AO124" s="163">
        <v>148</v>
      </c>
      <c r="AP124" s="167">
        <v>150</v>
      </c>
      <c r="AQ124" s="174">
        <v>153</v>
      </c>
      <c r="AR124" s="1">
        <v>156</v>
      </c>
      <c r="AS124" s="184">
        <v>157</v>
      </c>
      <c r="AT124" s="189">
        <v>160</v>
      </c>
      <c r="AU124" s="193">
        <v>166</v>
      </c>
      <c r="AV124" s="202">
        <v>173</v>
      </c>
      <c r="AW124" s="205">
        <v>180</v>
      </c>
      <c r="AX124" s="209">
        <v>184</v>
      </c>
      <c r="AY124" s="218">
        <v>187</v>
      </c>
      <c r="AZ124" s="225">
        <v>190</v>
      </c>
      <c r="BA124" s="229">
        <v>193</v>
      </c>
      <c r="BB124" s="235">
        <v>198</v>
      </c>
      <c r="BC124" s="245">
        <v>200</v>
      </c>
      <c r="BD124" s="1">
        <v>204</v>
      </c>
      <c r="BE124" s="255">
        <v>203</v>
      </c>
      <c r="BF124" s="264">
        <v>208</v>
      </c>
      <c r="BG124" s="268">
        <v>214</v>
      </c>
      <c r="BH124" s="1">
        <v>219</v>
      </c>
      <c r="BI124" s="279">
        <v>220</v>
      </c>
      <c r="BJ124" s="285">
        <v>224</v>
      </c>
      <c r="BK124" s="5">
        <v>224</v>
      </c>
      <c r="BL124" s="295">
        <v>227</v>
      </c>
      <c r="BM124" s="299">
        <v>232</v>
      </c>
      <c r="BN124" s="305">
        <v>235</v>
      </c>
      <c r="BO124" s="308">
        <v>239</v>
      </c>
      <c r="BP124" s="310">
        <v>243</v>
      </c>
      <c r="BQ124" s="313">
        <v>250</v>
      </c>
      <c r="BR124" s="317">
        <v>260</v>
      </c>
      <c r="BS124" s="322">
        <v>270</v>
      </c>
      <c r="BT124" s="327">
        <v>277</v>
      </c>
      <c r="BU124" s="331">
        <v>281</v>
      </c>
      <c r="BV124" s="335">
        <v>286</v>
      </c>
      <c r="BW124" s="338">
        <v>291</v>
      </c>
      <c r="BX124" s="343">
        <v>293</v>
      </c>
      <c r="BY124" s="346">
        <v>293</v>
      </c>
      <c r="BZ124" s="1">
        <v>294</v>
      </c>
      <c r="CA124" s="375">
        <v>295</v>
      </c>
      <c r="CB124" s="1">
        <v>296</v>
      </c>
      <c r="CC124" s="393">
        <v>295</v>
      </c>
      <c r="CD124" s="414">
        <v>296</v>
      </c>
      <c r="CE124" s="422">
        <v>297</v>
      </c>
      <c r="CF124" s="429">
        <v>298</v>
      </c>
      <c r="CG124" s="435">
        <v>299</v>
      </c>
      <c r="CH124" s="441">
        <v>300</v>
      </c>
      <c r="CI124" s="448">
        <v>301</v>
      </c>
      <c r="CJ124" s="455">
        <v>301</v>
      </c>
      <c r="CK124" s="460">
        <v>302</v>
      </c>
      <c r="CL124" s="1">
        <v>302</v>
      </c>
      <c r="CM124" s="475">
        <v>303</v>
      </c>
      <c r="CN124" s="483">
        <v>303</v>
      </c>
      <c r="CO124" s="489">
        <v>303</v>
      </c>
      <c r="CP124" s="498">
        <v>305</v>
      </c>
      <c r="CQ124" s="505">
        <v>307</v>
      </c>
      <c r="CR124" s="511">
        <v>309</v>
      </c>
      <c r="CS124" s="519">
        <v>311</v>
      </c>
      <c r="CT124" s="530">
        <v>312</v>
      </c>
      <c r="CU124" s="218">
        <f t="shared" si="114"/>
        <v>1</v>
      </c>
      <c r="CV124" s="23">
        <v>82</v>
      </c>
      <c r="CW124" s="1">
        <v>88</v>
      </c>
      <c r="CX124" s="1">
        <v>94</v>
      </c>
      <c r="CY124" s="1">
        <v>100</v>
      </c>
      <c r="CZ124" s="1">
        <v>106</v>
      </c>
      <c r="DA124" s="1">
        <v>112</v>
      </c>
      <c r="DB124" s="1">
        <v>118</v>
      </c>
      <c r="DC124" s="1">
        <f>ROUND((DB124-CV124)/6/31*21+DB124,0)</f>
        <v>122</v>
      </c>
      <c r="DD124" s="1">
        <f>ROUND((DC124-CV124)/7+DC124-1,0)</f>
        <v>127</v>
      </c>
      <c r="DE124" s="44">
        <v>110</v>
      </c>
      <c r="DF124" s="47">
        <v>114</v>
      </c>
      <c r="DG124" s="53">
        <v>116</v>
      </c>
      <c r="DH124" s="5">
        <v>116</v>
      </c>
      <c r="DI124" s="5">
        <v>116</v>
      </c>
      <c r="DJ124" s="71">
        <v>116</v>
      </c>
      <c r="DK124" s="5">
        <v>116</v>
      </c>
      <c r="DL124" s="5">
        <v>116</v>
      </c>
      <c r="DM124" s="86">
        <v>118</v>
      </c>
      <c r="DN124" s="88">
        <v>118</v>
      </c>
      <c r="DO124" s="90">
        <v>118</v>
      </c>
      <c r="DP124" s="93">
        <v>119</v>
      </c>
      <c r="DQ124" s="99">
        <v>122</v>
      </c>
      <c r="DR124" s="103">
        <v>124</v>
      </c>
      <c r="DS124" s="114">
        <v>126</v>
      </c>
      <c r="DT124" s="117">
        <v>128</v>
      </c>
      <c r="DU124" s="122">
        <v>130</v>
      </c>
      <c r="DV124" s="124">
        <v>133</v>
      </c>
      <c r="DW124" s="129">
        <v>135</v>
      </c>
      <c r="DX124" s="133">
        <v>137</v>
      </c>
      <c r="DY124" s="136">
        <v>137</v>
      </c>
      <c r="DZ124" s="140">
        <v>137</v>
      </c>
      <c r="EA124" s="145">
        <v>137</v>
      </c>
      <c r="EB124" s="149">
        <v>137</v>
      </c>
      <c r="EC124" s="1">
        <v>138</v>
      </c>
      <c r="ED124" s="158">
        <v>140</v>
      </c>
      <c r="EE124" s="163">
        <v>143</v>
      </c>
      <c r="EF124" s="167">
        <v>145</v>
      </c>
      <c r="EG124" s="174">
        <v>149</v>
      </c>
      <c r="EH124" s="1">
        <v>152</v>
      </c>
      <c r="EI124" s="184">
        <v>154</v>
      </c>
      <c r="EJ124" s="189">
        <v>156</v>
      </c>
      <c r="EK124" s="193">
        <v>156</v>
      </c>
      <c r="EL124" s="202">
        <v>156</v>
      </c>
      <c r="EM124" s="205">
        <v>156</v>
      </c>
      <c r="EN124" s="209">
        <v>156</v>
      </c>
      <c r="EO124" s="218">
        <v>157</v>
      </c>
      <c r="EP124" s="225">
        <v>159</v>
      </c>
      <c r="EQ124" s="229">
        <v>161</v>
      </c>
      <c r="ER124" s="235">
        <v>164</v>
      </c>
      <c r="ES124" s="245">
        <v>168</v>
      </c>
      <c r="ET124" s="1">
        <v>171</v>
      </c>
      <c r="EU124" s="255">
        <v>174</v>
      </c>
      <c r="EV124" s="264">
        <v>175</v>
      </c>
      <c r="EW124" s="268">
        <v>175</v>
      </c>
      <c r="EX124" s="1">
        <f t="shared" ref="EX124:EX126" si="238">EW124</f>
        <v>175</v>
      </c>
      <c r="EY124" s="279">
        <v>175</v>
      </c>
      <c r="EZ124" s="285">
        <v>177</v>
      </c>
      <c r="FA124" s="5">
        <v>177</v>
      </c>
      <c r="FB124" s="295">
        <v>179</v>
      </c>
      <c r="FC124" s="299">
        <v>182</v>
      </c>
      <c r="FD124" s="305">
        <v>184</v>
      </c>
      <c r="FE124" s="308">
        <v>2.5</v>
      </c>
      <c r="FF124" s="310">
        <v>5</v>
      </c>
      <c r="FG124" s="313">
        <v>5</v>
      </c>
      <c r="FH124" s="317">
        <v>5</v>
      </c>
      <c r="FI124" s="322">
        <v>5</v>
      </c>
      <c r="FJ124" s="327">
        <v>5</v>
      </c>
      <c r="FK124" s="331">
        <v>9</v>
      </c>
      <c r="FL124" s="335">
        <v>11</v>
      </c>
      <c r="FM124" s="338">
        <v>13</v>
      </c>
      <c r="FN124" s="343">
        <v>16</v>
      </c>
      <c r="FO124" s="346">
        <v>16</v>
      </c>
      <c r="FP124" s="354">
        <v>17</v>
      </c>
      <c r="FQ124" s="375">
        <v>18</v>
      </c>
      <c r="FR124" s="1">
        <v>19</v>
      </c>
      <c r="FS124" s="393">
        <v>20</v>
      </c>
      <c r="FT124" s="414">
        <v>21</v>
      </c>
      <c r="FU124" s="422">
        <v>21</v>
      </c>
      <c r="FV124" s="429">
        <v>21</v>
      </c>
      <c r="FW124" s="435">
        <v>21</v>
      </c>
      <c r="FX124" s="441">
        <v>21</v>
      </c>
      <c r="FY124" s="448">
        <v>21</v>
      </c>
      <c r="FZ124" s="455">
        <v>21</v>
      </c>
      <c r="GA124" s="460">
        <v>22</v>
      </c>
      <c r="GB124" s="1">
        <v>22</v>
      </c>
      <c r="GC124" s="475">
        <v>23</v>
      </c>
      <c r="GD124" s="483">
        <v>23</v>
      </c>
      <c r="GE124" s="489">
        <v>23</v>
      </c>
      <c r="GF124" s="498">
        <v>24</v>
      </c>
      <c r="GG124" s="505">
        <v>24</v>
      </c>
      <c r="GH124" s="511">
        <v>24</v>
      </c>
      <c r="GI124" s="519">
        <v>24</v>
      </c>
      <c r="GJ124" s="530">
        <v>24</v>
      </c>
      <c r="GK124" s="218">
        <f t="shared" si="120"/>
        <v>0</v>
      </c>
      <c r="GL124" s="23">
        <v>11856</v>
      </c>
      <c r="GM124" s="23"/>
      <c r="GN124" s="23"/>
      <c r="GO124" s="23"/>
      <c r="GP124" s="17"/>
      <c r="GQ124" s="22"/>
      <c r="GR124" s="31"/>
      <c r="GS124" s="37"/>
      <c r="GT124" s="41"/>
      <c r="GU124" s="44">
        <v>13062</v>
      </c>
      <c r="GV124" s="47">
        <v>13197</v>
      </c>
      <c r="GW124" s="53">
        <v>13244</v>
      </c>
      <c r="GX124" s="5">
        <v>13244</v>
      </c>
      <c r="GY124" s="5">
        <v>13244</v>
      </c>
      <c r="GZ124" s="71">
        <v>13245</v>
      </c>
      <c r="HA124" s="5">
        <v>13245</v>
      </c>
      <c r="HB124" s="5">
        <v>13245</v>
      </c>
      <c r="HC124" s="74">
        <v>13274</v>
      </c>
      <c r="HD124" s="88">
        <v>13326</v>
      </c>
      <c r="HE124" s="90">
        <v>13380</v>
      </c>
      <c r="HF124" s="93">
        <v>13425</v>
      </c>
      <c r="HG124" s="99">
        <v>13480</v>
      </c>
      <c r="HH124" s="103">
        <v>13530</v>
      </c>
      <c r="HI124" s="114">
        <v>13564</v>
      </c>
      <c r="HJ124" s="117">
        <v>13629</v>
      </c>
      <c r="HK124" s="122">
        <v>13678</v>
      </c>
      <c r="HL124" s="124">
        <v>13733</v>
      </c>
      <c r="HM124" s="129">
        <v>13782</v>
      </c>
      <c r="HN124" s="133">
        <v>13837</v>
      </c>
      <c r="HO124" s="136">
        <v>13888</v>
      </c>
      <c r="HP124" s="140">
        <v>13930</v>
      </c>
      <c r="HQ124" s="145">
        <v>13975</v>
      </c>
      <c r="HR124" s="149">
        <v>14017</v>
      </c>
      <c r="HS124" s="153"/>
      <c r="HT124" s="158">
        <v>14121</v>
      </c>
      <c r="HU124" s="163">
        <v>14184</v>
      </c>
      <c r="HV124" s="74">
        <v>14243</v>
      </c>
      <c r="HW124" s="174">
        <v>14298</v>
      </c>
      <c r="HX124" s="178"/>
      <c r="HY124" s="184">
        <v>14411</v>
      </c>
      <c r="HZ124" s="189">
        <v>14472</v>
      </c>
      <c r="IA124" s="193">
        <v>14531</v>
      </c>
      <c r="IB124" s="202">
        <v>14600</v>
      </c>
      <c r="IC124" s="205">
        <v>14666</v>
      </c>
      <c r="ID124" s="209">
        <v>14706</v>
      </c>
      <c r="IE124" s="218">
        <v>14768</v>
      </c>
      <c r="IF124" s="225">
        <v>14834</v>
      </c>
      <c r="IG124" s="229">
        <v>14898</v>
      </c>
      <c r="IH124" s="235">
        <v>14963</v>
      </c>
      <c r="II124" s="245">
        <v>15029</v>
      </c>
      <c r="IJ124" s="251"/>
      <c r="IK124" s="255">
        <v>15148</v>
      </c>
      <c r="IL124" s="264">
        <v>15223</v>
      </c>
      <c r="IM124" s="268">
        <v>15280</v>
      </c>
      <c r="IN124" s="272"/>
      <c r="IO124" s="279">
        <v>15362</v>
      </c>
      <c r="IP124" s="285">
        <v>15452</v>
      </c>
      <c r="IQ124" s="5">
        <v>15452</v>
      </c>
      <c r="IR124" s="295">
        <v>15592</v>
      </c>
      <c r="IS124" s="299">
        <v>15800</v>
      </c>
      <c r="IT124" s="305">
        <v>15950</v>
      </c>
      <c r="IU124" s="308">
        <v>16150</v>
      </c>
      <c r="IV124" s="310">
        <v>16300</v>
      </c>
      <c r="IW124" s="313">
        <v>16450</v>
      </c>
      <c r="IX124" s="317">
        <v>16560</v>
      </c>
      <c r="IY124" s="74">
        <v>16670</v>
      </c>
      <c r="IZ124" s="327">
        <v>16800</v>
      </c>
      <c r="JA124" s="331">
        <v>16900</v>
      </c>
      <c r="JB124" s="335">
        <v>16950</v>
      </c>
      <c r="JC124" s="338">
        <v>17110</v>
      </c>
      <c r="JD124" s="343">
        <v>17163</v>
      </c>
      <c r="JE124" s="346">
        <v>17182</v>
      </c>
      <c r="JF124" s="354">
        <v>17226</v>
      </c>
      <c r="JG124" s="375">
        <v>17271</v>
      </c>
      <c r="JH124" s="388"/>
      <c r="JI124" s="393">
        <v>17367</v>
      </c>
      <c r="JJ124" s="414">
        <v>17418</v>
      </c>
      <c r="JK124" s="422">
        <v>17480</v>
      </c>
      <c r="JL124" s="429">
        <v>17560</v>
      </c>
      <c r="JM124" s="435">
        <v>17620</v>
      </c>
      <c r="JN124" s="74">
        <v>17680</v>
      </c>
      <c r="JO124" s="448">
        <v>17726</v>
      </c>
      <c r="JP124" s="455">
        <v>17783</v>
      </c>
      <c r="JQ124" s="74">
        <v>17843</v>
      </c>
      <c r="JR124" s="468"/>
      <c r="JS124" s="475">
        <v>17962</v>
      </c>
      <c r="JT124" s="74">
        <v>18025</v>
      </c>
      <c r="JU124" s="74">
        <v>18085</v>
      </c>
      <c r="JV124" s="498">
        <v>18161</v>
      </c>
      <c r="JW124" s="505">
        <v>18254</v>
      </c>
      <c r="JX124" s="511">
        <v>18333</v>
      </c>
      <c r="JY124" s="519">
        <v>18410</v>
      </c>
      <c r="JZ124" s="530">
        <v>18476</v>
      </c>
      <c r="KA124" s="218">
        <f t="shared" si="121"/>
        <v>66</v>
      </c>
      <c r="KB124" s="4"/>
    </row>
    <row r="125" spans="1:288" ht="15" customHeight="1" x14ac:dyDescent="0.2">
      <c r="A125" s="557"/>
      <c r="B125" s="132">
        <v>124</v>
      </c>
      <c r="C125" s="4" t="s">
        <v>134</v>
      </c>
      <c r="D125" s="132">
        <v>1</v>
      </c>
      <c r="E125" s="132">
        <v>1</v>
      </c>
      <c r="F125" s="23">
        <v>309</v>
      </c>
      <c r="G125" s="1">
        <v>313</v>
      </c>
      <c r="H125" s="23">
        <v>323</v>
      </c>
      <c r="I125" s="23">
        <v>332</v>
      </c>
      <c r="J125" s="18">
        <v>345</v>
      </c>
      <c r="K125" s="22">
        <v>364</v>
      </c>
      <c r="L125" s="31">
        <v>381</v>
      </c>
      <c r="M125" s="37">
        <v>392</v>
      </c>
      <c r="N125" s="41">
        <v>400</v>
      </c>
      <c r="O125" s="44">
        <v>407</v>
      </c>
      <c r="P125" s="47">
        <v>414</v>
      </c>
      <c r="Q125" s="53">
        <v>423</v>
      </c>
      <c r="R125" s="65">
        <v>432</v>
      </c>
      <c r="S125" s="69">
        <v>437</v>
      </c>
      <c r="T125" s="71">
        <v>444</v>
      </c>
      <c r="U125" s="73">
        <v>447</v>
      </c>
      <c r="V125" s="77">
        <v>453</v>
      </c>
      <c r="W125" s="81">
        <v>466</v>
      </c>
      <c r="X125" s="88">
        <v>475</v>
      </c>
      <c r="Y125" s="90">
        <v>482</v>
      </c>
      <c r="Z125" s="93">
        <v>500</v>
      </c>
      <c r="AA125" s="99">
        <v>507</v>
      </c>
      <c r="AB125" s="106">
        <v>512</v>
      </c>
      <c r="AC125" s="114">
        <v>516</v>
      </c>
      <c r="AD125" s="117">
        <v>521</v>
      </c>
      <c r="AE125" s="122">
        <v>526</v>
      </c>
      <c r="AF125" s="124">
        <v>531</v>
      </c>
      <c r="AG125" s="129">
        <v>540</v>
      </c>
      <c r="AH125" s="133">
        <v>549</v>
      </c>
      <c r="AI125" s="136">
        <v>557</v>
      </c>
      <c r="AJ125" s="140">
        <v>567</v>
      </c>
      <c r="AK125" s="145">
        <v>578</v>
      </c>
      <c r="AL125" s="149">
        <v>586</v>
      </c>
      <c r="AM125" s="153">
        <v>592</v>
      </c>
      <c r="AN125" s="158">
        <v>600</v>
      </c>
      <c r="AO125" s="163">
        <v>607</v>
      </c>
      <c r="AP125" s="167">
        <v>618</v>
      </c>
      <c r="AQ125" s="174">
        <v>629</v>
      </c>
      <c r="AR125" s="178">
        <v>637</v>
      </c>
      <c r="AS125" s="184">
        <v>641</v>
      </c>
      <c r="AT125" s="189">
        <v>646</v>
      </c>
      <c r="AU125" s="193">
        <v>654</v>
      </c>
      <c r="AV125" s="202">
        <v>660</v>
      </c>
      <c r="AW125" s="205">
        <v>665</v>
      </c>
      <c r="AX125" s="209">
        <v>670</v>
      </c>
      <c r="AY125" s="218">
        <v>677</v>
      </c>
      <c r="AZ125" s="225">
        <v>680</v>
      </c>
      <c r="BA125" s="229">
        <v>684</v>
      </c>
      <c r="BB125" s="235">
        <v>687</v>
      </c>
      <c r="BC125" s="245">
        <v>690</v>
      </c>
      <c r="BD125" s="251">
        <v>693</v>
      </c>
      <c r="BE125" s="255">
        <v>697</v>
      </c>
      <c r="BF125" s="264">
        <v>702</v>
      </c>
      <c r="BG125" s="268">
        <v>706</v>
      </c>
      <c r="BH125" s="1">
        <v>710</v>
      </c>
      <c r="BI125" s="279">
        <v>713</v>
      </c>
      <c r="BJ125" s="285">
        <v>717</v>
      </c>
      <c r="BK125" s="290">
        <v>720</v>
      </c>
      <c r="BL125" s="295">
        <v>722</v>
      </c>
      <c r="BM125" s="299">
        <v>724</v>
      </c>
      <c r="BN125" s="305">
        <v>727</v>
      </c>
      <c r="BO125" s="308">
        <v>729</v>
      </c>
      <c r="BP125" s="310">
        <v>732</v>
      </c>
      <c r="BQ125" s="313">
        <v>738</v>
      </c>
      <c r="BR125" s="317">
        <v>743</v>
      </c>
      <c r="BS125" s="322">
        <v>748</v>
      </c>
      <c r="BT125" s="327">
        <v>753</v>
      </c>
      <c r="BU125" s="331">
        <v>756</v>
      </c>
      <c r="BV125" s="335">
        <v>761</v>
      </c>
      <c r="BW125" s="338">
        <v>763</v>
      </c>
      <c r="BX125" s="343">
        <v>766</v>
      </c>
      <c r="BY125" s="346">
        <v>769</v>
      </c>
      <c r="BZ125" s="354">
        <v>771</v>
      </c>
      <c r="CA125" s="375">
        <v>772</v>
      </c>
      <c r="CB125" s="388">
        <v>774</v>
      </c>
      <c r="CC125" s="393">
        <v>778</v>
      </c>
      <c r="CD125" s="414">
        <v>782</v>
      </c>
      <c r="CE125" s="422">
        <v>786</v>
      </c>
      <c r="CF125" s="429">
        <v>791</v>
      </c>
      <c r="CG125" s="435">
        <v>795</v>
      </c>
      <c r="CH125" s="441">
        <v>798</v>
      </c>
      <c r="CI125" s="448">
        <v>801</v>
      </c>
      <c r="CJ125" s="455">
        <v>803</v>
      </c>
      <c r="CK125" s="460">
        <v>806</v>
      </c>
      <c r="CL125" s="468">
        <v>808</v>
      </c>
      <c r="CM125" s="475">
        <v>810</v>
      </c>
      <c r="CN125" s="483">
        <v>812</v>
      </c>
      <c r="CO125" s="489">
        <v>815</v>
      </c>
      <c r="CP125" s="498">
        <v>818</v>
      </c>
      <c r="CQ125" s="505">
        <v>821</v>
      </c>
      <c r="CR125" s="511">
        <v>825</v>
      </c>
      <c r="CS125" s="519">
        <v>828</v>
      </c>
      <c r="CT125" s="530">
        <v>831</v>
      </c>
      <c r="CU125" s="218">
        <f t="shared" si="114"/>
        <v>3</v>
      </c>
      <c r="CV125" s="23">
        <v>152</v>
      </c>
      <c r="CW125" s="1">
        <v>154</v>
      </c>
      <c r="CX125" s="23">
        <v>155</v>
      </c>
      <c r="CY125" s="23">
        <v>156</v>
      </c>
      <c r="CZ125" s="18">
        <v>157</v>
      </c>
      <c r="DA125" s="22">
        <v>158</v>
      </c>
      <c r="DB125" s="31">
        <v>159</v>
      </c>
      <c r="DC125" s="37">
        <v>159</v>
      </c>
      <c r="DD125" s="41">
        <v>160</v>
      </c>
      <c r="DE125" s="44">
        <v>163</v>
      </c>
      <c r="DF125" s="47">
        <v>166</v>
      </c>
      <c r="DG125" s="53">
        <v>169</v>
      </c>
      <c r="DH125" s="65">
        <v>173</v>
      </c>
      <c r="DI125" s="69">
        <v>176</v>
      </c>
      <c r="DJ125" s="71">
        <v>180</v>
      </c>
      <c r="DK125" s="73">
        <v>182</v>
      </c>
      <c r="DL125" s="77">
        <v>185</v>
      </c>
      <c r="DM125" s="81">
        <v>188</v>
      </c>
      <c r="DN125" s="88">
        <v>190</v>
      </c>
      <c r="DO125" s="90">
        <v>192</v>
      </c>
      <c r="DP125" s="93">
        <v>193</v>
      </c>
      <c r="DQ125" s="99">
        <v>195</v>
      </c>
      <c r="DR125" s="103">
        <v>196</v>
      </c>
      <c r="DS125" s="114">
        <v>196</v>
      </c>
      <c r="DT125" s="117">
        <v>3</v>
      </c>
      <c r="DU125" s="122">
        <v>6</v>
      </c>
      <c r="DV125" s="124">
        <v>9</v>
      </c>
      <c r="DW125" s="129">
        <v>11</v>
      </c>
      <c r="DX125" s="133">
        <v>13</v>
      </c>
      <c r="DY125" s="136">
        <v>13</v>
      </c>
      <c r="DZ125" s="140">
        <v>13</v>
      </c>
      <c r="EA125" s="145">
        <v>13</v>
      </c>
      <c r="EB125" s="149">
        <v>14</v>
      </c>
      <c r="EC125" s="153">
        <v>16</v>
      </c>
      <c r="ED125" s="158">
        <v>19</v>
      </c>
      <c r="EE125" s="163">
        <v>22</v>
      </c>
      <c r="EF125" s="167">
        <v>24</v>
      </c>
      <c r="EG125" s="174">
        <v>26</v>
      </c>
      <c r="EH125" s="178">
        <v>28</v>
      </c>
      <c r="EI125" s="184">
        <v>30</v>
      </c>
      <c r="EJ125" s="189">
        <v>30</v>
      </c>
      <c r="EK125" s="193">
        <v>30</v>
      </c>
      <c r="EL125" s="202">
        <v>30</v>
      </c>
      <c r="EM125" s="205">
        <v>30</v>
      </c>
      <c r="EN125" s="209">
        <v>30</v>
      </c>
      <c r="EO125" s="218">
        <v>31</v>
      </c>
      <c r="EP125" s="225">
        <v>33</v>
      </c>
      <c r="EQ125" s="229">
        <v>35</v>
      </c>
      <c r="ER125" s="235">
        <v>37</v>
      </c>
      <c r="ES125" s="245">
        <v>39</v>
      </c>
      <c r="ET125" s="251">
        <v>41</v>
      </c>
      <c r="EU125" s="255">
        <v>43</v>
      </c>
      <c r="EV125" s="264">
        <v>43</v>
      </c>
      <c r="EW125" s="268">
        <v>43</v>
      </c>
      <c r="EX125" s="1">
        <f t="shared" si="238"/>
        <v>43</v>
      </c>
      <c r="EY125" s="279">
        <v>44</v>
      </c>
      <c r="EZ125" s="285">
        <v>45</v>
      </c>
      <c r="FA125" s="290">
        <v>46</v>
      </c>
      <c r="FB125" s="295">
        <v>48</v>
      </c>
      <c r="FC125" s="299">
        <v>50</v>
      </c>
      <c r="FD125" s="305">
        <v>53</v>
      </c>
      <c r="FE125" s="308">
        <v>54</v>
      </c>
      <c r="FF125" s="310">
        <v>56</v>
      </c>
      <c r="FG125" s="313">
        <v>56</v>
      </c>
      <c r="FH125" s="317">
        <v>56</v>
      </c>
      <c r="FI125" s="322">
        <v>56</v>
      </c>
      <c r="FJ125" s="327">
        <v>56</v>
      </c>
      <c r="FK125" s="331">
        <v>57</v>
      </c>
      <c r="FL125" s="335">
        <v>58</v>
      </c>
      <c r="FM125" s="338">
        <v>60</v>
      </c>
      <c r="FN125" s="343">
        <v>62</v>
      </c>
      <c r="FO125" s="346">
        <v>64</v>
      </c>
      <c r="FP125" s="354">
        <v>66</v>
      </c>
      <c r="FQ125" s="375">
        <v>68</v>
      </c>
      <c r="FR125" s="388">
        <v>69</v>
      </c>
      <c r="FS125" s="393">
        <v>69</v>
      </c>
      <c r="FT125" s="414">
        <v>69</v>
      </c>
      <c r="FU125" s="422">
        <v>69</v>
      </c>
      <c r="FV125" s="429">
        <v>69</v>
      </c>
      <c r="FW125" s="435">
        <v>70</v>
      </c>
      <c r="FX125" s="441">
        <v>72</v>
      </c>
      <c r="FY125" s="448">
        <v>74</v>
      </c>
      <c r="FZ125" s="455">
        <v>76</v>
      </c>
      <c r="GA125" s="460">
        <v>78</v>
      </c>
      <c r="GB125" s="468">
        <v>80</v>
      </c>
      <c r="GC125" s="475">
        <v>81</v>
      </c>
      <c r="GD125" s="483">
        <v>83</v>
      </c>
      <c r="GE125" s="489">
        <v>85</v>
      </c>
      <c r="GF125" s="498">
        <v>87</v>
      </c>
      <c r="GG125" s="505">
        <v>88</v>
      </c>
      <c r="GH125" s="511">
        <v>89</v>
      </c>
      <c r="GI125" s="519">
        <v>90</v>
      </c>
      <c r="GJ125" s="530">
        <v>91</v>
      </c>
      <c r="GK125" s="218">
        <f t="shared" si="120"/>
        <v>1</v>
      </c>
      <c r="GL125" s="23">
        <v>7836</v>
      </c>
      <c r="GM125" s="23">
        <v>7905</v>
      </c>
      <c r="GN125" s="23">
        <v>7998</v>
      </c>
      <c r="GO125" s="23">
        <v>8070</v>
      </c>
      <c r="GP125" s="17">
        <v>8154</v>
      </c>
      <c r="GQ125" s="22">
        <v>8249</v>
      </c>
      <c r="GR125" s="31">
        <v>8366</v>
      </c>
      <c r="GS125" s="37"/>
      <c r="GT125" s="41">
        <v>8595</v>
      </c>
      <c r="GU125" s="44">
        <v>8690</v>
      </c>
      <c r="GV125" s="47">
        <v>8778</v>
      </c>
      <c r="GW125" s="53">
        <v>8884</v>
      </c>
      <c r="GX125" s="65">
        <v>8972</v>
      </c>
      <c r="GY125" s="69">
        <v>9069</v>
      </c>
      <c r="GZ125" s="71">
        <v>9173</v>
      </c>
      <c r="HA125" s="73">
        <v>9246</v>
      </c>
      <c r="HB125" s="77">
        <v>9336</v>
      </c>
      <c r="HC125" s="81">
        <v>9487</v>
      </c>
      <c r="HD125" s="88">
        <v>9596</v>
      </c>
      <c r="HE125" s="90">
        <v>9732</v>
      </c>
      <c r="HF125" s="93">
        <v>9833</v>
      </c>
      <c r="HG125" s="99">
        <v>9946</v>
      </c>
      <c r="HH125" s="103">
        <v>10045</v>
      </c>
      <c r="HI125" s="114">
        <v>10148</v>
      </c>
      <c r="HJ125" s="117">
        <v>10250</v>
      </c>
      <c r="HK125" s="122">
        <v>10332</v>
      </c>
      <c r="HL125" s="124">
        <v>10431</v>
      </c>
      <c r="HM125" s="129">
        <v>10496</v>
      </c>
      <c r="HN125" s="133">
        <v>10650</v>
      </c>
      <c r="HO125" s="136">
        <v>10837</v>
      </c>
      <c r="HP125" s="140">
        <v>11002</v>
      </c>
      <c r="HQ125" s="145">
        <v>11172</v>
      </c>
      <c r="HR125" s="149">
        <v>11330</v>
      </c>
      <c r="HS125" s="153">
        <v>11414</v>
      </c>
      <c r="HT125" s="158">
        <v>11509</v>
      </c>
      <c r="HU125" s="163">
        <v>11607</v>
      </c>
      <c r="HV125" s="167">
        <v>11681</v>
      </c>
      <c r="HW125" s="174">
        <v>11762</v>
      </c>
      <c r="HX125" s="178">
        <v>11840</v>
      </c>
      <c r="HY125" s="184">
        <v>11914</v>
      </c>
      <c r="HZ125" s="189">
        <v>12020</v>
      </c>
      <c r="IA125" s="193">
        <v>12168</v>
      </c>
      <c r="IB125" s="202">
        <v>12320</v>
      </c>
      <c r="IC125" s="205">
        <v>12454</v>
      </c>
      <c r="ID125" s="209">
        <v>12596</v>
      </c>
      <c r="IE125" s="218">
        <v>12734</v>
      </c>
      <c r="IF125" s="225">
        <v>12871</v>
      </c>
      <c r="IG125" s="229">
        <v>12896</v>
      </c>
      <c r="IH125" s="235">
        <v>12975</v>
      </c>
      <c r="II125" s="245">
        <v>13043</v>
      </c>
      <c r="IJ125" s="251">
        <v>13127</v>
      </c>
      <c r="IK125" s="255">
        <v>13203</v>
      </c>
      <c r="IL125" s="264">
        <v>13311</v>
      </c>
      <c r="IM125" s="268">
        <v>13413</v>
      </c>
      <c r="IN125" s="272"/>
      <c r="IO125" s="279">
        <v>13623</v>
      </c>
      <c r="IP125" s="285">
        <v>13732</v>
      </c>
      <c r="IQ125" s="290">
        <v>13814</v>
      </c>
      <c r="IR125" s="295">
        <v>13887</v>
      </c>
      <c r="IS125" s="299">
        <v>13967</v>
      </c>
      <c r="IT125" s="305">
        <v>14039</v>
      </c>
      <c r="IU125" s="308">
        <v>14105</v>
      </c>
      <c r="IV125" s="310">
        <v>14180</v>
      </c>
      <c r="IW125" s="313">
        <v>14313</v>
      </c>
      <c r="IX125" s="317">
        <v>14460</v>
      </c>
      <c r="IY125" s="322">
        <v>14583</v>
      </c>
      <c r="IZ125" s="327">
        <v>14715</v>
      </c>
      <c r="JA125" s="331">
        <v>14789</v>
      </c>
      <c r="JB125" s="335">
        <v>14864</v>
      </c>
      <c r="JC125" s="338">
        <v>14938</v>
      </c>
      <c r="JD125" s="343">
        <v>15009</v>
      </c>
      <c r="JE125" s="346">
        <v>15088</v>
      </c>
      <c r="JF125" s="354">
        <v>15164</v>
      </c>
      <c r="JG125" s="375">
        <v>15230</v>
      </c>
      <c r="JH125" s="388">
        <v>15303</v>
      </c>
      <c r="JI125" s="393">
        <v>15460</v>
      </c>
      <c r="JJ125" s="414">
        <v>15602</v>
      </c>
      <c r="JK125" s="422">
        <v>15717</v>
      </c>
      <c r="JL125" s="429">
        <v>15828</v>
      </c>
      <c r="JM125" s="435">
        <v>15911</v>
      </c>
      <c r="JN125" s="441">
        <v>16000</v>
      </c>
      <c r="JO125" s="448">
        <v>16079</v>
      </c>
      <c r="JP125" s="455">
        <v>16186</v>
      </c>
      <c r="JQ125" s="460">
        <v>16305</v>
      </c>
      <c r="JR125" s="468">
        <v>16409</v>
      </c>
      <c r="JS125" s="475">
        <v>16502</v>
      </c>
      <c r="JT125" s="483">
        <v>16594</v>
      </c>
      <c r="JU125" s="74">
        <v>16683</v>
      </c>
      <c r="JV125" s="498">
        <v>16760</v>
      </c>
      <c r="JW125" s="505">
        <v>16838</v>
      </c>
      <c r="JX125" s="511">
        <v>16916</v>
      </c>
      <c r="JY125" s="519">
        <v>17004</v>
      </c>
      <c r="JZ125" s="530">
        <v>17086</v>
      </c>
      <c r="KA125" s="218">
        <f t="shared" si="121"/>
        <v>82</v>
      </c>
      <c r="KB125" s="4"/>
    </row>
    <row r="126" spans="1:288" ht="15" customHeight="1" x14ac:dyDescent="0.2">
      <c r="A126" s="557">
        <v>2</v>
      </c>
      <c r="B126" s="132">
        <v>125</v>
      </c>
      <c r="C126" s="4" t="s">
        <v>354</v>
      </c>
      <c r="D126" s="132">
        <v>2</v>
      </c>
      <c r="E126" s="132">
        <v>2</v>
      </c>
      <c r="F126" s="23">
        <v>60</v>
      </c>
      <c r="G126" s="1">
        <v>62</v>
      </c>
      <c r="H126" s="1">
        <v>66</v>
      </c>
      <c r="I126" s="1">
        <v>70</v>
      </c>
      <c r="J126" s="1">
        <v>74</v>
      </c>
      <c r="K126" s="22">
        <v>65</v>
      </c>
      <c r="L126" s="31">
        <v>66</v>
      </c>
      <c r="M126" s="1">
        <f>ROUND((L126-F126)/6+L126+1,0)</f>
        <v>68</v>
      </c>
      <c r="N126" s="1">
        <f>ROUND((M126-F126)/7+M126+1,0)</f>
        <v>70</v>
      </c>
      <c r="O126" s="1">
        <f t="shared" ref="O126:O127" si="239">ROUND((N126-F126)/8+N126+1,0)</f>
        <v>72</v>
      </c>
      <c r="P126" s="1">
        <f>ROUND((O126-F126)/9+O126,0)</f>
        <v>73</v>
      </c>
      <c r="Q126" s="1">
        <f>ROUND((P126-F126)/10+P126+1,1)</f>
        <v>75.3</v>
      </c>
      <c r="R126" s="65" t="s">
        <v>7</v>
      </c>
      <c r="S126" s="69">
        <v>78</v>
      </c>
      <c r="T126" s="71">
        <v>81</v>
      </c>
      <c r="U126" s="73">
        <v>83</v>
      </c>
      <c r="V126" s="77">
        <v>84</v>
      </c>
      <c r="W126" s="81">
        <v>87</v>
      </c>
      <c r="X126" s="88">
        <v>89</v>
      </c>
      <c r="Y126" s="90">
        <v>92</v>
      </c>
      <c r="Z126" s="93">
        <v>95</v>
      </c>
      <c r="AA126" s="99">
        <v>99</v>
      </c>
      <c r="AB126" s="103">
        <v>101</v>
      </c>
      <c r="AC126" s="114">
        <v>104</v>
      </c>
      <c r="AD126" s="117">
        <v>106</v>
      </c>
      <c r="AE126" s="122">
        <v>109</v>
      </c>
      <c r="AF126" s="124">
        <v>113</v>
      </c>
      <c r="AG126" s="129">
        <v>116</v>
      </c>
      <c r="AH126" s="133">
        <v>119</v>
      </c>
      <c r="AI126" s="136">
        <v>123</v>
      </c>
      <c r="AJ126" s="140">
        <v>127</v>
      </c>
      <c r="AK126" s="145">
        <v>130</v>
      </c>
      <c r="AL126" s="1">
        <v>134</v>
      </c>
      <c r="AM126" s="153">
        <v>134</v>
      </c>
      <c r="AN126" s="158">
        <v>138</v>
      </c>
      <c r="AO126" s="163">
        <v>141</v>
      </c>
      <c r="AP126" s="167">
        <v>143</v>
      </c>
      <c r="AQ126" s="174">
        <v>145</v>
      </c>
      <c r="AR126" s="178">
        <v>148</v>
      </c>
      <c r="AS126" s="184">
        <v>152</v>
      </c>
      <c r="AT126" s="1">
        <f>ROUND((AS126-AP126)/3*1.2+AS126,1)</f>
        <v>155.6</v>
      </c>
      <c r="AU126" s="1">
        <v>159</v>
      </c>
      <c r="AV126" s="1">
        <v>163</v>
      </c>
      <c r="AW126" s="1">
        <v>167</v>
      </c>
      <c r="AX126" s="209">
        <v>169</v>
      </c>
      <c r="AY126" s="218">
        <v>169</v>
      </c>
      <c r="AZ126" s="225">
        <v>170</v>
      </c>
      <c r="BA126" s="229">
        <v>171</v>
      </c>
      <c r="BB126" s="235">
        <v>172</v>
      </c>
      <c r="BC126" s="245">
        <v>175</v>
      </c>
      <c r="BD126" s="251">
        <v>175</v>
      </c>
      <c r="BE126" s="255">
        <v>176</v>
      </c>
      <c r="BF126" s="264">
        <v>179</v>
      </c>
      <c r="BG126" s="1">
        <v>182</v>
      </c>
      <c r="BH126" s="272">
        <v>178</v>
      </c>
      <c r="BI126" s="1">
        <v>182</v>
      </c>
      <c r="BJ126" s="285">
        <v>182</v>
      </c>
      <c r="BK126" s="1">
        <v>3</v>
      </c>
      <c r="BL126" s="295">
        <v>5</v>
      </c>
      <c r="BM126" s="1">
        <v>8</v>
      </c>
      <c r="BN126" s="305">
        <v>9</v>
      </c>
      <c r="BO126" s="308">
        <v>12</v>
      </c>
      <c r="BP126" s="1">
        <v>15</v>
      </c>
      <c r="BQ126" s="1">
        <v>18</v>
      </c>
      <c r="BR126" s="317">
        <v>19</v>
      </c>
      <c r="BS126" s="1">
        <v>21</v>
      </c>
      <c r="BT126" s="327">
        <v>19</v>
      </c>
      <c r="BU126" s="331">
        <v>30</v>
      </c>
      <c r="BV126" s="335">
        <v>32</v>
      </c>
      <c r="BW126" s="338">
        <v>36</v>
      </c>
      <c r="BX126" s="343">
        <v>42</v>
      </c>
      <c r="BY126" s="346">
        <v>48</v>
      </c>
      <c r="BZ126" s="354">
        <v>61</v>
      </c>
      <c r="CA126" s="375">
        <v>64</v>
      </c>
      <c r="CB126" s="388">
        <v>66</v>
      </c>
      <c r="CC126" s="393">
        <v>72</v>
      </c>
      <c r="CD126" s="414">
        <v>80</v>
      </c>
      <c r="CE126" s="1">
        <v>86</v>
      </c>
      <c r="CF126" s="429">
        <v>86</v>
      </c>
      <c r="CG126" s="435">
        <v>90</v>
      </c>
      <c r="CH126" s="441">
        <v>95</v>
      </c>
      <c r="CI126" s="448">
        <v>99</v>
      </c>
      <c r="CJ126" s="455">
        <v>99</v>
      </c>
      <c r="CK126" s="460">
        <v>101</v>
      </c>
      <c r="CL126" s="468">
        <v>104</v>
      </c>
      <c r="CM126" s="475">
        <v>106</v>
      </c>
      <c r="CN126" s="483">
        <v>108</v>
      </c>
      <c r="CO126" s="489">
        <v>109</v>
      </c>
      <c r="CP126" s="1">
        <v>111</v>
      </c>
      <c r="CQ126" s="505">
        <v>118</v>
      </c>
      <c r="CR126" s="1">
        <v>122</v>
      </c>
      <c r="CS126" s="519">
        <v>124</v>
      </c>
      <c r="CT126" s="530">
        <v>129</v>
      </c>
      <c r="CU126" s="218">
        <f t="shared" si="114"/>
        <v>5</v>
      </c>
      <c r="CV126" s="23">
        <v>48</v>
      </c>
      <c r="CW126" s="1">
        <v>54</v>
      </c>
      <c r="CX126" s="1">
        <v>58</v>
      </c>
      <c r="CY126" s="1">
        <v>61</v>
      </c>
      <c r="CZ126" s="1">
        <v>64</v>
      </c>
      <c r="DA126" s="22">
        <v>62</v>
      </c>
      <c r="DB126" s="31">
        <v>63</v>
      </c>
      <c r="DC126" s="1">
        <f>ROUND((DB126-CV126)/6/31*21+DB126,0)</f>
        <v>65</v>
      </c>
      <c r="DD126" s="1">
        <f>ROUND((DC126-CV126)/7+DC126-1,0)</f>
        <v>66</v>
      </c>
      <c r="DE126" s="1">
        <f t="shared" ref="DE126:DE127" si="240">ROUND((DD126-CV126)/8+DD126+1,0)</f>
        <v>69</v>
      </c>
      <c r="DF126" s="1">
        <f>ROUND((DE126-CV126)/9+DE126+1,0)</f>
        <v>72</v>
      </c>
      <c r="DG126" s="1">
        <f>ROUND((DF126-CV126)/10+DF126+1,1)</f>
        <v>75.400000000000006</v>
      </c>
      <c r="DH126" s="65" t="s">
        <v>7</v>
      </c>
      <c r="DI126" s="69">
        <v>85</v>
      </c>
      <c r="DJ126" s="71">
        <v>89</v>
      </c>
      <c r="DK126" s="73">
        <v>93</v>
      </c>
      <c r="DL126" s="77">
        <v>95</v>
      </c>
      <c r="DM126" s="81">
        <v>98</v>
      </c>
      <c r="DN126" s="88">
        <v>100</v>
      </c>
      <c r="DO126" s="90">
        <v>102</v>
      </c>
      <c r="DP126" s="93">
        <v>106</v>
      </c>
      <c r="DQ126" s="99">
        <v>111</v>
      </c>
      <c r="DR126" s="103">
        <v>116</v>
      </c>
      <c r="DS126" s="114">
        <v>120</v>
      </c>
      <c r="DT126" s="117">
        <v>123</v>
      </c>
      <c r="DU126" s="122">
        <v>126</v>
      </c>
      <c r="DV126" s="124">
        <v>131</v>
      </c>
      <c r="DW126" s="129">
        <v>133</v>
      </c>
      <c r="DX126" s="133">
        <v>135</v>
      </c>
      <c r="DY126" s="136">
        <v>135</v>
      </c>
      <c r="DZ126" s="140">
        <v>135</v>
      </c>
      <c r="EA126" s="145">
        <v>135</v>
      </c>
      <c r="EB126" s="1">
        <v>136</v>
      </c>
      <c r="EC126" s="153">
        <v>140</v>
      </c>
      <c r="ED126" s="158">
        <v>144</v>
      </c>
      <c r="EE126" s="163">
        <v>148</v>
      </c>
      <c r="EF126" s="167">
        <v>151</v>
      </c>
      <c r="EG126" s="174">
        <v>154</v>
      </c>
      <c r="EH126" s="178">
        <v>157</v>
      </c>
      <c r="EI126" s="184">
        <v>161</v>
      </c>
      <c r="EJ126" s="1">
        <v>162</v>
      </c>
      <c r="EK126" s="1">
        <f>EJ126</f>
        <v>162</v>
      </c>
      <c r="EL126" s="1">
        <f>EK126</f>
        <v>162</v>
      </c>
      <c r="EM126" s="1">
        <f>EL126</f>
        <v>162</v>
      </c>
      <c r="EN126" s="209">
        <v>162</v>
      </c>
      <c r="EO126" s="218">
        <v>161</v>
      </c>
      <c r="EP126" s="225">
        <v>163</v>
      </c>
      <c r="EQ126" s="229">
        <v>164</v>
      </c>
      <c r="ER126" s="235">
        <v>167</v>
      </c>
      <c r="ES126" s="245">
        <v>170</v>
      </c>
      <c r="ET126" s="251">
        <v>170</v>
      </c>
      <c r="EU126" s="255">
        <v>173</v>
      </c>
      <c r="EV126" s="264">
        <v>173</v>
      </c>
      <c r="EW126" s="1">
        <f>EV126</f>
        <v>173</v>
      </c>
      <c r="EX126" s="1">
        <f t="shared" si="238"/>
        <v>173</v>
      </c>
      <c r="EY126" s="1">
        <v>159</v>
      </c>
      <c r="EZ126" s="285">
        <v>159</v>
      </c>
      <c r="FA126" s="1">
        <v>1</v>
      </c>
      <c r="FB126" s="295">
        <v>6</v>
      </c>
      <c r="FC126" s="1">
        <v>9</v>
      </c>
      <c r="FD126" s="305">
        <v>11</v>
      </c>
      <c r="FE126" s="308">
        <v>13</v>
      </c>
      <c r="FF126" s="1">
        <v>15</v>
      </c>
      <c r="FG126" s="1">
        <f>FF126</f>
        <v>15</v>
      </c>
      <c r="FH126" s="317">
        <v>15</v>
      </c>
      <c r="FI126" s="1">
        <v>15</v>
      </c>
      <c r="FJ126" s="327">
        <v>26</v>
      </c>
      <c r="FK126" s="331">
        <v>19</v>
      </c>
      <c r="FL126" s="335">
        <v>19</v>
      </c>
      <c r="FM126" s="338">
        <v>19</v>
      </c>
      <c r="FN126" s="343">
        <v>19</v>
      </c>
      <c r="FO126" s="346">
        <v>19</v>
      </c>
      <c r="FP126" s="354">
        <v>19</v>
      </c>
      <c r="FQ126" s="375">
        <v>19</v>
      </c>
      <c r="FR126" s="388">
        <v>19</v>
      </c>
      <c r="FS126" s="393">
        <v>19</v>
      </c>
      <c r="FT126" s="414">
        <v>19</v>
      </c>
      <c r="FU126" s="1">
        <v>19</v>
      </c>
      <c r="FV126" s="429">
        <v>19</v>
      </c>
      <c r="FW126" s="435">
        <v>20</v>
      </c>
      <c r="FX126" s="441">
        <v>22</v>
      </c>
      <c r="FY126" s="448">
        <v>25</v>
      </c>
      <c r="FZ126" s="455">
        <v>26</v>
      </c>
      <c r="GA126" s="460">
        <v>29</v>
      </c>
      <c r="GB126" s="468">
        <v>32</v>
      </c>
      <c r="GC126" s="475">
        <v>35</v>
      </c>
      <c r="GD126" s="483">
        <v>36</v>
      </c>
      <c r="GE126" s="489">
        <v>38</v>
      </c>
      <c r="GF126" s="1">
        <v>40</v>
      </c>
      <c r="GG126" s="505">
        <v>45</v>
      </c>
      <c r="GH126" s="1">
        <v>48</v>
      </c>
      <c r="GI126" s="519">
        <v>48</v>
      </c>
      <c r="GJ126" s="530">
        <v>50</v>
      </c>
      <c r="GK126" s="218">
        <f t="shared" si="120"/>
        <v>2</v>
      </c>
      <c r="GL126" s="23"/>
      <c r="GM126" s="23"/>
      <c r="GN126" s="23"/>
      <c r="GO126" s="23"/>
      <c r="GP126" s="17"/>
      <c r="GQ126" s="22">
        <v>3575</v>
      </c>
      <c r="GR126" s="31"/>
      <c r="GS126" s="37"/>
      <c r="GT126" s="41"/>
      <c r="GU126" s="44"/>
      <c r="GV126" s="47"/>
      <c r="GW126" s="53"/>
      <c r="GX126" s="65"/>
      <c r="GY126" s="69">
        <v>4257</v>
      </c>
      <c r="GZ126" s="71">
        <v>4361</v>
      </c>
      <c r="HA126" s="74">
        <v>4442</v>
      </c>
      <c r="HB126" s="77">
        <v>4513</v>
      </c>
      <c r="HC126" s="81">
        <v>4794</v>
      </c>
      <c r="HD126" s="88">
        <v>4951</v>
      </c>
      <c r="HE126" s="90">
        <v>5029</v>
      </c>
      <c r="HF126" s="93">
        <v>5169</v>
      </c>
      <c r="HG126" s="99">
        <v>5284</v>
      </c>
      <c r="HH126" s="103">
        <v>5369</v>
      </c>
      <c r="HI126" s="114">
        <v>5431</v>
      </c>
      <c r="HJ126" s="117">
        <v>5509</v>
      </c>
      <c r="HK126" s="122">
        <v>5552</v>
      </c>
      <c r="HL126" s="124">
        <v>5600</v>
      </c>
      <c r="HM126" s="129">
        <v>5655</v>
      </c>
      <c r="HN126" s="133">
        <v>5719</v>
      </c>
      <c r="HO126" s="136">
        <v>5780</v>
      </c>
      <c r="HP126" s="140">
        <v>5863</v>
      </c>
      <c r="HQ126" s="145">
        <v>5935</v>
      </c>
      <c r="HR126" s="149"/>
      <c r="HS126" s="153">
        <v>6100</v>
      </c>
      <c r="HT126" s="158">
        <v>6188</v>
      </c>
      <c r="HU126" s="163">
        <v>6263</v>
      </c>
      <c r="HV126" s="167">
        <v>6341</v>
      </c>
      <c r="HW126" s="174">
        <v>6395</v>
      </c>
      <c r="HX126" s="178">
        <v>6462</v>
      </c>
      <c r="HY126" s="184">
        <v>6541</v>
      </c>
      <c r="HZ126" s="189"/>
      <c r="IA126" s="193"/>
      <c r="IB126" s="202"/>
      <c r="IC126" s="205"/>
      <c r="ID126" s="209">
        <v>7284</v>
      </c>
      <c r="IE126" s="218">
        <v>7383</v>
      </c>
      <c r="IF126" s="225">
        <v>7485</v>
      </c>
      <c r="IG126" s="229">
        <v>7563</v>
      </c>
      <c r="IH126" s="235">
        <v>7637</v>
      </c>
      <c r="II126" s="245">
        <v>7780</v>
      </c>
      <c r="IJ126" s="251">
        <v>7843</v>
      </c>
      <c r="IK126" s="255">
        <v>7912</v>
      </c>
      <c r="IL126" s="264">
        <v>7993</v>
      </c>
      <c r="IM126" s="268"/>
      <c r="IN126" s="272">
        <v>8217</v>
      </c>
      <c r="IO126" s="279"/>
      <c r="IP126" s="285">
        <v>8557</v>
      </c>
      <c r="IQ126" s="290"/>
      <c r="IR126" s="295"/>
      <c r="IS126" s="299"/>
      <c r="IT126" s="305">
        <v>8734</v>
      </c>
      <c r="IU126" s="308">
        <v>8813</v>
      </c>
      <c r="IV126" s="310"/>
      <c r="IW126" s="313"/>
      <c r="IX126" s="317">
        <v>9002</v>
      </c>
      <c r="IY126" s="322"/>
      <c r="IZ126" s="327">
        <v>9002</v>
      </c>
      <c r="JA126" s="331">
        <v>9097</v>
      </c>
      <c r="JB126" s="335">
        <v>9112</v>
      </c>
      <c r="JC126" s="338">
        <v>9234</v>
      </c>
      <c r="JD126" s="343">
        <v>9360</v>
      </c>
      <c r="JE126" s="346">
        <v>9427</v>
      </c>
      <c r="JF126" s="354">
        <v>9612</v>
      </c>
      <c r="JG126" s="375">
        <v>9691</v>
      </c>
      <c r="JH126" s="388">
        <v>9765</v>
      </c>
      <c r="JI126" s="393">
        <v>9844</v>
      </c>
      <c r="JJ126" s="414">
        <v>9916</v>
      </c>
      <c r="JK126" s="422"/>
      <c r="JL126" s="429"/>
      <c r="JM126" s="435">
        <v>9981</v>
      </c>
      <c r="JN126" s="441">
        <v>10012</v>
      </c>
      <c r="JO126" s="448">
        <v>10189</v>
      </c>
      <c r="JP126" s="455">
        <v>10273</v>
      </c>
      <c r="JQ126" s="460">
        <v>10326</v>
      </c>
      <c r="JR126" s="468">
        <v>10405</v>
      </c>
      <c r="JS126" s="475">
        <v>10497</v>
      </c>
      <c r="JT126" s="483">
        <v>10589</v>
      </c>
      <c r="JU126" s="489">
        <v>10634</v>
      </c>
      <c r="JV126" s="498"/>
      <c r="JW126" s="505">
        <v>10724</v>
      </c>
      <c r="JX126" s="511"/>
      <c r="JY126" s="519">
        <v>10811</v>
      </c>
      <c r="JZ126" s="530">
        <v>10903</v>
      </c>
      <c r="KA126" s="218">
        <f t="shared" si="121"/>
        <v>92</v>
      </c>
      <c r="KB126" s="4"/>
    </row>
    <row r="127" spans="1:288" ht="15" customHeight="1" x14ac:dyDescent="0.2">
      <c r="A127" s="557"/>
      <c r="B127" s="132">
        <v>126</v>
      </c>
      <c r="C127" s="4" t="s">
        <v>508</v>
      </c>
      <c r="D127" s="132">
        <v>1</v>
      </c>
      <c r="E127" s="132">
        <v>1</v>
      </c>
      <c r="F127" s="23">
        <v>193</v>
      </c>
      <c r="G127" s="23">
        <v>198</v>
      </c>
      <c r="H127" s="23">
        <v>202</v>
      </c>
      <c r="I127" s="23">
        <v>204</v>
      </c>
      <c r="J127" s="18">
        <v>207</v>
      </c>
      <c r="K127" s="22">
        <v>211</v>
      </c>
      <c r="L127" s="31">
        <v>215</v>
      </c>
      <c r="M127" s="37">
        <v>220</v>
      </c>
      <c r="N127" s="41">
        <v>230</v>
      </c>
      <c r="O127" s="1">
        <f t="shared" si="239"/>
        <v>236</v>
      </c>
      <c r="P127" s="47">
        <v>242</v>
      </c>
      <c r="Q127" s="53">
        <v>245</v>
      </c>
      <c r="R127" s="65">
        <v>247</v>
      </c>
      <c r="S127" s="69">
        <v>250</v>
      </c>
      <c r="T127" s="71">
        <v>254</v>
      </c>
      <c r="U127" s="73">
        <v>270</v>
      </c>
      <c r="V127" s="77">
        <v>262</v>
      </c>
      <c r="W127" s="81">
        <v>268</v>
      </c>
      <c r="X127" s="88">
        <v>274</v>
      </c>
      <c r="Y127" s="90">
        <v>281</v>
      </c>
      <c r="Z127" s="93">
        <v>287</v>
      </c>
      <c r="AA127" s="99">
        <v>292</v>
      </c>
      <c r="AB127" s="103">
        <v>296</v>
      </c>
      <c r="AC127" s="114">
        <v>299</v>
      </c>
      <c r="AD127" s="117">
        <v>303</v>
      </c>
      <c r="AE127" s="122">
        <v>307</v>
      </c>
      <c r="AF127" s="124">
        <v>312</v>
      </c>
      <c r="AG127" s="129">
        <v>316</v>
      </c>
      <c r="AH127" s="133">
        <v>322</v>
      </c>
      <c r="AI127" s="136">
        <v>325</v>
      </c>
      <c r="AJ127" s="140">
        <v>330</v>
      </c>
      <c r="AK127" s="145">
        <v>336</v>
      </c>
      <c r="AL127" s="149">
        <v>342</v>
      </c>
      <c r="AM127" s="153">
        <v>345</v>
      </c>
      <c r="AN127" s="1">
        <v>351</v>
      </c>
      <c r="AO127" s="163">
        <v>350</v>
      </c>
      <c r="AP127" s="167">
        <v>352</v>
      </c>
      <c r="AQ127" s="1">
        <v>356</v>
      </c>
      <c r="AR127" s="178">
        <v>356</v>
      </c>
      <c r="AS127" s="1">
        <v>358</v>
      </c>
      <c r="AT127" s="189">
        <v>358</v>
      </c>
      <c r="AU127" s="193">
        <v>358</v>
      </c>
      <c r="AV127" s="202">
        <v>360</v>
      </c>
      <c r="AW127" s="205">
        <v>370</v>
      </c>
      <c r="AX127" s="1">
        <v>378</v>
      </c>
      <c r="AY127" s="218">
        <v>381</v>
      </c>
      <c r="AZ127" s="225">
        <v>381</v>
      </c>
      <c r="BA127" s="1">
        <v>381</v>
      </c>
      <c r="BB127" s="1">
        <v>381</v>
      </c>
      <c r="BC127" s="1">
        <v>381</v>
      </c>
      <c r="BD127" s="251">
        <v>368</v>
      </c>
      <c r="BE127" s="255">
        <v>369</v>
      </c>
      <c r="BF127" s="264">
        <v>369</v>
      </c>
      <c r="BG127" s="268">
        <v>370</v>
      </c>
      <c r="BH127" s="272">
        <v>371</v>
      </c>
      <c r="BI127" s="279">
        <v>372</v>
      </c>
      <c r="BJ127" s="285">
        <v>372</v>
      </c>
      <c r="BK127" s="290">
        <v>373</v>
      </c>
      <c r="BL127" s="295">
        <v>374</v>
      </c>
      <c r="BM127" s="1">
        <v>375</v>
      </c>
      <c r="BN127" s="305">
        <v>376</v>
      </c>
      <c r="BO127" s="308">
        <v>377</v>
      </c>
      <c r="BP127" s="310">
        <v>379</v>
      </c>
      <c r="BQ127" s="316">
        <v>380</v>
      </c>
      <c r="BR127" s="317">
        <v>381</v>
      </c>
      <c r="BS127" s="322">
        <v>381</v>
      </c>
      <c r="BT127" s="327">
        <v>382</v>
      </c>
      <c r="BU127" s="331">
        <v>382</v>
      </c>
      <c r="BV127" s="335">
        <v>382</v>
      </c>
      <c r="BW127" s="338">
        <v>382</v>
      </c>
      <c r="BX127" s="343">
        <v>382</v>
      </c>
      <c r="BY127" s="346">
        <v>382</v>
      </c>
      <c r="BZ127" s="354">
        <v>382</v>
      </c>
      <c r="CA127" s="375">
        <v>382</v>
      </c>
      <c r="CB127" s="388">
        <v>382</v>
      </c>
      <c r="CC127" s="1">
        <v>382</v>
      </c>
      <c r="CD127" s="1">
        <v>382</v>
      </c>
      <c r="CE127" s="1">
        <v>382</v>
      </c>
      <c r="CF127" s="429">
        <v>382</v>
      </c>
      <c r="CG127" s="1">
        <v>382</v>
      </c>
      <c r="CH127" s="1">
        <v>382</v>
      </c>
      <c r="CI127" s="1">
        <v>382</v>
      </c>
      <c r="CJ127" s="1">
        <f>CI127+4</f>
        <v>386</v>
      </c>
      <c r="CK127" s="1">
        <v>390</v>
      </c>
      <c r="CL127" s="1">
        <v>394</v>
      </c>
      <c r="CM127" s="475">
        <v>2</v>
      </c>
      <c r="CN127" s="483">
        <v>4</v>
      </c>
      <c r="CO127" s="489">
        <v>6</v>
      </c>
      <c r="CP127" s="498">
        <v>9</v>
      </c>
      <c r="CQ127" s="505">
        <v>11</v>
      </c>
      <c r="CR127" s="511">
        <v>15</v>
      </c>
      <c r="CS127" s="519">
        <v>17</v>
      </c>
      <c r="CT127" s="530">
        <v>19</v>
      </c>
      <c r="CU127" s="218">
        <f t="shared" si="114"/>
        <v>2</v>
      </c>
      <c r="CV127" s="23">
        <v>15</v>
      </c>
      <c r="CW127" s="23">
        <v>18</v>
      </c>
      <c r="CX127" s="23">
        <v>21</v>
      </c>
      <c r="CY127" s="23">
        <v>26</v>
      </c>
      <c r="CZ127" s="18">
        <v>31</v>
      </c>
      <c r="DA127" s="22">
        <v>36</v>
      </c>
      <c r="DB127" s="31">
        <v>39</v>
      </c>
      <c r="DC127" s="37">
        <v>41</v>
      </c>
      <c r="DD127" s="41">
        <v>42</v>
      </c>
      <c r="DE127" s="1">
        <f t="shared" si="240"/>
        <v>46</v>
      </c>
      <c r="DF127" s="5">
        <v>46</v>
      </c>
      <c r="DG127" s="53">
        <v>50</v>
      </c>
      <c r="DH127" s="65">
        <v>55</v>
      </c>
      <c r="DI127" s="69">
        <v>61</v>
      </c>
      <c r="DJ127" s="71">
        <v>67</v>
      </c>
      <c r="DK127" s="73">
        <v>73</v>
      </c>
      <c r="DL127" s="77">
        <v>79</v>
      </c>
      <c r="DM127" s="81">
        <v>87</v>
      </c>
      <c r="DN127" s="88">
        <v>90</v>
      </c>
      <c r="DO127" s="90">
        <v>92</v>
      </c>
      <c r="DP127" s="93">
        <v>96</v>
      </c>
      <c r="DQ127" s="99">
        <v>102</v>
      </c>
      <c r="DR127" s="103">
        <v>110</v>
      </c>
      <c r="DS127" s="114">
        <v>118</v>
      </c>
      <c r="DT127" s="117">
        <v>125</v>
      </c>
      <c r="DU127" s="122">
        <v>131</v>
      </c>
      <c r="DV127" s="124">
        <v>137</v>
      </c>
      <c r="DW127" s="129">
        <v>142</v>
      </c>
      <c r="DX127" s="133">
        <v>145</v>
      </c>
      <c r="DY127" s="136">
        <v>145</v>
      </c>
      <c r="DZ127" s="140">
        <v>145</v>
      </c>
      <c r="EA127" s="145">
        <v>145</v>
      </c>
      <c r="EB127" s="149">
        <v>147</v>
      </c>
      <c r="EC127" s="153">
        <v>154</v>
      </c>
      <c r="ED127" s="1">
        <v>158</v>
      </c>
      <c r="EE127" s="163">
        <v>166</v>
      </c>
      <c r="EF127" s="167">
        <v>173</v>
      </c>
      <c r="EG127" s="1">
        <v>179</v>
      </c>
      <c r="EH127" s="178">
        <v>189</v>
      </c>
      <c r="EI127" s="1">
        <v>195</v>
      </c>
      <c r="EJ127" s="189">
        <v>191</v>
      </c>
      <c r="EK127" s="193">
        <v>191</v>
      </c>
      <c r="EL127" s="202">
        <v>191</v>
      </c>
      <c r="EM127" s="205">
        <v>191</v>
      </c>
      <c r="EN127" s="1">
        <f>EM127</f>
        <v>191</v>
      </c>
      <c r="EO127" s="218">
        <v>192</v>
      </c>
      <c r="EP127" s="225">
        <v>192</v>
      </c>
      <c r="EQ127" s="229">
        <v>194</v>
      </c>
      <c r="ER127" s="235">
        <v>194</v>
      </c>
      <c r="ES127" s="245">
        <v>196</v>
      </c>
      <c r="ET127" s="251">
        <v>199</v>
      </c>
      <c r="EU127" s="255">
        <v>200</v>
      </c>
      <c r="EV127" s="264">
        <v>200</v>
      </c>
      <c r="EW127" s="268">
        <v>200</v>
      </c>
      <c r="EX127" s="272">
        <v>200</v>
      </c>
      <c r="EY127" s="279">
        <v>200</v>
      </c>
      <c r="EZ127" s="285">
        <v>200</v>
      </c>
      <c r="FA127" s="290">
        <v>201</v>
      </c>
      <c r="FB127" s="295">
        <v>202</v>
      </c>
      <c r="FC127" s="1">
        <v>203</v>
      </c>
      <c r="FD127" s="305">
        <v>204</v>
      </c>
      <c r="FE127" s="308">
        <v>205</v>
      </c>
      <c r="FF127" s="310">
        <v>206</v>
      </c>
      <c r="FG127" s="316">
        <v>207</v>
      </c>
      <c r="FH127" s="317">
        <v>207</v>
      </c>
      <c r="FI127" s="322">
        <v>207</v>
      </c>
      <c r="FJ127" s="327">
        <v>208</v>
      </c>
      <c r="FK127" s="331">
        <v>208</v>
      </c>
      <c r="FL127" s="335">
        <v>208</v>
      </c>
      <c r="FM127" s="338">
        <v>208</v>
      </c>
      <c r="FN127" s="343">
        <v>208</v>
      </c>
      <c r="FO127" s="346">
        <v>208</v>
      </c>
      <c r="FP127" s="354">
        <v>208</v>
      </c>
      <c r="FQ127" s="375">
        <v>208</v>
      </c>
      <c r="FR127" s="388">
        <v>208</v>
      </c>
      <c r="FS127" s="1">
        <v>208</v>
      </c>
      <c r="FT127" s="1">
        <v>208</v>
      </c>
      <c r="FU127" s="1">
        <v>208</v>
      </c>
      <c r="FV127" s="429">
        <v>208</v>
      </c>
      <c r="FW127" s="1">
        <v>208</v>
      </c>
      <c r="FX127" s="1">
        <v>208</v>
      </c>
      <c r="FY127" s="1">
        <v>208</v>
      </c>
      <c r="FZ127" s="1">
        <f>FY127+3</f>
        <v>211</v>
      </c>
      <c r="GA127" s="1">
        <v>214</v>
      </c>
      <c r="GB127" s="1">
        <v>217</v>
      </c>
      <c r="GC127" s="475">
        <v>198</v>
      </c>
      <c r="GD127" s="483">
        <v>200</v>
      </c>
      <c r="GE127" s="489">
        <v>200</v>
      </c>
      <c r="GF127" s="498">
        <v>200</v>
      </c>
      <c r="GG127" s="505">
        <v>200</v>
      </c>
      <c r="GH127" s="511">
        <v>200</v>
      </c>
      <c r="GI127" s="519">
        <v>201</v>
      </c>
      <c r="GJ127" s="530">
        <v>202</v>
      </c>
      <c r="GK127" s="218">
        <f t="shared" si="120"/>
        <v>1</v>
      </c>
      <c r="GL127" s="23">
        <v>6289</v>
      </c>
      <c r="GM127" s="23">
        <v>6402</v>
      </c>
      <c r="GN127" s="23">
        <v>6531</v>
      </c>
      <c r="GO127" s="23">
        <v>6608</v>
      </c>
      <c r="GP127" s="17">
        <v>6760</v>
      </c>
      <c r="GQ127" s="22"/>
      <c r="GR127" s="31">
        <v>7007</v>
      </c>
      <c r="GS127" s="37">
        <v>7315</v>
      </c>
      <c r="GT127" s="41">
        <v>7769</v>
      </c>
      <c r="GU127" s="44"/>
      <c r="GV127" s="47">
        <v>8378</v>
      </c>
      <c r="GW127" s="53">
        <v>8507</v>
      </c>
      <c r="GX127" s="65">
        <v>8637</v>
      </c>
      <c r="GY127" s="69">
        <v>8769</v>
      </c>
      <c r="GZ127" s="71">
        <v>8955</v>
      </c>
      <c r="HA127" s="73">
        <v>9085</v>
      </c>
      <c r="HB127" s="77">
        <v>9236</v>
      </c>
      <c r="HC127" s="81">
        <v>9407</v>
      </c>
      <c r="HD127" s="88">
        <v>9609</v>
      </c>
      <c r="HE127" s="90">
        <v>9954</v>
      </c>
      <c r="HF127" s="93">
        <v>10273</v>
      </c>
      <c r="HG127" s="99">
        <v>10449</v>
      </c>
      <c r="HH127" s="103">
        <v>10614</v>
      </c>
      <c r="HI127" s="114">
        <v>10746</v>
      </c>
      <c r="HJ127" s="117">
        <v>10880</v>
      </c>
      <c r="HK127" s="122">
        <v>10982</v>
      </c>
      <c r="HL127" s="124">
        <v>11104</v>
      </c>
      <c r="HM127" s="129">
        <v>11222</v>
      </c>
      <c r="HN127" s="133">
        <v>11480</v>
      </c>
      <c r="HO127" s="136">
        <v>11678</v>
      </c>
      <c r="HP127" s="140">
        <v>11992</v>
      </c>
      <c r="HQ127" s="145">
        <v>12407</v>
      </c>
      <c r="HR127" s="149">
        <v>12915</v>
      </c>
      <c r="HS127" s="153">
        <v>13053</v>
      </c>
      <c r="HT127" s="158"/>
      <c r="HU127" s="163">
        <v>13524</v>
      </c>
      <c r="HV127" s="167">
        <v>13701</v>
      </c>
      <c r="HW127" s="174"/>
      <c r="HX127" s="178">
        <v>13955</v>
      </c>
      <c r="HY127" s="184"/>
      <c r="HZ127" s="189">
        <v>14357</v>
      </c>
      <c r="IA127" s="193"/>
      <c r="IB127" s="202"/>
      <c r="IC127" s="205"/>
      <c r="ID127" s="209"/>
      <c r="IE127" s="218"/>
      <c r="IF127" s="225"/>
      <c r="IG127" s="229"/>
      <c r="IH127" s="235"/>
      <c r="II127" s="245"/>
      <c r="IJ127" s="251"/>
      <c r="IK127" s="255"/>
      <c r="IL127" s="264"/>
      <c r="IM127" s="268"/>
      <c r="IN127" s="272"/>
      <c r="IO127" s="279"/>
      <c r="IP127" s="285"/>
      <c r="IQ127" s="290"/>
      <c r="IR127" s="295"/>
      <c r="IS127" s="299"/>
      <c r="IT127" s="305"/>
      <c r="IU127" s="308"/>
      <c r="IV127" s="310"/>
      <c r="IW127" s="313"/>
      <c r="IX127" s="317"/>
      <c r="IY127" s="322"/>
      <c r="IZ127" s="327"/>
      <c r="JA127" s="331"/>
      <c r="JB127" s="335"/>
      <c r="JC127" s="338"/>
      <c r="JD127" s="343"/>
      <c r="JE127" s="346"/>
      <c r="JF127" s="354"/>
      <c r="JG127" s="375">
        <v>20623</v>
      </c>
      <c r="JH127" s="388">
        <v>20623</v>
      </c>
      <c r="JI127" s="393"/>
      <c r="JJ127" s="414"/>
      <c r="JK127" s="422"/>
      <c r="JL127" s="429">
        <v>20623</v>
      </c>
      <c r="JM127" s="435"/>
      <c r="JN127" s="441"/>
      <c r="JO127" s="448">
        <v>4</v>
      </c>
      <c r="JP127" s="455">
        <v>32</v>
      </c>
      <c r="JQ127" s="460">
        <v>82</v>
      </c>
      <c r="JR127" s="468">
        <v>122</v>
      </c>
      <c r="JS127" s="475">
        <v>158</v>
      </c>
      <c r="JT127" s="483">
        <v>212</v>
      </c>
      <c r="JU127" s="489">
        <v>293</v>
      </c>
      <c r="JV127" s="498">
        <v>372</v>
      </c>
      <c r="JW127" s="505">
        <v>478</v>
      </c>
      <c r="JX127" s="511">
        <v>617</v>
      </c>
      <c r="JY127" s="519">
        <v>722</v>
      </c>
      <c r="JZ127" s="530">
        <v>878</v>
      </c>
      <c r="KA127" s="218">
        <f t="shared" si="121"/>
        <v>156</v>
      </c>
      <c r="KB127" s="4"/>
    </row>
    <row r="128" spans="1:288" ht="15" customHeight="1" x14ac:dyDescent="0.2">
      <c r="A128" s="557"/>
      <c r="B128" s="132">
        <v>127</v>
      </c>
      <c r="C128" s="4" t="s">
        <v>327</v>
      </c>
      <c r="D128" s="132">
        <v>0</v>
      </c>
      <c r="E128" s="132">
        <v>1</v>
      </c>
      <c r="F128" s="23">
        <v>146</v>
      </c>
      <c r="G128" s="23">
        <v>148</v>
      </c>
      <c r="H128" s="23">
        <v>151</v>
      </c>
      <c r="I128" s="23">
        <v>154</v>
      </c>
      <c r="J128" s="18">
        <v>156</v>
      </c>
      <c r="K128" s="22">
        <v>158</v>
      </c>
      <c r="L128" s="31">
        <v>160</v>
      </c>
      <c r="M128" s="37">
        <v>162</v>
      </c>
      <c r="N128" s="41">
        <v>164</v>
      </c>
      <c r="O128" s="44">
        <v>167</v>
      </c>
      <c r="P128" s="47">
        <v>168</v>
      </c>
      <c r="Q128" s="53">
        <v>170</v>
      </c>
      <c r="R128" s="65">
        <v>172</v>
      </c>
      <c r="S128" s="69">
        <v>174</v>
      </c>
      <c r="T128" s="71">
        <v>175</v>
      </c>
      <c r="U128" s="73">
        <v>176</v>
      </c>
      <c r="V128" s="77">
        <v>178</v>
      </c>
      <c r="W128" s="81">
        <v>181</v>
      </c>
      <c r="X128" s="88">
        <v>184</v>
      </c>
      <c r="Y128" s="90">
        <v>187</v>
      </c>
      <c r="Z128" s="93">
        <v>193</v>
      </c>
      <c r="AA128" s="99">
        <v>195</v>
      </c>
      <c r="AB128" s="1">
        <f>ROUND((AA128-X128)/3+AA128,1)</f>
        <v>198.7</v>
      </c>
      <c r="AC128" s="114">
        <v>199</v>
      </c>
      <c r="AD128" s="117">
        <v>202</v>
      </c>
      <c r="AE128" s="122">
        <v>204</v>
      </c>
      <c r="AF128" s="124">
        <v>207</v>
      </c>
      <c r="AG128" s="129">
        <v>210</v>
      </c>
      <c r="AH128" s="133">
        <v>212</v>
      </c>
      <c r="AI128" s="136">
        <v>214</v>
      </c>
      <c r="AJ128" s="140">
        <v>214</v>
      </c>
      <c r="AK128" s="145">
        <v>214</v>
      </c>
      <c r="AL128" s="149">
        <v>214</v>
      </c>
      <c r="AM128" s="153">
        <v>214</v>
      </c>
      <c r="AN128" s="158">
        <v>214</v>
      </c>
      <c r="AO128" s="163">
        <v>214</v>
      </c>
      <c r="AP128" s="167">
        <v>214</v>
      </c>
      <c r="AQ128" s="174">
        <v>214</v>
      </c>
      <c r="AR128" s="178">
        <v>217</v>
      </c>
      <c r="AS128" s="184">
        <v>220</v>
      </c>
      <c r="AT128" s="189">
        <v>229</v>
      </c>
      <c r="AU128" s="193">
        <v>229</v>
      </c>
      <c r="AV128" s="202">
        <v>230</v>
      </c>
      <c r="AW128" s="205">
        <v>233</v>
      </c>
      <c r="AX128" s="209">
        <v>237</v>
      </c>
      <c r="AY128" s="218">
        <v>241</v>
      </c>
      <c r="AZ128" s="225">
        <v>243</v>
      </c>
      <c r="BA128" s="229">
        <v>245</v>
      </c>
      <c r="BB128" s="235">
        <v>247</v>
      </c>
      <c r="BC128" s="245">
        <v>247</v>
      </c>
      <c r="BD128" s="251">
        <v>251</v>
      </c>
      <c r="BE128" s="255">
        <v>254</v>
      </c>
      <c r="BF128" s="264">
        <v>257</v>
      </c>
      <c r="BG128" s="268">
        <v>260</v>
      </c>
      <c r="BH128" s="272">
        <v>264</v>
      </c>
      <c r="BI128" s="279">
        <v>267</v>
      </c>
      <c r="BJ128" s="285">
        <v>271</v>
      </c>
      <c r="BK128" s="290">
        <v>273</v>
      </c>
      <c r="BL128" s="295">
        <v>276</v>
      </c>
      <c r="BM128" s="299">
        <v>278</v>
      </c>
      <c r="BN128" s="305">
        <v>280</v>
      </c>
      <c r="BO128" s="308">
        <v>282</v>
      </c>
      <c r="BP128" s="310">
        <v>284</v>
      </c>
      <c r="BQ128" s="313">
        <v>288</v>
      </c>
      <c r="BR128" s="317">
        <v>291</v>
      </c>
      <c r="BS128" s="322">
        <v>294</v>
      </c>
      <c r="BT128" s="327">
        <v>298</v>
      </c>
      <c r="BU128" s="331">
        <v>303</v>
      </c>
      <c r="BV128" s="335">
        <v>310</v>
      </c>
      <c r="BW128" s="338">
        <v>314</v>
      </c>
      <c r="BX128" s="343">
        <v>317</v>
      </c>
      <c r="BY128" s="346">
        <v>319</v>
      </c>
      <c r="BZ128" s="354">
        <v>321</v>
      </c>
      <c r="CA128" s="375">
        <v>323</v>
      </c>
      <c r="CB128" s="388">
        <v>326</v>
      </c>
      <c r="CC128" s="393">
        <v>329</v>
      </c>
      <c r="CD128" s="414">
        <v>332</v>
      </c>
      <c r="CE128" s="422">
        <v>335</v>
      </c>
      <c r="CF128" s="429">
        <v>339</v>
      </c>
      <c r="CG128" s="435">
        <v>342</v>
      </c>
      <c r="CH128" s="441">
        <v>345</v>
      </c>
      <c r="CI128" s="448">
        <v>348</v>
      </c>
      <c r="CJ128" s="455">
        <v>350</v>
      </c>
      <c r="CK128" s="460">
        <v>352</v>
      </c>
      <c r="CL128" s="468">
        <v>354</v>
      </c>
      <c r="CM128" s="475">
        <v>356</v>
      </c>
      <c r="CN128" s="483">
        <v>358</v>
      </c>
      <c r="CO128" s="489">
        <v>360</v>
      </c>
      <c r="CP128" s="498">
        <v>362</v>
      </c>
      <c r="CQ128" s="505">
        <v>365</v>
      </c>
      <c r="CR128" s="511">
        <v>368</v>
      </c>
      <c r="CS128" s="519">
        <v>371</v>
      </c>
      <c r="CT128" s="530">
        <v>374</v>
      </c>
      <c r="CU128" s="218">
        <f t="shared" si="114"/>
        <v>3</v>
      </c>
      <c r="CV128" s="23">
        <v>114</v>
      </c>
      <c r="CW128" s="23">
        <v>117</v>
      </c>
      <c r="CX128" s="23">
        <v>120</v>
      </c>
      <c r="CY128" s="23">
        <v>122</v>
      </c>
      <c r="CZ128" s="18">
        <v>124</v>
      </c>
      <c r="DA128" s="22">
        <v>125</v>
      </c>
      <c r="DB128" s="31">
        <v>127</v>
      </c>
      <c r="DC128" s="37">
        <v>127</v>
      </c>
      <c r="DD128" s="41">
        <v>128</v>
      </c>
      <c r="DE128" s="44">
        <v>133</v>
      </c>
      <c r="DF128" s="47">
        <v>136</v>
      </c>
      <c r="DG128" s="53">
        <v>139</v>
      </c>
      <c r="DH128" s="65">
        <v>143</v>
      </c>
      <c r="DI128" s="69">
        <v>146</v>
      </c>
      <c r="DJ128" s="71">
        <v>150</v>
      </c>
      <c r="DK128" s="73">
        <v>153</v>
      </c>
      <c r="DL128" s="77">
        <v>157</v>
      </c>
      <c r="DM128" s="81">
        <v>160</v>
      </c>
      <c r="DN128" s="88">
        <v>163</v>
      </c>
      <c r="DO128" s="90">
        <v>169</v>
      </c>
      <c r="DP128" s="93">
        <v>170</v>
      </c>
      <c r="DQ128" s="99">
        <v>172</v>
      </c>
      <c r="DR128" s="1">
        <f>ROUND((DQ128-DN128)/3+DQ128,1)</f>
        <v>175</v>
      </c>
      <c r="DS128" s="114">
        <v>182</v>
      </c>
      <c r="DT128" s="117">
        <v>186</v>
      </c>
      <c r="DU128" s="122">
        <v>190</v>
      </c>
      <c r="DV128" s="124">
        <v>195</v>
      </c>
      <c r="DW128" s="129">
        <v>201</v>
      </c>
      <c r="DX128" s="133">
        <v>203</v>
      </c>
      <c r="DY128" s="136">
        <v>203</v>
      </c>
      <c r="DZ128" s="140">
        <v>203</v>
      </c>
      <c r="EA128" s="148">
        <v>203</v>
      </c>
      <c r="EB128" s="149">
        <v>203</v>
      </c>
      <c r="EC128" s="153">
        <v>203</v>
      </c>
      <c r="ED128" s="158">
        <v>203</v>
      </c>
      <c r="EE128" s="163">
        <v>203</v>
      </c>
      <c r="EF128" s="167">
        <v>203</v>
      </c>
      <c r="EG128" s="174">
        <v>204</v>
      </c>
      <c r="EH128" s="178">
        <v>206</v>
      </c>
      <c r="EI128" s="184">
        <v>208</v>
      </c>
      <c r="EJ128" s="189">
        <v>210</v>
      </c>
      <c r="EK128" s="193">
        <v>210</v>
      </c>
      <c r="EL128" s="202">
        <v>210</v>
      </c>
      <c r="EM128" s="205">
        <v>210</v>
      </c>
      <c r="EN128" s="209">
        <v>210</v>
      </c>
      <c r="EO128" s="218">
        <v>210</v>
      </c>
      <c r="EP128" s="225">
        <v>212</v>
      </c>
      <c r="EQ128" s="229">
        <v>214</v>
      </c>
      <c r="ER128" s="235">
        <v>215</v>
      </c>
      <c r="ES128" s="245">
        <v>215</v>
      </c>
      <c r="ET128" s="251">
        <v>218</v>
      </c>
      <c r="EU128" s="255">
        <v>220</v>
      </c>
      <c r="EV128" s="264">
        <v>221</v>
      </c>
      <c r="EW128" s="268">
        <v>221</v>
      </c>
      <c r="EX128" s="272">
        <v>221</v>
      </c>
      <c r="EY128" s="279">
        <v>222</v>
      </c>
      <c r="EZ128" s="285">
        <v>222</v>
      </c>
      <c r="FA128" s="290">
        <v>224</v>
      </c>
      <c r="FB128" s="295">
        <v>226</v>
      </c>
      <c r="FC128" s="299">
        <v>226</v>
      </c>
      <c r="FD128" s="305">
        <v>229</v>
      </c>
      <c r="FE128" s="308">
        <v>230</v>
      </c>
      <c r="FF128" s="310">
        <v>231</v>
      </c>
      <c r="FG128" s="313">
        <v>231</v>
      </c>
      <c r="FH128" s="317">
        <v>231</v>
      </c>
      <c r="FI128" s="322">
        <v>231</v>
      </c>
      <c r="FJ128" s="327">
        <v>231</v>
      </c>
      <c r="FK128" s="331">
        <v>234</v>
      </c>
      <c r="FL128" s="335">
        <v>234</v>
      </c>
      <c r="FM128" s="338">
        <v>236</v>
      </c>
      <c r="FN128" s="343">
        <v>238</v>
      </c>
      <c r="FO128" s="346">
        <v>239</v>
      </c>
      <c r="FP128" s="354">
        <v>241</v>
      </c>
      <c r="FQ128" s="375">
        <v>242</v>
      </c>
      <c r="FR128" s="388">
        <v>243</v>
      </c>
      <c r="FS128" s="393">
        <v>243</v>
      </c>
      <c r="FT128" s="414">
        <v>243</v>
      </c>
      <c r="FU128" s="422">
        <v>243</v>
      </c>
      <c r="FV128" s="429">
        <v>243</v>
      </c>
      <c r="FW128" s="435">
        <v>243</v>
      </c>
      <c r="FX128" s="441">
        <v>243</v>
      </c>
      <c r="FY128" s="448">
        <v>244</v>
      </c>
      <c r="FZ128" s="455">
        <v>245</v>
      </c>
      <c r="GA128" s="460">
        <v>246</v>
      </c>
      <c r="GB128" s="468">
        <v>248</v>
      </c>
      <c r="GC128" s="475">
        <v>249</v>
      </c>
      <c r="GD128" s="483">
        <v>250</v>
      </c>
      <c r="GE128" s="489">
        <v>251</v>
      </c>
      <c r="GF128" s="498">
        <v>252</v>
      </c>
      <c r="GG128" s="505">
        <v>253</v>
      </c>
      <c r="GH128" s="511">
        <v>254</v>
      </c>
      <c r="GI128" s="519">
        <v>254</v>
      </c>
      <c r="GJ128" s="530">
        <v>255</v>
      </c>
      <c r="GK128" s="218">
        <f t="shared" si="120"/>
        <v>1</v>
      </c>
      <c r="GL128" s="23">
        <v>5678</v>
      </c>
      <c r="GM128" s="23">
        <v>5781</v>
      </c>
      <c r="GN128" s="23">
        <v>5885</v>
      </c>
      <c r="GO128" s="23"/>
      <c r="GP128" s="17">
        <v>6057</v>
      </c>
      <c r="GQ128" s="22">
        <v>6110</v>
      </c>
      <c r="GR128" s="31">
        <v>6160</v>
      </c>
      <c r="GS128" s="37">
        <v>6195</v>
      </c>
      <c r="GT128" s="41">
        <v>6264</v>
      </c>
      <c r="GU128" s="44"/>
      <c r="GV128" s="47">
        <v>6466</v>
      </c>
      <c r="GW128" s="53">
        <v>6550</v>
      </c>
      <c r="GX128" s="65">
        <v>6630</v>
      </c>
      <c r="GY128" s="69">
        <v>6691</v>
      </c>
      <c r="GZ128" s="71">
        <v>6784</v>
      </c>
      <c r="HA128" s="73">
        <v>6863</v>
      </c>
      <c r="HB128" s="77">
        <v>6936</v>
      </c>
      <c r="HC128" s="81">
        <v>7011</v>
      </c>
      <c r="HD128" s="74">
        <v>7091</v>
      </c>
      <c r="HE128" s="74">
        <v>7180</v>
      </c>
      <c r="HF128" s="93">
        <v>7432</v>
      </c>
      <c r="HG128" s="99">
        <v>7513</v>
      </c>
      <c r="HH128" s="103"/>
      <c r="HI128" s="114">
        <v>7760</v>
      </c>
      <c r="HJ128" s="117">
        <v>7848</v>
      </c>
      <c r="HK128" s="122">
        <v>7929</v>
      </c>
      <c r="HL128" s="124">
        <v>8023</v>
      </c>
      <c r="HM128" s="129">
        <v>8123</v>
      </c>
      <c r="HN128" s="133">
        <v>8205</v>
      </c>
      <c r="HO128" s="136">
        <v>8225</v>
      </c>
      <c r="HP128" s="140">
        <v>8225</v>
      </c>
      <c r="HQ128" s="145">
        <v>8225</v>
      </c>
      <c r="HR128" s="149">
        <v>8225</v>
      </c>
      <c r="HS128" s="153">
        <v>8225</v>
      </c>
      <c r="HT128" s="158">
        <v>8225</v>
      </c>
      <c r="HU128" s="163">
        <v>8225</v>
      </c>
      <c r="HV128" s="167">
        <v>8225</v>
      </c>
      <c r="HW128" s="174">
        <v>8257</v>
      </c>
      <c r="HX128" s="178">
        <v>8322</v>
      </c>
      <c r="HY128" s="184">
        <v>8394</v>
      </c>
      <c r="HZ128" s="189">
        <v>8463</v>
      </c>
      <c r="IA128" s="193">
        <v>8527</v>
      </c>
      <c r="IB128" s="202">
        <v>8583</v>
      </c>
      <c r="IC128" s="205">
        <v>8662</v>
      </c>
      <c r="ID128" s="209">
        <v>8760</v>
      </c>
      <c r="IE128" s="218">
        <v>8871</v>
      </c>
      <c r="IF128" s="225">
        <v>8959</v>
      </c>
      <c r="IG128" s="229">
        <v>9029</v>
      </c>
      <c r="IH128" s="235">
        <v>9111</v>
      </c>
      <c r="II128" s="245">
        <v>9113</v>
      </c>
      <c r="IJ128" s="251">
        <v>9252</v>
      </c>
      <c r="IK128" s="255">
        <v>9320</v>
      </c>
      <c r="IL128" s="264">
        <v>9411</v>
      </c>
      <c r="IM128" s="268">
        <v>9497</v>
      </c>
      <c r="IN128" s="272">
        <v>9585</v>
      </c>
      <c r="IO128" s="279">
        <v>9662</v>
      </c>
      <c r="IP128" s="285">
        <v>9751</v>
      </c>
      <c r="IQ128" s="290">
        <v>9835</v>
      </c>
      <c r="IR128" s="295">
        <v>9923</v>
      </c>
      <c r="IS128" s="299">
        <v>10000</v>
      </c>
      <c r="IT128" s="305">
        <v>10087</v>
      </c>
      <c r="IU128" s="308">
        <v>10159</v>
      </c>
      <c r="IV128" s="310">
        <v>10230</v>
      </c>
      <c r="IW128" s="313">
        <v>10346</v>
      </c>
      <c r="IX128" s="317">
        <v>10454</v>
      </c>
      <c r="IY128" s="322"/>
      <c r="IZ128" s="327">
        <v>10634</v>
      </c>
      <c r="JA128" s="331">
        <v>10757</v>
      </c>
      <c r="JB128" s="335">
        <v>10943</v>
      </c>
      <c r="JC128" s="338">
        <v>11050</v>
      </c>
      <c r="JD128" s="343">
        <v>11128</v>
      </c>
      <c r="JE128" s="346">
        <v>11220</v>
      </c>
      <c r="JF128" s="354">
        <v>11290</v>
      </c>
      <c r="JG128" s="375">
        <v>11348</v>
      </c>
      <c r="JH128" s="388">
        <v>11416</v>
      </c>
      <c r="JI128" s="393">
        <v>11515</v>
      </c>
      <c r="JJ128" s="414">
        <v>11608</v>
      </c>
      <c r="JK128" s="422">
        <v>11687</v>
      </c>
      <c r="JL128" s="429">
        <v>11770</v>
      </c>
      <c r="JM128" s="435">
        <v>11848</v>
      </c>
      <c r="JN128" s="441">
        <v>11932</v>
      </c>
      <c r="JO128" s="448">
        <v>12002</v>
      </c>
      <c r="JP128" s="455">
        <v>12060</v>
      </c>
      <c r="JQ128" s="460">
        <v>12130</v>
      </c>
      <c r="JR128" s="468">
        <v>12193</v>
      </c>
      <c r="JS128" s="475">
        <v>12256</v>
      </c>
      <c r="JT128" s="483">
        <v>12328</v>
      </c>
      <c r="JU128" s="489">
        <v>12398</v>
      </c>
      <c r="JV128" s="498">
        <v>12470</v>
      </c>
      <c r="JW128" s="505">
        <v>12529</v>
      </c>
      <c r="JX128" s="511">
        <v>12610</v>
      </c>
      <c r="JY128" s="519">
        <v>12691</v>
      </c>
      <c r="JZ128" s="530">
        <v>12753</v>
      </c>
      <c r="KA128" s="218">
        <f t="shared" si="121"/>
        <v>62</v>
      </c>
      <c r="KB128" s="4"/>
    </row>
    <row r="129" spans="1:288" ht="15" customHeight="1" x14ac:dyDescent="0.2">
      <c r="A129" s="557"/>
      <c r="B129" s="132">
        <v>128</v>
      </c>
      <c r="C129" s="4" t="s">
        <v>328</v>
      </c>
      <c r="D129" s="132">
        <v>2</v>
      </c>
      <c r="E129" s="132">
        <v>2</v>
      </c>
      <c r="F129" s="23">
        <v>15</v>
      </c>
      <c r="G129" s="23">
        <v>18</v>
      </c>
      <c r="H129" s="23">
        <v>21</v>
      </c>
      <c r="I129" s="23">
        <v>24</v>
      </c>
      <c r="J129" s="18">
        <v>28</v>
      </c>
      <c r="K129" s="1">
        <v>32</v>
      </c>
      <c r="L129" s="1">
        <v>37</v>
      </c>
      <c r="M129" s="1">
        <f>ROUND((L129-F129)/6+L129+1,0)</f>
        <v>42</v>
      </c>
      <c r="N129" s="41">
        <v>47</v>
      </c>
      <c r="O129" s="1">
        <f>ROUND((N129-F129)/8+N129+1,0)</f>
        <v>52</v>
      </c>
      <c r="P129" s="1">
        <f>ROUND((O129-F129)/9+O129,0)</f>
        <v>56</v>
      </c>
      <c r="Q129" s="5">
        <v>56</v>
      </c>
      <c r="R129" s="5">
        <v>56</v>
      </c>
      <c r="S129" s="69">
        <v>53</v>
      </c>
      <c r="T129" s="71">
        <v>53</v>
      </c>
      <c r="U129" s="5">
        <v>53</v>
      </c>
      <c r="V129" s="77">
        <v>53</v>
      </c>
      <c r="W129" s="5">
        <v>53</v>
      </c>
      <c r="X129" s="5">
        <v>53</v>
      </c>
      <c r="Y129" s="90">
        <v>53</v>
      </c>
      <c r="Z129" s="93">
        <v>59</v>
      </c>
      <c r="AA129" s="1">
        <v>65</v>
      </c>
      <c r="AB129" s="103">
        <v>71</v>
      </c>
      <c r="AC129" s="114">
        <v>74</v>
      </c>
      <c r="AD129" s="117">
        <v>81</v>
      </c>
      <c r="AE129" s="122">
        <v>87</v>
      </c>
      <c r="AF129" s="124">
        <v>96</v>
      </c>
      <c r="AG129" s="129">
        <v>104</v>
      </c>
      <c r="AH129" s="133">
        <v>113</v>
      </c>
      <c r="AI129" s="136">
        <v>122</v>
      </c>
      <c r="AJ129" s="140">
        <v>132</v>
      </c>
      <c r="AK129" s="1">
        <f>ROUND((AJ129-AG129)/3+AJ129,1)</f>
        <v>141.30000000000001</v>
      </c>
      <c r="AL129" s="149">
        <v>150</v>
      </c>
      <c r="AM129" s="153">
        <v>163</v>
      </c>
      <c r="AN129" s="1">
        <v>173</v>
      </c>
      <c r="AO129" s="163">
        <v>180</v>
      </c>
      <c r="AP129" s="1">
        <v>188</v>
      </c>
      <c r="AQ129" s="1">
        <v>196</v>
      </c>
      <c r="AR129" s="178">
        <v>201</v>
      </c>
      <c r="AS129" s="184">
        <v>207</v>
      </c>
      <c r="AT129" s="189">
        <v>216</v>
      </c>
      <c r="AU129" s="193">
        <v>225</v>
      </c>
      <c r="AV129" s="202">
        <v>232</v>
      </c>
      <c r="AW129" s="205">
        <v>243</v>
      </c>
      <c r="AX129" s="209">
        <v>251</v>
      </c>
      <c r="AY129" s="218">
        <v>267</v>
      </c>
      <c r="AZ129" s="225">
        <v>268</v>
      </c>
      <c r="BA129" s="229">
        <v>270</v>
      </c>
      <c r="BB129" s="235">
        <v>273</v>
      </c>
      <c r="BC129" s="245">
        <v>277</v>
      </c>
      <c r="BD129" s="251">
        <v>283</v>
      </c>
      <c r="BE129" s="255">
        <v>290</v>
      </c>
      <c r="BF129" s="264">
        <v>300</v>
      </c>
      <c r="BG129" s="268">
        <v>308</v>
      </c>
      <c r="BH129" s="272">
        <v>316</v>
      </c>
      <c r="BI129" s="279">
        <v>325</v>
      </c>
      <c r="BJ129" s="285">
        <v>334</v>
      </c>
      <c r="BK129" s="290">
        <v>342</v>
      </c>
      <c r="BL129" s="295">
        <v>350</v>
      </c>
      <c r="BM129" s="299">
        <v>356</v>
      </c>
      <c r="BN129" s="305">
        <v>362</v>
      </c>
      <c r="BO129" s="308">
        <v>367</v>
      </c>
      <c r="BP129" s="310">
        <v>373</v>
      </c>
      <c r="BQ129" s="313">
        <v>381</v>
      </c>
      <c r="BR129" s="317">
        <v>389</v>
      </c>
      <c r="BS129" s="322">
        <v>399</v>
      </c>
      <c r="BT129" s="327">
        <v>409</v>
      </c>
      <c r="BU129" s="331">
        <v>417</v>
      </c>
      <c r="BV129" s="335">
        <v>427</v>
      </c>
      <c r="BW129" s="338">
        <v>436</v>
      </c>
      <c r="BX129" s="343">
        <v>446</v>
      </c>
      <c r="BY129" s="346">
        <v>456</v>
      </c>
      <c r="BZ129" s="354">
        <v>5</v>
      </c>
      <c r="CA129" s="375">
        <v>15</v>
      </c>
      <c r="CB129" s="388">
        <v>25</v>
      </c>
      <c r="CC129" s="393">
        <v>35</v>
      </c>
      <c r="CD129" s="414">
        <v>44</v>
      </c>
      <c r="CE129" s="422">
        <v>54</v>
      </c>
      <c r="CF129" s="429">
        <v>63</v>
      </c>
      <c r="CG129" s="435">
        <v>72</v>
      </c>
      <c r="CH129" s="441">
        <v>81</v>
      </c>
      <c r="CI129" s="448">
        <v>89</v>
      </c>
      <c r="CJ129" s="455">
        <v>100</v>
      </c>
      <c r="CK129" s="460">
        <v>112</v>
      </c>
      <c r="CL129" s="468">
        <v>121</v>
      </c>
      <c r="CM129" s="475">
        <v>130</v>
      </c>
      <c r="CN129" s="483">
        <v>139</v>
      </c>
      <c r="CO129" s="489">
        <v>146</v>
      </c>
      <c r="CP129" s="498">
        <v>153</v>
      </c>
      <c r="CQ129" s="505">
        <v>160</v>
      </c>
      <c r="CR129" s="511">
        <v>167</v>
      </c>
      <c r="CS129" s="519">
        <v>172</v>
      </c>
      <c r="CT129" s="530">
        <v>177</v>
      </c>
      <c r="CU129" s="218">
        <f t="shared" si="114"/>
        <v>5</v>
      </c>
      <c r="CV129" s="23">
        <v>40</v>
      </c>
      <c r="CW129" s="23">
        <v>44</v>
      </c>
      <c r="CX129" s="23">
        <v>49</v>
      </c>
      <c r="CY129" s="23">
        <v>54</v>
      </c>
      <c r="CZ129" s="18">
        <v>60</v>
      </c>
      <c r="DA129" s="1">
        <v>65</v>
      </c>
      <c r="DB129" s="1">
        <v>70</v>
      </c>
      <c r="DC129" s="1">
        <f>ROUND((DB129-CV129)/6/31*21+DB129,0)</f>
        <v>73</v>
      </c>
      <c r="DD129" s="41">
        <v>76</v>
      </c>
      <c r="DE129" s="1">
        <f>ROUND((DD129-CV129)/8+DD129+1,0)</f>
        <v>82</v>
      </c>
      <c r="DF129" s="1">
        <f>ROUND((DE129-CV129)/9+DE129+1,0)</f>
        <v>88</v>
      </c>
      <c r="DG129" s="5">
        <v>88</v>
      </c>
      <c r="DH129" s="5">
        <v>88</v>
      </c>
      <c r="DI129" s="69">
        <v>76</v>
      </c>
      <c r="DJ129" s="71">
        <v>76</v>
      </c>
      <c r="DK129" s="5">
        <v>76</v>
      </c>
      <c r="DL129" s="77">
        <v>76</v>
      </c>
      <c r="DM129" s="5">
        <v>76</v>
      </c>
      <c r="DN129" s="5">
        <v>76</v>
      </c>
      <c r="DO129" s="90">
        <v>77</v>
      </c>
      <c r="DP129" s="93">
        <v>82</v>
      </c>
      <c r="DQ129" s="1">
        <v>87</v>
      </c>
      <c r="DR129" s="103">
        <v>94</v>
      </c>
      <c r="DS129" s="114">
        <v>97</v>
      </c>
      <c r="DT129" s="117">
        <v>104</v>
      </c>
      <c r="DU129" s="122">
        <v>110</v>
      </c>
      <c r="DV129" s="124">
        <v>117</v>
      </c>
      <c r="DW129" s="129">
        <v>123</v>
      </c>
      <c r="DX129" s="133">
        <v>126</v>
      </c>
      <c r="DY129" s="136">
        <v>126</v>
      </c>
      <c r="DZ129" s="140">
        <v>126</v>
      </c>
      <c r="EA129" s="1">
        <f>DZ129</f>
        <v>126</v>
      </c>
      <c r="EB129" s="149">
        <v>126</v>
      </c>
      <c r="EC129" s="153">
        <v>126</v>
      </c>
      <c r="ED129" s="1">
        <v>126</v>
      </c>
      <c r="EE129" s="163">
        <v>137</v>
      </c>
      <c r="EF129" s="1">
        <v>142</v>
      </c>
      <c r="EG129" s="1">
        <v>147</v>
      </c>
      <c r="EH129" s="178">
        <v>146</v>
      </c>
      <c r="EI129" s="184">
        <v>151</v>
      </c>
      <c r="EJ129" s="189">
        <v>154</v>
      </c>
      <c r="EK129" s="193">
        <v>154</v>
      </c>
      <c r="EL129" s="202">
        <v>154</v>
      </c>
      <c r="EM129" s="205">
        <v>154</v>
      </c>
      <c r="EN129" s="209">
        <v>154</v>
      </c>
      <c r="EO129" s="218">
        <v>155</v>
      </c>
      <c r="EP129" s="225">
        <v>158</v>
      </c>
      <c r="EQ129" s="229">
        <v>162</v>
      </c>
      <c r="ER129" s="235">
        <v>166</v>
      </c>
      <c r="ES129" s="245">
        <v>170</v>
      </c>
      <c r="ET129" s="251">
        <v>174</v>
      </c>
      <c r="EU129" s="255">
        <v>176</v>
      </c>
      <c r="EV129" s="264">
        <v>176</v>
      </c>
      <c r="EW129" s="268">
        <v>176</v>
      </c>
      <c r="EX129" s="272">
        <v>176</v>
      </c>
      <c r="EY129" s="279">
        <v>176</v>
      </c>
      <c r="EZ129" s="285">
        <v>176</v>
      </c>
      <c r="FA129" s="290">
        <v>176</v>
      </c>
      <c r="FB129" s="295">
        <v>177</v>
      </c>
      <c r="FC129" s="299">
        <v>181</v>
      </c>
      <c r="FD129" s="305">
        <v>185</v>
      </c>
      <c r="FE129" s="308">
        <v>189</v>
      </c>
      <c r="FF129" s="310">
        <v>193</v>
      </c>
      <c r="FG129" s="313">
        <v>194</v>
      </c>
      <c r="FH129" s="317">
        <v>194</v>
      </c>
      <c r="FI129" s="322">
        <v>194</v>
      </c>
      <c r="FJ129" s="327">
        <v>195</v>
      </c>
      <c r="FK129" s="331">
        <v>199</v>
      </c>
      <c r="FL129" s="335">
        <v>199</v>
      </c>
      <c r="FM129" s="338">
        <v>199</v>
      </c>
      <c r="FN129" s="343">
        <v>199</v>
      </c>
      <c r="FO129" s="346">
        <v>199</v>
      </c>
      <c r="FP129" s="354">
        <v>1.143</v>
      </c>
      <c r="FQ129" s="375">
        <v>1.143</v>
      </c>
      <c r="FR129" s="388">
        <v>1.143</v>
      </c>
      <c r="FS129" s="393">
        <v>1.143</v>
      </c>
      <c r="FT129" s="414">
        <v>1.143</v>
      </c>
      <c r="FU129" s="422">
        <v>1.143</v>
      </c>
      <c r="FV129" s="429">
        <v>1.143</v>
      </c>
      <c r="FW129" s="435">
        <v>1.143</v>
      </c>
      <c r="FX129" s="441">
        <v>1.143</v>
      </c>
      <c r="FY129" s="448">
        <v>1.143</v>
      </c>
      <c r="FZ129" s="455">
        <v>1.143</v>
      </c>
      <c r="GA129" s="460">
        <v>1.143</v>
      </c>
      <c r="GB129" s="468">
        <v>1.143</v>
      </c>
      <c r="GC129" s="475">
        <v>1.143</v>
      </c>
      <c r="GD129" s="483">
        <v>2</v>
      </c>
      <c r="GE129" s="489">
        <v>6</v>
      </c>
      <c r="GF129" s="498">
        <v>10</v>
      </c>
      <c r="GG129" s="505">
        <v>13</v>
      </c>
      <c r="GH129" s="511">
        <v>17</v>
      </c>
      <c r="GI129" s="519">
        <v>19</v>
      </c>
      <c r="GJ129" s="530">
        <v>21</v>
      </c>
      <c r="GK129" s="218">
        <f t="shared" si="120"/>
        <v>2</v>
      </c>
      <c r="GL129" s="23">
        <v>42100</v>
      </c>
      <c r="GM129" s="23">
        <v>42853</v>
      </c>
      <c r="GN129" s="23">
        <v>43513</v>
      </c>
      <c r="GO129" s="23">
        <v>44384</v>
      </c>
      <c r="GP129" s="17">
        <v>44734</v>
      </c>
      <c r="GQ129" s="22"/>
      <c r="GR129" s="31"/>
      <c r="GS129" s="37"/>
      <c r="GT129" s="41">
        <v>45857</v>
      </c>
      <c r="GU129" s="44"/>
      <c r="GV129" s="47"/>
      <c r="GW129" s="53"/>
      <c r="GX129" s="65"/>
      <c r="GY129" s="69">
        <v>45882</v>
      </c>
      <c r="GZ129" s="71">
        <v>45900</v>
      </c>
      <c r="HA129" s="5">
        <v>45900</v>
      </c>
      <c r="HB129" s="77">
        <v>45900</v>
      </c>
      <c r="HC129" s="5">
        <v>45900</v>
      </c>
      <c r="HD129" s="5">
        <v>45900</v>
      </c>
      <c r="HE129" s="90">
        <v>45947</v>
      </c>
      <c r="HF129" s="74">
        <v>46100</v>
      </c>
      <c r="HG129" s="99"/>
      <c r="HH129" s="103">
        <v>46514</v>
      </c>
      <c r="HI129" s="114">
        <v>46589</v>
      </c>
      <c r="HJ129" s="74">
        <v>46735</v>
      </c>
      <c r="HK129" s="74">
        <v>46851</v>
      </c>
      <c r="HL129" s="74">
        <v>46981</v>
      </c>
      <c r="HM129" s="129">
        <v>47098</v>
      </c>
      <c r="HN129" s="133">
        <v>47367</v>
      </c>
      <c r="HO129" s="136">
        <v>47644</v>
      </c>
      <c r="HP129" s="140">
        <v>48008</v>
      </c>
      <c r="HQ129" s="145"/>
      <c r="HR129" s="149">
        <v>48714</v>
      </c>
      <c r="HS129" s="74">
        <v>49174</v>
      </c>
      <c r="HT129" s="158"/>
      <c r="HU129" s="74">
        <v>49601</v>
      </c>
      <c r="HV129" s="167"/>
      <c r="HW129" s="174"/>
      <c r="HX129" s="178">
        <v>50227</v>
      </c>
      <c r="HY129" s="184">
        <v>50330</v>
      </c>
      <c r="HZ129" s="189">
        <v>50450</v>
      </c>
      <c r="IA129" s="74">
        <v>50600</v>
      </c>
      <c r="IB129" s="202">
        <v>50775</v>
      </c>
      <c r="IC129" s="74">
        <v>50945</v>
      </c>
      <c r="ID129" s="209">
        <v>51110</v>
      </c>
      <c r="IE129" s="218">
        <v>51330</v>
      </c>
      <c r="IF129" s="225">
        <v>51420</v>
      </c>
      <c r="IG129" s="229">
        <v>51520</v>
      </c>
      <c r="IH129" s="235">
        <v>51600</v>
      </c>
      <c r="II129" s="245">
        <v>51680</v>
      </c>
      <c r="IJ129" s="251">
        <v>51770</v>
      </c>
      <c r="IK129" s="255">
        <v>51900</v>
      </c>
      <c r="IL129" s="264">
        <v>52070</v>
      </c>
      <c r="IM129" s="268">
        <v>52270</v>
      </c>
      <c r="IN129" s="272">
        <v>52500</v>
      </c>
      <c r="IO129" s="279">
        <v>52700</v>
      </c>
      <c r="IP129" s="285">
        <v>52900</v>
      </c>
      <c r="IQ129" s="290">
        <v>53110</v>
      </c>
      <c r="IR129" s="295">
        <v>53376</v>
      </c>
      <c r="IS129" s="299">
        <v>53536</v>
      </c>
      <c r="IT129" s="305">
        <v>53680</v>
      </c>
      <c r="IU129" s="308">
        <v>53800</v>
      </c>
      <c r="IV129" s="310">
        <v>53900</v>
      </c>
      <c r="IW129" s="313">
        <v>54106</v>
      </c>
      <c r="IX129" s="317">
        <v>54292</v>
      </c>
      <c r="IY129" s="322">
        <v>54483</v>
      </c>
      <c r="IZ129" s="327">
        <v>54695</v>
      </c>
      <c r="JA129" s="331">
        <v>54762</v>
      </c>
      <c r="JB129" s="335">
        <v>55031</v>
      </c>
      <c r="JC129" s="338">
        <v>55215</v>
      </c>
      <c r="JD129" s="343">
        <v>55590</v>
      </c>
      <c r="JE129" s="346">
        <v>55983</v>
      </c>
      <c r="JF129" s="354">
        <v>56290</v>
      </c>
      <c r="JG129" s="375">
        <v>56559</v>
      </c>
      <c r="JH129" s="388">
        <v>56820</v>
      </c>
      <c r="JI129" s="393">
        <v>57100</v>
      </c>
      <c r="JJ129" s="414">
        <v>57332</v>
      </c>
      <c r="JK129" s="422">
        <v>57602</v>
      </c>
      <c r="JL129" s="429">
        <v>57865</v>
      </c>
      <c r="JM129" s="435">
        <v>58058</v>
      </c>
      <c r="JN129" s="441">
        <v>58330</v>
      </c>
      <c r="JO129" s="448">
        <v>58560</v>
      </c>
      <c r="JP129" s="455">
        <v>58858</v>
      </c>
      <c r="JQ129" s="460">
        <v>59168</v>
      </c>
      <c r="JR129" s="468">
        <v>59436</v>
      </c>
      <c r="JS129" s="475">
        <v>59680</v>
      </c>
      <c r="JT129" s="483">
        <v>59934</v>
      </c>
      <c r="JU129" s="489">
        <v>60040</v>
      </c>
      <c r="JV129" s="498">
        <v>60171</v>
      </c>
      <c r="JW129" s="505">
        <v>60337</v>
      </c>
      <c r="JX129" s="511">
        <v>60449</v>
      </c>
      <c r="JY129" s="519">
        <v>60540</v>
      </c>
      <c r="JZ129" s="530">
        <v>60623</v>
      </c>
      <c r="KA129" s="218">
        <f t="shared" si="121"/>
        <v>83</v>
      </c>
      <c r="KB129" s="4"/>
    </row>
    <row r="130" spans="1:288" ht="15" customHeight="1" x14ac:dyDescent="0.2">
      <c r="A130" s="557">
        <v>3</v>
      </c>
      <c r="B130" s="132">
        <v>129</v>
      </c>
      <c r="C130" s="4" t="s">
        <v>135</v>
      </c>
      <c r="D130" s="132">
        <v>1</v>
      </c>
      <c r="E130" s="132">
        <v>1</v>
      </c>
      <c r="F130" s="23">
        <v>11</v>
      </c>
      <c r="G130" s="23">
        <v>12</v>
      </c>
      <c r="H130" s="23">
        <v>14</v>
      </c>
      <c r="I130" s="23">
        <v>14</v>
      </c>
      <c r="J130" s="18">
        <v>16</v>
      </c>
      <c r="K130" s="22">
        <v>18</v>
      </c>
      <c r="L130" s="31">
        <v>20</v>
      </c>
      <c r="M130" s="37">
        <v>22</v>
      </c>
      <c r="N130" s="41">
        <v>24</v>
      </c>
      <c r="O130" s="44">
        <v>25</v>
      </c>
      <c r="P130" s="47">
        <v>27</v>
      </c>
      <c r="Q130" s="53">
        <v>27</v>
      </c>
      <c r="R130" s="65">
        <v>28</v>
      </c>
      <c r="S130" s="69">
        <v>29</v>
      </c>
      <c r="T130" s="71">
        <v>30</v>
      </c>
      <c r="U130" s="73">
        <v>31</v>
      </c>
      <c r="V130" s="77">
        <v>33</v>
      </c>
      <c r="W130" s="81">
        <v>37</v>
      </c>
      <c r="X130" s="88">
        <v>38</v>
      </c>
      <c r="Y130" s="90">
        <v>39</v>
      </c>
      <c r="Z130" s="93">
        <v>43</v>
      </c>
      <c r="AA130" s="99">
        <v>44</v>
      </c>
      <c r="AB130" s="103">
        <v>46</v>
      </c>
      <c r="AC130" s="114">
        <v>48</v>
      </c>
      <c r="AD130" s="117">
        <v>50</v>
      </c>
      <c r="AE130" s="122">
        <v>51</v>
      </c>
      <c r="AF130" s="124">
        <v>52</v>
      </c>
      <c r="AG130" s="129">
        <v>54</v>
      </c>
      <c r="AH130" s="133">
        <v>56</v>
      </c>
      <c r="AI130" s="136">
        <v>60</v>
      </c>
      <c r="AJ130" s="140">
        <v>63</v>
      </c>
      <c r="AK130" s="145">
        <v>65</v>
      </c>
      <c r="AL130" s="1">
        <v>68</v>
      </c>
      <c r="AM130" s="153">
        <v>70</v>
      </c>
      <c r="AN130" s="158">
        <v>72</v>
      </c>
      <c r="AO130" s="163">
        <v>74</v>
      </c>
      <c r="AP130" s="167">
        <v>76</v>
      </c>
      <c r="AQ130" s="174">
        <v>78</v>
      </c>
      <c r="AR130" s="178">
        <v>80</v>
      </c>
      <c r="AS130" s="1">
        <v>82</v>
      </c>
      <c r="AT130" s="1">
        <v>84</v>
      </c>
      <c r="AU130" s="193">
        <v>87</v>
      </c>
      <c r="AV130" s="202">
        <v>89</v>
      </c>
      <c r="AW130" s="1">
        <v>92</v>
      </c>
      <c r="AX130" s="209">
        <v>93</v>
      </c>
      <c r="AY130" s="218">
        <v>96</v>
      </c>
      <c r="AZ130" s="225">
        <v>100</v>
      </c>
      <c r="BA130" s="229">
        <v>104</v>
      </c>
      <c r="BB130" s="235">
        <v>109</v>
      </c>
      <c r="BC130" s="245">
        <v>112</v>
      </c>
      <c r="BD130" s="1">
        <v>116</v>
      </c>
      <c r="BE130" s="255">
        <v>118</v>
      </c>
      <c r="BF130" s="1">
        <v>121</v>
      </c>
      <c r="BG130" s="268">
        <v>125</v>
      </c>
      <c r="BH130" s="272">
        <v>127</v>
      </c>
      <c r="BI130" s="279">
        <v>131</v>
      </c>
      <c r="BJ130" s="285">
        <v>134</v>
      </c>
      <c r="BK130" s="290">
        <v>136</v>
      </c>
      <c r="BL130" s="295">
        <v>139</v>
      </c>
      <c r="BM130" s="1">
        <v>142</v>
      </c>
      <c r="BN130" s="305">
        <v>144</v>
      </c>
      <c r="BO130" s="308">
        <v>146</v>
      </c>
      <c r="BP130" s="1">
        <v>148</v>
      </c>
      <c r="BQ130" s="313">
        <v>150</v>
      </c>
      <c r="BR130" s="317">
        <v>152</v>
      </c>
      <c r="BS130" s="322">
        <v>155</v>
      </c>
      <c r="BT130" s="327">
        <v>157</v>
      </c>
      <c r="BU130" s="331">
        <v>160</v>
      </c>
      <c r="BV130" s="335">
        <v>163</v>
      </c>
      <c r="BW130" s="338">
        <v>166</v>
      </c>
      <c r="BX130" s="343">
        <v>168</v>
      </c>
      <c r="BY130" s="346">
        <v>168</v>
      </c>
      <c r="BZ130" s="354">
        <v>170</v>
      </c>
      <c r="CA130" s="375">
        <v>170</v>
      </c>
      <c r="CB130" s="388">
        <v>173</v>
      </c>
      <c r="CC130" s="393">
        <v>175</v>
      </c>
      <c r="CD130" s="414">
        <v>177</v>
      </c>
      <c r="CE130" s="422">
        <v>180</v>
      </c>
      <c r="CF130" s="429">
        <v>183</v>
      </c>
      <c r="CG130" s="1">
        <v>186</v>
      </c>
      <c r="CH130" s="441">
        <v>188</v>
      </c>
      <c r="CI130" s="448">
        <v>190</v>
      </c>
      <c r="CJ130" s="455">
        <v>193</v>
      </c>
      <c r="CK130" s="460">
        <v>195</v>
      </c>
      <c r="CL130" s="1">
        <v>197</v>
      </c>
      <c r="CM130" s="475">
        <v>198</v>
      </c>
      <c r="CN130" s="483">
        <v>199</v>
      </c>
      <c r="CO130" s="489">
        <v>200</v>
      </c>
      <c r="CP130" s="498">
        <v>202</v>
      </c>
      <c r="CQ130" s="505">
        <v>204</v>
      </c>
      <c r="CR130" s="511">
        <v>207</v>
      </c>
      <c r="CS130" s="522">
        <v>209</v>
      </c>
      <c r="CT130" s="530">
        <v>211</v>
      </c>
      <c r="CU130" s="218">
        <f t="shared" si="114"/>
        <v>2</v>
      </c>
      <c r="CV130" s="23">
        <v>28</v>
      </c>
      <c r="CW130" s="23">
        <v>29</v>
      </c>
      <c r="CX130" s="23">
        <v>30</v>
      </c>
      <c r="CY130" s="23">
        <v>31</v>
      </c>
      <c r="CZ130" s="18">
        <v>32</v>
      </c>
      <c r="DA130" s="22">
        <v>35</v>
      </c>
      <c r="DB130" s="5">
        <v>35</v>
      </c>
      <c r="DC130" s="37">
        <v>35</v>
      </c>
      <c r="DD130" s="41">
        <v>36</v>
      </c>
      <c r="DE130" s="44">
        <v>37</v>
      </c>
      <c r="DF130" s="47">
        <v>38</v>
      </c>
      <c r="DG130" s="53">
        <v>38</v>
      </c>
      <c r="DH130" s="65">
        <v>39</v>
      </c>
      <c r="DI130" s="69">
        <v>40</v>
      </c>
      <c r="DJ130" s="71">
        <v>41</v>
      </c>
      <c r="DK130" s="73">
        <v>41</v>
      </c>
      <c r="DL130" s="77">
        <v>42</v>
      </c>
      <c r="DM130" s="81">
        <v>43</v>
      </c>
      <c r="DN130" s="88">
        <v>44</v>
      </c>
      <c r="DO130" s="90">
        <v>44</v>
      </c>
      <c r="DP130" s="93">
        <v>44</v>
      </c>
      <c r="DQ130" s="99">
        <v>44</v>
      </c>
      <c r="DR130" s="103">
        <v>1.8</v>
      </c>
      <c r="DS130" s="114">
        <v>2.5</v>
      </c>
      <c r="DT130" s="117">
        <v>4</v>
      </c>
      <c r="DU130" s="122">
        <v>5</v>
      </c>
      <c r="DV130" s="124">
        <v>6</v>
      </c>
      <c r="DW130" s="129">
        <v>7</v>
      </c>
      <c r="DX130" s="133">
        <v>8</v>
      </c>
      <c r="DY130" s="136">
        <v>8</v>
      </c>
      <c r="DZ130" s="140">
        <v>8</v>
      </c>
      <c r="EA130" s="145">
        <v>8</v>
      </c>
      <c r="EB130" s="1">
        <v>9</v>
      </c>
      <c r="EC130" s="153">
        <v>10</v>
      </c>
      <c r="ED130" s="158">
        <v>11</v>
      </c>
      <c r="EE130" s="163">
        <v>13</v>
      </c>
      <c r="EF130" s="167">
        <v>15</v>
      </c>
      <c r="EG130" s="174">
        <v>17</v>
      </c>
      <c r="EH130" s="178">
        <v>19</v>
      </c>
      <c r="EI130" s="1">
        <v>21</v>
      </c>
      <c r="EJ130" s="1">
        <v>22</v>
      </c>
      <c r="EK130" s="193">
        <v>22</v>
      </c>
      <c r="EL130" s="202">
        <v>22</v>
      </c>
      <c r="EM130" s="1">
        <f>EL130</f>
        <v>22</v>
      </c>
      <c r="EN130" s="209">
        <v>22</v>
      </c>
      <c r="EO130" s="218">
        <v>22</v>
      </c>
      <c r="EP130" s="225">
        <v>24</v>
      </c>
      <c r="EQ130" s="229">
        <v>28</v>
      </c>
      <c r="ER130" s="235">
        <v>32</v>
      </c>
      <c r="ES130" s="245">
        <v>36</v>
      </c>
      <c r="ET130" s="1">
        <v>40</v>
      </c>
      <c r="EU130" s="255">
        <v>41</v>
      </c>
      <c r="EV130" s="1">
        <f>EU130</f>
        <v>41</v>
      </c>
      <c r="EW130" s="1">
        <f>EV130</f>
        <v>41</v>
      </c>
      <c r="EX130" s="1">
        <f>EW130</f>
        <v>41</v>
      </c>
      <c r="EY130" s="279">
        <v>47</v>
      </c>
      <c r="EZ130" s="285">
        <v>50</v>
      </c>
      <c r="FA130" s="290">
        <v>52</v>
      </c>
      <c r="FB130" s="295">
        <v>54</v>
      </c>
      <c r="FC130" s="1">
        <v>56</v>
      </c>
      <c r="FD130" s="305">
        <v>59</v>
      </c>
      <c r="FE130" s="308">
        <v>59</v>
      </c>
      <c r="FF130" s="1">
        <v>61</v>
      </c>
      <c r="FG130" s="313">
        <v>62</v>
      </c>
      <c r="FH130" s="318">
        <v>62</v>
      </c>
      <c r="FI130" s="322">
        <v>62</v>
      </c>
      <c r="FJ130" s="327">
        <v>60</v>
      </c>
      <c r="FK130" s="331">
        <v>62</v>
      </c>
      <c r="FL130" s="335">
        <v>65</v>
      </c>
      <c r="FM130" s="338">
        <v>68</v>
      </c>
      <c r="FN130" s="343">
        <v>71</v>
      </c>
      <c r="FO130" s="346">
        <v>72</v>
      </c>
      <c r="FP130" s="354">
        <v>74</v>
      </c>
      <c r="FQ130" s="375">
        <v>75</v>
      </c>
      <c r="FR130" s="388">
        <v>76</v>
      </c>
      <c r="FS130" s="393">
        <v>76</v>
      </c>
      <c r="FT130" s="414">
        <v>76</v>
      </c>
      <c r="FU130" s="422">
        <v>78</v>
      </c>
      <c r="FV130" s="429">
        <v>81</v>
      </c>
      <c r="FW130" s="1">
        <v>83</v>
      </c>
      <c r="FX130" s="441">
        <v>84</v>
      </c>
      <c r="FY130" s="448">
        <v>88</v>
      </c>
      <c r="FZ130" s="455">
        <v>92</v>
      </c>
      <c r="GA130" s="460">
        <v>94</v>
      </c>
      <c r="GB130" s="1">
        <v>97</v>
      </c>
      <c r="GC130" s="475">
        <v>96</v>
      </c>
      <c r="GD130" s="483">
        <v>97</v>
      </c>
      <c r="GE130" s="489">
        <v>98</v>
      </c>
      <c r="GF130" s="498">
        <v>99</v>
      </c>
      <c r="GG130" s="505">
        <v>101</v>
      </c>
      <c r="GH130" s="511">
        <v>102</v>
      </c>
      <c r="GI130" s="522">
        <v>103</v>
      </c>
      <c r="GJ130" s="530">
        <v>103</v>
      </c>
      <c r="GK130" s="218">
        <f t="shared" si="120"/>
        <v>0</v>
      </c>
      <c r="GL130" s="23">
        <v>5200</v>
      </c>
      <c r="GM130" s="23">
        <v>5360</v>
      </c>
      <c r="GN130" s="23">
        <v>5430</v>
      </c>
      <c r="GO130" s="23">
        <v>5490</v>
      </c>
      <c r="GP130" s="17">
        <v>5554</v>
      </c>
      <c r="GQ130" s="22">
        <v>5615</v>
      </c>
      <c r="GR130" s="31">
        <v>5684</v>
      </c>
      <c r="GS130" s="37">
        <v>5757</v>
      </c>
      <c r="GT130" s="41">
        <v>5800</v>
      </c>
      <c r="GU130" s="44">
        <v>5900</v>
      </c>
      <c r="GV130" s="47">
        <v>5980</v>
      </c>
      <c r="GW130" s="53">
        <v>6020</v>
      </c>
      <c r="GX130" s="65">
        <v>6100</v>
      </c>
      <c r="GY130" s="69">
        <v>6180</v>
      </c>
      <c r="GZ130" s="71">
        <v>6251</v>
      </c>
      <c r="HA130" s="73">
        <v>6304</v>
      </c>
      <c r="HB130" s="77">
        <v>6373</v>
      </c>
      <c r="HC130" s="81">
        <v>6458</v>
      </c>
      <c r="HD130" s="88">
        <v>6591</v>
      </c>
      <c r="HE130" s="90">
        <v>6733</v>
      </c>
      <c r="HF130" s="93">
        <v>6862</v>
      </c>
      <c r="HG130" s="99">
        <v>7000</v>
      </c>
      <c r="HH130" s="103">
        <v>7100</v>
      </c>
      <c r="HI130" s="114">
        <v>7277</v>
      </c>
      <c r="HJ130" s="117">
        <v>7424</v>
      </c>
      <c r="HK130" s="122">
        <v>7545</v>
      </c>
      <c r="HL130" s="124">
        <v>7700</v>
      </c>
      <c r="HM130" s="74">
        <v>7840</v>
      </c>
      <c r="HN130" s="133">
        <v>8000</v>
      </c>
      <c r="HO130" s="136">
        <v>8135</v>
      </c>
      <c r="HP130" s="74">
        <v>8300</v>
      </c>
      <c r="HQ130" s="145">
        <v>8438</v>
      </c>
      <c r="HR130" s="149"/>
      <c r="HS130" s="74">
        <v>8800</v>
      </c>
      <c r="HT130" s="158">
        <v>8800</v>
      </c>
      <c r="HU130" s="163">
        <v>8900</v>
      </c>
      <c r="HV130" s="167">
        <v>9190</v>
      </c>
      <c r="HW130" s="174">
        <v>9300</v>
      </c>
      <c r="HX130" s="178">
        <v>9400</v>
      </c>
      <c r="HY130" s="184"/>
      <c r="HZ130" s="189"/>
      <c r="IA130" s="193">
        <v>9500</v>
      </c>
      <c r="IB130" s="202">
        <v>9800</v>
      </c>
      <c r="IC130" s="205"/>
      <c r="ID130" s="209">
        <v>10057</v>
      </c>
      <c r="IE130" s="218">
        <v>10198</v>
      </c>
      <c r="IF130" s="225">
        <v>10341</v>
      </c>
      <c r="IG130" s="229">
        <v>10506</v>
      </c>
      <c r="IH130" s="235">
        <v>10664</v>
      </c>
      <c r="II130" s="245">
        <v>10664</v>
      </c>
      <c r="IJ130" s="251"/>
      <c r="IK130" s="255">
        <v>11050</v>
      </c>
      <c r="IL130" s="264"/>
      <c r="IM130" s="268">
        <v>11356</v>
      </c>
      <c r="IN130" s="272">
        <v>11488</v>
      </c>
      <c r="IO130" s="279">
        <v>11590</v>
      </c>
      <c r="IP130" s="285">
        <v>11720</v>
      </c>
      <c r="IQ130" s="290">
        <v>11884</v>
      </c>
      <c r="IR130" s="295">
        <v>11993</v>
      </c>
      <c r="IS130" s="299"/>
      <c r="IT130" s="305">
        <v>12290</v>
      </c>
      <c r="IU130" s="308">
        <v>12430</v>
      </c>
      <c r="IV130" s="310"/>
      <c r="IW130" s="313">
        <v>12580</v>
      </c>
      <c r="IX130" s="317">
        <v>12712</v>
      </c>
      <c r="IY130" s="322">
        <v>13019</v>
      </c>
      <c r="IZ130" s="327">
        <v>13040</v>
      </c>
      <c r="JA130" s="331">
        <v>13329</v>
      </c>
      <c r="JB130" s="335">
        <v>13475</v>
      </c>
      <c r="JC130" s="338">
        <v>13603</v>
      </c>
      <c r="JD130" s="343">
        <v>13780</v>
      </c>
      <c r="JE130" s="346">
        <v>13927</v>
      </c>
      <c r="JF130" s="354">
        <v>14083</v>
      </c>
      <c r="JG130" s="375">
        <v>14214</v>
      </c>
      <c r="JH130" s="388">
        <v>14373</v>
      </c>
      <c r="JI130" s="393">
        <v>14520</v>
      </c>
      <c r="JJ130" s="414">
        <v>14670</v>
      </c>
      <c r="JK130" s="422">
        <v>14835</v>
      </c>
      <c r="JL130" s="429">
        <v>15005</v>
      </c>
      <c r="JM130" s="435"/>
      <c r="JN130" s="441">
        <v>15138</v>
      </c>
      <c r="JO130" s="74">
        <v>15468</v>
      </c>
      <c r="JP130" s="455">
        <v>15622</v>
      </c>
      <c r="JQ130" s="460">
        <v>15750</v>
      </c>
      <c r="JR130" s="468"/>
      <c r="JS130" s="475">
        <v>15800</v>
      </c>
      <c r="JT130" s="483">
        <v>15900</v>
      </c>
      <c r="JU130" s="489">
        <v>16342</v>
      </c>
      <c r="JV130" s="498">
        <v>16521</v>
      </c>
      <c r="JW130" s="505">
        <v>16670</v>
      </c>
      <c r="JX130" s="511">
        <v>16785</v>
      </c>
      <c r="JY130" s="519"/>
      <c r="JZ130" s="530">
        <v>17105</v>
      </c>
      <c r="KA130" s="218" t="str">
        <f t="shared" si="121"/>
        <v>Н/Д</v>
      </c>
      <c r="KB130" s="4"/>
    </row>
    <row r="131" spans="1:288" ht="15" customHeight="1" x14ac:dyDescent="0.2">
      <c r="A131" s="557"/>
      <c r="B131" s="132">
        <v>130</v>
      </c>
      <c r="C131" s="4" t="s">
        <v>136</v>
      </c>
      <c r="D131" s="132">
        <v>1</v>
      </c>
      <c r="E131" s="132">
        <v>1</v>
      </c>
      <c r="F131" s="23">
        <v>14</v>
      </c>
      <c r="G131" s="1">
        <v>16</v>
      </c>
      <c r="H131" s="23">
        <v>17</v>
      </c>
      <c r="I131" s="23">
        <v>18</v>
      </c>
      <c r="J131" s="18">
        <v>19</v>
      </c>
      <c r="K131" s="22">
        <v>21</v>
      </c>
      <c r="L131" s="31">
        <v>22</v>
      </c>
      <c r="M131" s="37">
        <v>24</v>
      </c>
      <c r="N131" s="41">
        <v>26</v>
      </c>
      <c r="O131" s="44">
        <v>27</v>
      </c>
      <c r="P131" s="47">
        <v>28</v>
      </c>
      <c r="Q131" s="53">
        <v>29</v>
      </c>
      <c r="R131" s="65">
        <v>30</v>
      </c>
      <c r="S131" s="69">
        <v>31</v>
      </c>
      <c r="T131" s="71">
        <v>32</v>
      </c>
      <c r="U131" s="73">
        <v>33</v>
      </c>
      <c r="V131" s="77">
        <v>34</v>
      </c>
      <c r="W131" s="81">
        <v>35</v>
      </c>
      <c r="X131" s="88">
        <v>36</v>
      </c>
      <c r="Y131" s="90">
        <v>38</v>
      </c>
      <c r="Z131" s="93">
        <v>39</v>
      </c>
      <c r="AA131" s="99">
        <v>40</v>
      </c>
      <c r="AB131" s="103">
        <v>41</v>
      </c>
      <c r="AC131" s="114">
        <v>42</v>
      </c>
      <c r="AD131" s="117">
        <v>42</v>
      </c>
      <c r="AE131" s="122">
        <v>43</v>
      </c>
      <c r="AF131" s="124">
        <v>44</v>
      </c>
      <c r="AG131" s="129">
        <v>45</v>
      </c>
      <c r="AH131" s="133">
        <v>46</v>
      </c>
      <c r="AI131" s="136">
        <v>47</v>
      </c>
      <c r="AJ131" s="140">
        <v>48</v>
      </c>
      <c r="AK131" s="145">
        <v>49</v>
      </c>
      <c r="AL131" s="149">
        <v>50</v>
      </c>
      <c r="AM131" s="153">
        <v>51</v>
      </c>
      <c r="AN131" s="158">
        <v>52</v>
      </c>
      <c r="AO131" s="163">
        <v>53</v>
      </c>
      <c r="AP131" s="167">
        <v>54</v>
      </c>
      <c r="AQ131" s="174">
        <v>55</v>
      </c>
      <c r="AR131" s="178">
        <v>56</v>
      </c>
      <c r="AS131" s="184">
        <v>57</v>
      </c>
      <c r="AT131" s="189">
        <v>58</v>
      </c>
      <c r="AU131" s="193">
        <v>59</v>
      </c>
      <c r="AV131" s="202">
        <v>60</v>
      </c>
      <c r="AW131" s="205">
        <v>62</v>
      </c>
      <c r="AX131" s="209">
        <v>63</v>
      </c>
      <c r="AY131" s="218">
        <v>64</v>
      </c>
      <c r="AZ131" s="225">
        <v>65</v>
      </c>
      <c r="BA131" s="229">
        <v>66</v>
      </c>
      <c r="BB131" s="235">
        <v>68</v>
      </c>
      <c r="BC131" s="245">
        <v>69</v>
      </c>
      <c r="BD131" s="251">
        <v>70</v>
      </c>
      <c r="BE131" s="255">
        <v>71</v>
      </c>
      <c r="BF131" s="264">
        <v>72</v>
      </c>
      <c r="BG131" s="268">
        <v>74</v>
      </c>
      <c r="BH131" s="272">
        <v>75</v>
      </c>
      <c r="BI131" s="279">
        <v>77</v>
      </c>
      <c r="BJ131" s="285">
        <v>78</v>
      </c>
      <c r="BK131" s="290">
        <v>79</v>
      </c>
      <c r="BL131" s="295">
        <v>80</v>
      </c>
      <c r="BM131" s="299">
        <v>81</v>
      </c>
      <c r="BN131" s="305">
        <v>82</v>
      </c>
      <c r="BO131" s="308">
        <v>83</v>
      </c>
      <c r="BP131" s="310">
        <v>84</v>
      </c>
      <c r="BQ131" s="313">
        <v>84</v>
      </c>
      <c r="BR131" s="317">
        <v>86</v>
      </c>
      <c r="BS131" s="322">
        <v>87</v>
      </c>
      <c r="BT131" s="327">
        <v>88</v>
      </c>
      <c r="BU131" s="331">
        <v>89</v>
      </c>
      <c r="BV131" s="335">
        <v>90</v>
      </c>
      <c r="BW131" s="338">
        <v>90</v>
      </c>
      <c r="BX131" s="343">
        <v>91</v>
      </c>
      <c r="BY131" s="346">
        <v>91</v>
      </c>
      <c r="BZ131" s="354">
        <v>92</v>
      </c>
      <c r="CA131" s="375">
        <v>93</v>
      </c>
      <c r="CB131" s="388">
        <v>94</v>
      </c>
      <c r="CC131" s="393">
        <v>95</v>
      </c>
      <c r="CD131" s="414">
        <v>96</v>
      </c>
      <c r="CE131" s="422">
        <v>97</v>
      </c>
      <c r="CF131" s="429">
        <v>97</v>
      </c>
      <c r="CG131" s="435">
        <v>98</v>
      </c>
      <c r="CH131" s="441">
        <v>99</v>
      </c>
      <c r="CI131" s="448">
        <v>99</v>
      </c>
      <c r="CJ131" s="455">
        <v>100</v>
      </c>
      <c r="CK131" s="460">
        <v>101</v>
      </c>
      <c r="CL131" s="468">
        <v>102</v>
      </c>
      <c r="CM131" s="475">
        <v>103</v>
      </c>
      <c r="CN131" s="483">
        <v>104</v>
      </c>
      <c r="CO131" s="489">
        <v>105</v>
      </c>
      <c r="CP131" s="498">
        <v>106</v>
      </c>
      <c r="CQ131" s="505">
        <v>107</v>
      </c>
      <c r="CR131" s="511">
        <v>108</v>
      </c>
      <c r="CS131" s="519">
        <v>109</v>
      </c>
      <c r="CT131" s="530">
        <v>110</v>
      </c>
      <c r="CU131" s="218">
        <f t="shared" ref="CU131:CU145" si="241">IF(ISBLANK(CT131),"Н/Д",IF(CT131="норм","норм",CT131-CS131))</f>
        <v>1</v>
      </c>
      <c r="CV131" s="23">
        <v>13</v>
      </c>
      <c r="CW131" s="1">
        <v>13</v>
      </c>
      <c r="CX131" s="23">
        <v>14</v>
      </c>
      <c r="CY131" s="23">
        <v>14</v>
      </c>
      <c r="CZ131" s="18">
        <v>15</v>
      </c>
      <c r="DA131" s="22">
        <v>16</v>
      </c>
      <c r="DB131" s="31">
        <v>16</v>
      </c>
      <c r="DC131" s="37">
        <v>17</v>
      </c>
      <c r="DD131" s="41">
        <v>17</v>
      </c>
      <c r="DE131" s="44">
        <v>17</v>
      </c>
      <c r="DF131" s="47">
        <v>18</v>
      </c>
      <c r="DG131" s="53">
        <v>18</v>
      </c>
      <c r="DH131" s="65">
        <v>18</v>
      </c>
      <c r="DI131" s="69">
        <v>19</v>
      </c>
      <c r="DJ131" s="71">
        <v>20</v>
      </c>
      <c r="DK131" s="73">
        <v>20</v>
      </c>
      <c r="DL131" s="77">
        <v>21</v>
      </c>
      <c r="DM131" s="81">
        <v>21</v>
      </c>
      <c r="DN131" s="88">
        <v>22</v>
      </c>
      <c r="DO131" s="90">
        <v>22</v>
      </c>
      <c r="DP131" s="93">
        <v>23</v>
      </c>
      <c r="DQ131" s="99">
        <v>23</v>
      </c>
      <c r="DR131" s="103">
        <v>24</v>
      </c>
      <c r="DS131" s="114">
        <v>24</v>
      </c>
      <c r="DT131" s="117">
        <v>24</v>
      </c>
      <c r="DU131" s="122">
        <v>25</v>
      </c>
      <c r="DV131" s="124">
        <v>25</v>
      </c>
      <c r="DW131" s="129">
        <v>26</v>
      </c>
      <c r="DX131" s="133">
        <v>26</v>
      </c>
      <c r="DY131" s="136">
        <v>26</v>
      </c>
      <c r="DZ131" s="140">
        <v>26</v>
      </c>
      <c r="EA131" s="145">
        <v>26</v>
      </c>
      <c r="EB131" s="149">
        <v>26</v>
      </c>
      <c r="EC131" s="153">
        <v>27</v>
      </c>
      <c r="ED131" s="158">
        <v>27</v>
      </c>
      <c r="EE131" s="163">
        <v>27</v>
      </c>
      <c r="EF131" s="167">
        <v>28</v>
      </c>
      <c r="EG131" s="174">
        <v>28</v>
      </c>
      <c r="EH131" s="178">
        <v>29</v>
      </c>
      <c r="EI131" s="184">
        <v>30</v>
      </c>
      <c r="EJ131" s="189">
        <v>30</v>
      </c>
      <c r="EK131" s="193">
        <v>30</v>
      </c>
      <c r="EL131" s="202">
        <v>30</v>
      </c>
      <c r="EM131" s="205">
        <v>30</v>
      </c>
      <c r="EN131" s="209">
        <v>30</v>
      </c>
      <c r="EO131" s="218">
        <v>30</v>
      </c>
      <c r="EP131" s="225">
        <v>31</v>
      </c>
      <c r="EQ131" s="229">
        <v>31</v>
      </c>
      <c r="ER131" s="235">
        <v>32</v>
      </c>
      <c r="ES131" s="245">
        <v>32</v>
      </c>
      <c r="ET131" s="251">
        <v>32</v>
      </c>
      <c r="EU131" s="255">
        <v>32</v>
      </c>
      <c r="EV131" s="264">
        <v>32</v>
      </c>
      <c r="EW131" s="268">
        <v>32</v>
      </c>
      <c r="EX131" s="272">
        <v>32</v>
      </c>
      <c r="EY131" s="279">
        <v>32</v>
      </c>
      <c r="EZ131" s="285">
        <v>32</v>
      </c>
      <c r="FA131" s="290">
        <v>33</v>
      </c>
      <c r="FB131" s="295">
        <v>34</v>
      </c>
      <c r="FC131" s="299">
        <v>34</v>
      </c>
      <c r="FD131" s="305">
        <v>35</v>
      </c>
      <c r="FE131" s="308">
        <v>36</v>
      </c>
      <c r="FF131" s="310">
        <v>37</v>
      </c>
      <c r="FG131" s="313">
        <v>37</v>
      </c>
      <c r="FH131" s="317">
        <v>37</v>
      </c>
      <c r="FI131" s="322">
        <v>37</v>
      </c>
      <c r="FJ131" s="327">
        <v>37</v>
      </c>
      <c r="FK131" s="331">
        <v>37</v>
      </c>
      <c r="FL131" s="335">
        <v>37</v>
      </c>
      <c r="FM131" s="338">
        <v>37</v>
      </c>
      <c r="FN131" s="343">
        <v>37</v>
      </c>
      <c r="FO131" s="346">
        <v>37</v>
      </c>
      <c r="FP131" s="354">
        <v>37</v>
      </c>
      <c r="FQ131" s="375">
        <v>37</v>
      </c>
      <c r="FR131" s="388">
        <v>37</v>
      </c>
      <c r="FS131" s="393">
        <v>37</v>
      </c>
      <c r="FT131" s="414">
        <v>37</v>
      </c>
      <c r="FU131" s="422">
        <v>37</v>
      </c>
      <c r="FV131" s="429">
        <v>37</v>
      </c>
      <c r="FW131" s="435">
        <v>37</v>
      </c>
      <c r="FX131" s="441">
        <v>37</v>
      </c>
      <c r="FY131" s="448">
        <v>38</v>
      </c>
      <c r="FZ131" s="455">
        <v>38</v>
      </c>
      <c r="GA131" s="460">
        <v>38</v>
      </c>
      <c r="GB131" s="468">
        <v>38</v>
      </c>
      <c r="GC131" s="475">
        <v>39</v>
      </c>
      <c r="GD131" s="483">
        <v>39</v>
      </c>
      <c r="GE131" s="489">
        <v>39</v>
      </c>
      <c r="GF131" s="498">
        <v>39</v>
      </c>
      <c r="GG131" s="505">
        <v>39</v>
      </c>
      <c r="GH131" s="511">
        <v>39</v>
      </c>
      <c r="GI131" s="519">
        <v>39</v>
      </c>
      <c r="GJ131" s="530">
        <v>40</v>
      </c>
      <c r="GK131" s="218">
        <f t="shared" ref="GK131:GK145" si="242">IF(ISBLANK(GJ131),"Н/Д",IF(GJ131="норм","норм",GJ131-GI131))</f>
        <v>1</v>
      </c>
      <c r="GL131" s="23">
        <v>3630</v>
      </c>
      <c r="GM131" s="23">
        <v>3690</v>
      </c>
      <c r="GN131" s="23">
        <v>3720</v>
      </c>
      <c r="GO131" s="23">
        <v>3760</v>
      </c>
      <c r="GP131" s="17">
        <v>3808</v>
      </c>
      <c r="GQ131" s="22">
        <v>3860</v>
      </c>
      <c r="GR131" s="31">
        <v>3910</v>
      </c>
      <c r="GS131" s="37">
        <v>3960</v>
      </c>
      <c r="GT131" s="41">
        <v>4010</v>
      </c>
      <c r="GU131" s="44">
        <v>4060</v>
      </c>
      <c r="GV131" s="47">
        <v>4100</v>
      </c>
      <c r="GW131" s="53">
        <v>4150</v>
      </c>
      <c r="GX131" s="65">
        <v>4190</v>
      </c>
      <c r="GY131" s="69">
        <v>4230</v>
      </c>
      <c r="GZ131" s="71">
        <v>4270</v>
      </c>
      <c r="HA131" s="73">
        <v>4310</v>
      </c>
      <c r="HB131" s="77">
        <v>4350</v>
      </c>
      <c r="HC131" s="81">
        <v>4400</v>
      </c>
      <c r="HD131" s="88">
        <v>4440</v>
      </c>
      <c r="HE131" s="90">
        <v>4490</v>
      </c>
      <c r="HF131" s="93">
        <v>4530</v>
      </c>
      <c r="HG131" s="99">
        <v>4570</v>
      </c>
      <c r="HH131" s="103">
        <v>4610</v>
      </c>
      <c r="HI131" s="114">
        <v>4660</v>
      </c>
      <c r="HJ131" s="117">
        <v>4700</v>
      </c>
      <c r="HK131" s="122">
        <v>4730</v>
      </c>
      <c r="HL131" s="124">
        <v>4770</v>
      </c>
      <c r="HM131" s="129">
        <v>4820</v>
      </c>
      <c r="HN131" s="133">
        <v>4870</v>
      </c>
      <c r="HO131" s="136">
        <v>4900</v>
      </c>
      <c r="HP131" s="140">
        <v>4940</v>
      </c>
      <c r="HQ131" s="145">
        <v>4980</v>
      </c>
      <c r="HR131" s="149">
        <v>5030</v>
      </c>
      <c r="HS131" s="153">
        <v>5080</v>
      </c>
      <c r="HT131" s="158">
        <v>5130</v>
      </c>
      <c r="HU131" s="163">
        <v>5190</v>
      </c>
      <c r="HV131" s="167">
        <v>5240</v>
      </c>
      <c r="HW131" s="174">
        <v>5280</v>
      </c>
      <c r="HX131" s="178">
        <v>5340</v>
      </c>
      <c r="HY131" s="184">
        <v>5380</v>
      </c>
      <c r="HZ131" s="189">
        <v>5420</v>
      </c>
      <c r="IA131" s="193">
        <v>5460</v>
      </c>
      <c r="IB131" s="202">
        <v>5490</v>
      </c>
      <c r="IC131" s="205">
        <v>5520</v>
      </c>
      <c r="ID131" s="209">
        <v>5560</v>
      </c>
      <c r="IE131" s="218">
        <v>5620</v>
      </c>
      <c r="IF131" s="225">
        <v>5670</v>
      </c>
      <c r="IG131" s="229">
        <v>5730</v>
      </c>
      <c r="IH131" s="235">
        <v>5780</v>
      </c>
      <c r="II131" s="245">
        <v>5840</v>
      </c>
      <c r="IJ131" s="251">
        <v>5880</v>
      </c>
      <c r="IK131" s="255">
        <v>5930</v>
      </c>
      <c r="IL131" s="264">
        <v>5980</v>
      </c>
      <c r="IM131" s="268">
        <v>6030</v>
      </c>
      <c r="IN131" s="272">
        <v>6090</v>
      </c>
      <c r="IO131" s="279">
        <v>6150</v>
      </c>
      <c r="IP131" s="285">
        <v>6200</v>
      </c>
      <c r="IQ131" s="290">
        <v>6250</v>
      </c>
      <c r="IR131" s="295">
        <v>6290</v>
      </c>
      <c r="IS131" s="299">
        <v>6340</v>
      </c>
      <c r="IT131" s="305">
        <v>6390</v>
      </c>
      <c r="IU131" s="308">
        <v>6440</v>
      </c>
      <c r="IV131" s="310">
        <v>6490</v>
      </c>
      <c r="IW131" s="313">
        <v>6540</v>
      </c>
      <c r="IX131" s="317">
        <v>6590</v>
      </c>
      <c r="IY131" s="322">
        <v>6630</v>
      </c>
      <c r="IZ131" s="327">
        <v>6660</v>
      </c>
      <c r="JA131" s="331">
        <v>6700</v>
      </c>
      <c r="JB131" s="335">
        <v>6750</v>
      </c>
      <c r="JC131" s="338">
        <v>6790</v>
      </c>
      <c r="JD131" s="343">
        <v>6830</v>
      </c>
      <c r="JE131" s="346">
        <v>6870</v>
      </c>
      <c r="JF131" s="354">
        <v>6910</v>
      </c>
      <c r="JG131" s="375">
        <v>6960</v>
      </c>
      <c r="JH131" s="388">
        <v>7010</v>
      </c>
      <c r="JI131" s="393">
        <v>7050</v>
      </c>
      <c r="JJ131" s="414">
        <v>7090</v>
      </c>
      <c r="JK131" s="422">
        <v>7120</v>
      </c>
      <c r="JL131" s="429">
        <v>7170</v>
      </c>
      <c r="JM131" s="435">
        <v>7220</v>
      </c>
      <c r="JN131" s="441">
        <v>7260</v>
      </c>
      <c r="JO131" s="448">
        <v>7310</v>
      </c>
      <c r="JP131" s="455">
        <v>7360</v>
      </c>
      <c r="JQ131" s="460">
        <v>7400</v>
      </c>
      <c r="JR131" s="468">
        <v>7430</v>
      </c>
      <c r="JS131" s="475">
        <v>7450</v>
      </c>
      <c r="JT131" s="483">
        <v>7490</v>
      </c>
      <c r="JU131" s="489">
        <v>7540</v>
      </c>
      <c r="JV131" s="498">
        <v>7580</v>
      </c>
      <c r="JW131" s="505">
        <v>7630</v>
      </c>
      <c r="JX131" s="511">
        <v>7680</v>
      </c>
      <c r="JY131" s="519">
        <v>7730</v>
      </c>
      <c r="JZ131" s="530">
        <v>7780</v>
      </c>
      <c r="KA131" s="218">
        <f t="shared" ref="KA131:KA145" si="243">IF(OR(ISBLANK(JY131),ISBLANK(JZ131)),"Н/Д",JZ131-JY131)</f>
        <v>50</v>
      </c>
      <c r="KB131" s="4"/>
    </row>
    <row r="132" spans="1:288" ht="15" customHeight="1" x14ac:dyDescent="0.2">
      <c r="A132" s="557"/>
      <c r="B132" s="132">
        <v>131</v>
      </c>
      <c r="C132" s="4" t="s">
        <v>389</v>
      </c>
      <c r="D132" s="132">
        <v>1</v>
      </c>
      <c r="E132" s="132">
        <v>1</v>
      </c>
      <c r="F132" s="23">
        <v>229</v>
      </c>
      <c r="G132" s="23">
        <v>231</v>
      </c>
      <c r="H132" s="23">
        <v>235</v>
      </c>
      <c r="I132" s="23">
        <v>240</v>
      </c>
      <c r="J132" s="18">
        <v>240</v>
      </c>
      <c r="K132" s="22">
        <v>245</v>
      </c>
      <c r="L132" s="31">
        <v>254</v>
      </c>
      <c r="M132" s="1">
        <f t="shared" ref="M132:M133" si="244">ROUND((L132-F132)/6+L132+1,0)</f>
        <v>259</v>
      </c>
      <c r="N132" s="41">
        <v>267</v>
      </c>
      <c r="O132" s="44">
        <v>275</v>
      </c>
      <c r="P132" s="47">
        <v>284</v>
      </c>
      <c r="Q132" s="53">
        <v>291</v>
      </c>
      <c r="R132" s="65">
        <v>296</v>
      </c>
      <c r="S132" s="69">
        <v>297.69400000000002</v>
      </c>
      <c r="T132" s="71">
        <v>297.69400000000002</v>
      </c>
      <c r="U132" s="73">
        <v>299</v>
      </c>
      <c r="V132" s="77">
        <v>303</v>
      </c>
      <c r="W132" s="81">
        <v>306</v>
      </c>
      <c r="X132" s="88">
        <v>311</v>
      </c>
      <c r="Y132" s="90">
        <v>317</v>
      </c>
      <c r="Z132" s="93">
        <v>321</v>
      </c>
      <c r="AA132" s="99">
        <v>324</v>
      </c>
      <c r="AB132" s="103">
        <v>327</v>
      </c>
      <c r="AC132" s="114">
        <v>330</v>
      </c>
      <c r="AD132" s="117">
        <v>334</v>
      </c>
      <c r="AE132" s="122">
        <v>338</v>
      </c>
      <c r="AF132" s="124">
        <v>341</v>
      </c>
      <c r="AG132" s="129">
        <v>345</v>
      </c>
      <c r="AH132" s="133">
        <v>348</v>
      </c>
      <c r="AI132" s="136">
        <v>353</v>
      </c>
      <c r="AJ132" s="140">
        <v>359</v>
      </c>
      <c r="AK132" s="145">
        <v>365</v>
      </c>
      <c r="AL132" s="149">
        <v>369</v>
      </c>
      <c r="AM132" s="153">
        <v>373</v>
      </c>
      <c r="AN132" s="158">
        <v>375</v>
      </c>
      <c r="AO132" s="163">
        <v>378</v>
      </c>
      <c r="AP132" s="167">
        <v>381</v>
      </c>
      <c r="AQ132" s="174">
        <v>384</v>
      </c>
      <c r="AR132" s="178">
        <v>387</v>
      </c>
      <c r="AS132" s="184">
        <v>390</v>
      </c>
      <c r="AT132" s="189">
        <v>394</v>
      </c>
      <c r="AU132" s="193">
        <v>400</v>
      </c>
      <c r="AV132" s="202">
        <v>405</v>
      </c>
      <c r="AW132" s="1">
        <v>411</v>
      </c>
      <c r="AX132" s="209">
        <v>418</v>
      </c>
      <c r="AY132" s="218">
        <v>423</v>
      </c>
      <c r="AZ132" s="225">
        <v>426</v>
      </c>
      <c r="BA132" s="1">
        <v>429</v>
      </c>
      <c r="BB132" s="1">
        <v>432</v>
      </c>
      <c r="BC132" s="245">
        <v>436</v>
      </c>
      <c r="BD132" s="251">
        <v>439</v>
      </c>
      <c r="BE132" s="255">
        <v>442</v>
      </c>
      <c r="BF132" s="264">
        <v>446</v>
      </c>
      <c r="BG132" s="1">
        <v>450</v>
      </c>
      <c r="BH132" s="272">
        <v>458</v>
      </c>
      <c r="BI132" s="279">
        <v>462</v>
      </c>
      <c r="BJ132" s="285">
        <v>468</v>
      </c>
      <c r="BK132" s="290">
        <v>471</v>
      </c>
      <c r="BL132" s="295">
        <v>474</v>
      </c>
      <c r="BM132" s="299">
        <v>478</v>
      </c>
      <c r="BN132" s="305">
        <v>481</v>
      </c>
      <c r="BO132" s="308">
        <v>484</v>
      </c>
      <c r="BP132" s="1">
        <v>488</v>
      </c>
      <c r="BQ132" s="1">
        <v>488</v>
      </c>
      <c r="BR132" s="1">
        <v>488</v>
      </c>
      <c r="BS132" s="322">
        <v>491</v>
      </c>
      <c r="BT132" s="327">
        <v>494</v>
      </c>
      <c r="BU132" s="1">
        <v>497</v>
      </c>
      <c r="BV132" s="1">
        <v>500</v>
      </c>
      <c r="BW132" s="338">
        <v>501</v>
      </c>
      <c r="BX132" s="343">
        <v>501</v>
      </c>
      <c r="BY132" s="346">
        <v>503</v>
      </c>
      <c r="BZ132" s="354">
        <v>508</v>
      </c>
      <c r="CA132" s="375">
        <v>512</v>
      </c>
      <c r="CB132" s="388">
        <v>513</v>
      </c>
      <c r="CC132" s="393">
        <v>513</v>
      </c>
      <c r="CD132" s="414">
        <v>513</v>
      </c>
      <c r="CE132" s="422">
        <v>513</v>
      </c>
      <c r="CF132" s="429">
        <v>515</v>
      </c>
      <c r="CG132" s="435">
        <v>516</v>
      </c>
      <c r="CH132" s="441">
        <v>518</v>
      </c>
      <c r="CI132" s="448">
        <v>521</v>
      </c>
      <c r="CJ132" s="455">
        <v>522</v>
      </c>
      <c r="CK132" s="460">
        <v>524</v>
      </c>
      <c r="CL132" s="468">
        <v>525</v>
      </c>
      <c r="CM132" s="475">
        <v>526</v>
      </c>
      <c r="CN132" s="483">
        <v>527</v>
      </c>
      <c r="CO132" s="489">
        <v>528</v>
      </c>
      <c r="CP132" s="498">
        <v>529</v>
      </c>
      <c r="CQ132" s="505">
        <v>530</v>
      </c>
      <c r="CR132" s="511">
        <v>531</v>
      </c>
      <c r="CS132" s="519">
        <v>532</v>
      </c>
      <c r="CT132" s="530">
        <v>533</v>
      </c>
      <c r="CU132" s="218">
        <f t="shared" si="241"/>
        <v>1</v>
      </c>
      <c r="CV132" s="23">
        <v>16.571000000000002</v>
      </c>
      <c r="CW132" s="23">
        <v>16.571000000000002</v>
      </c>
      <c r="CX132" s="23">
        <v>16.571000000000002</v>
      </c>
      <c r="CY132" s="23">
        <v>16.571000000000002</v>
      </c>
      <c r="CZ132" s="18">
        <v>16.571000000000002</v>
      </c>
      <c r="DA132" s="22">
        <v>20</v>
      </c>
      <c r="DB132" s="31">
        <v>23</v>
      </c>
      <c r="DC132" s="1">
        <f>ROUND((DB132-CV132)/6/31*21+DB132,0)</f>
        <v>24</v>
      </c>
      <c r="DD132" s="41">
        <v>30</v>
      </c>
      <c r="DE132" s="44">
        <v>36</v>
      </c>
      <c r="DF132" s="47">
        <v>43</v>
      </c>
      <c r="DG132" s="53">
        <v>52</v>
      </c>
      <c r="DH132" s="65">
        <v>59</v>
      </c>
      <c r="DI132" s="69">
        <v>62.601999999999997</v>
      </c>
      <c r="DJ132" s="71">
        <v>62.601999999999997</v>
      </c>
      <c r="DK132" s="73">
        <v>63</v>
      </c>
      <c r="DL132" s="77">
        <v>66</v>
      </c>
      <c r="DM132" s="81">
        <v>67</v>
      </c>
      <c r="DN132" s="88">
        <v>67</v>
      </c>
      <c r="DO132" s="90">
        <v>68</v>
      </c>
      <c r="DP132" s="93">
        <v>68</v>
      </c>
      <c r="DQ132" s="99">
        <v>71</v>
      </c>
      <c r="DR132" s="103">
        <v>74</v>
      </c>
      <c r="DS132" s="114">
        <v>76</v>
      </c>
      <c r="DT132" s="117">
        <v>78</v>
      </c>
      <c r="DU132" s="122">
        <v>79</v>
      </c>
      <c r="DV132" s="124">
        <v>80</v>
      </c>
      <c r="DW132" s="129">
        <v>81</v>
      </c>
      <c r="DX132" s="133">
        <v>82</v>
      </c>
      <c r="DY132" s="136">
        <v>82</v>
      </c>
      <c r="DZ132" s="140">
        <v>82</v>
      </c>
      <c r="EA132" s="145">
        <v>82</v>
      </c>
      <c r="EB132" s="149">
        <v>82</v>
      </c>
      <c r="EC132" s="153">
        <v>82.620999999999995</v>
      </c>
      <c r="ED132" s="158">
        <v>3</v>
      </c>
      <c r="EE132" s="163">
        <v>7</v>
      </c>
      <c r="EF132" s="167">
        <v>10</v>
      </c>
      <c r="EG132" s="174">
        <v>13</v>
      </c>
      <c r="EH132" s="178">
        <v>16</v>
      </c>
      <c r="EI132" s="184">
        <v>19</v>
      </c>
      <c r="EJ132" s="189">
        <v>20</v>
      </c>
      <c r="EK132" s="193">
        <v>20</v>
      </c>
      <c r="EL132" s="202">
        <v>20</v>
      </c>
      <c r="EM132" s="1">
        <f>EL132</f>
        <v>20</v>
      </c>
      <c r="EN132" s="209">
        <v>20</v>
      </c>
      <c r="EO132" s="218">
        <v>21</v>
      </c>
      <c r="EP132" s="225">
        <v>24</v>
      </c>
      <c r="EQ132" s="234">
        <v>28</v>
      </c>
      <c r="ER132" s="1">
        <v>32</v>
      </c>
      <c r="ES132" s="245">
        <v>37</v>
      </c>
      <c r="ET132" s="251">
        <v>41</v>
      </c>
      <c r="EU132" s="255">
        <v>44</v>
      </c>
      <c r="EV132" s="264">
        <v>45</v>
      </c>
      <c r="EW132" s="1">
        <f>EV132</f>
        <v>45</v>
      </c>
      <c r="EX132" s="1">
        <f t="shared" ref="EX132:EX133" si="245">EW132</f>
        <v>45</v>
      </c>
      <c r="EY132" s="279">
        <v>47</v>
      </c>
      <c r="EZ132" s="285">
        <v>49</v>
      </c>
      <c r="FA132" s="290">
        <v>54</v>
      </c>
      <c r="FB132" s="295">
        <v>58</v>
      </c>
      <c r="FC132" s="299">
        <v>62</v>
      </c>
      <c r="FD132" s="305">
        <v>68</v>
      </c>
      <c r="FE132" s="308">
        <v>72</v>
      </c>
      <c r="FF132" s="1">
        <v>76</v>
      </c>
      <c r="FG132" s="1">
        <v>76</v>
      </c>
      <c r="FH132" s="1">
        <f>FG132</f>
        <v>76</v>
      </c>
      <c r="FI132" s="322">
        <v>76</v>
      </c>
      <c r="FJ132" s="327">
        <v>82</v>
      </c>
      <c r="FK132" s="1">
        <v>84</v>
      </c>
      <c r="FL132" s="1">
        <v>86</v>
      </c>
      <c r="FM132" s="338">
        <v>88</v>
      </c>
      <c r="FN132" s="343">
        <v>88</v>
      </c>
      <c r="FO132" s="346">
        <v>91</v>
      </c>
      <c r="FP132" s="354">
        <v>98</v>
      </c>
      <c r="FQ132" s="375">
        <v>105</v>
      </c>
      <c r="FR132" s="388">
        <v>108</v>
      </c>
      <c r="FS132" s="393">
        <v>108</v>
      </c>
      <c r="FT132" s="414">
        <v>108</v>
      </c>
      <c r="FU132" s="422">
        <v>108</v>
      </c>
      <c r="FV132" s="429">
        <v>108</v>
      </c>
      <c r="FW132" s="435">
        <v>110</v>
      </c>
      <c r="FX132" s="441">
        <v>110</v>
      </c>
      <c r="FY132" s="448">
        <v>110</v>
      </c>
      <c r="FZ132" s="455">
        <v>111</v>
      </c>
      <c r="GA132" s="460">
        <v>113</v>
      </c>
      <c r="GB132" s="468">
        <v>114</v>
      </c>
      <c r="GC132" s="475">
        <v>115</v>
      </c>
      <c r="GD132" s="483">
        <v>118</v>
      </c>
      <c r="GE132" s="489">
        <v>121</v>
      </c>
      <c r="GF132" s="498">
        <v>125</v>
      </c>
      <c r="GG132" s="505">
        <v>131</v>
      </c>
      <c r="GH132" s="511">
        <v>138</v>
      </c>
      <c r="GI132" s="519">
        <v>145</v>
      </c>
      <c r="GJ132" s="530">
        <v>148</v>
      </c>
      <c r="GK132" s="218">
        <f t="shared" si="242"/>
        <v>3</v>
      </c>
      <c r="GL132" s="23">
        <v>5472</v>
      </c>
      <c r="GM132" s="23">
        <v>5568</v>
      </c>
      <c r="GN132" s="23">
        <v>5682</v>
      </c>
      <c r="GO132" s="23">
        <v>5815</v>
      </c>
      <c r="GP132" s="17">
        <v>5815</v>
      </c>
      <c r="GQ132" s="22"/>
      <c r="GR132" s="31">
        <v>6028</v>
      </c>
      <c r="GS132" s="37"/>
      <c r="GT132" s="41">
        <v>6259</v>
      </c>
      <c r="GU132" s="44">
        <v>6353</v>
      </c>
      <c r="GV132" s="47">
        <v>6447</v>
      </c>
      <c r="GW132" s="53">
        <v>6564</v>
      </c>
      <c r="GX132" s="65">
        <v>6656</v>
      </c>
      <c r="GY132" s="69">
        <v>6682</v>
      </c>
      <c r="GZ132" s="71">
        <v>6683</v>
      </c>
      <c r="HA132" s="73">
        <v>6704</v>
      </c>
      <c r="HB132" s="77">
        <v>6788</v>
      </c>
      <c r="HC132" s="81">
        <v>6853</v>
      </c>
      <c r="HD132" s="88">
        <v>6928</v>
      </c>
      <c r="HE132" s="90">
        <v>7018</v>
      </c>
      <c r="HF132" s="93">
        <v>7095</v>
      </c>
      <c r="HG132" s="99">
        <v>7173</v>
      </c>
      <c r="HH132" s="103">
        <v>7249</v>
      </c>
      <c r="HI132" s="114">
        <v>7330</v>
      </c>
      <c r="HJ132" s="117">
        <v>7420</v>
      </c>
      <c r="HK132" s="122">
        <v>7494</v>
      </c>
      <c r="HL132" s="124">
        <v>7572</v>
      </c>
      <c r="HM132" s="129">
        <v>7655</v>
      </c>
      <c r="HN132" s="133">
        <v>7732</v>
      </c>
      <c r="HO132" s="136">
        <v>7806</v>
      </c>
      <c r="HP132" s="140">
        <v>7908</v>
      </c>
      <c r="HQ132" s="145">
        <v>8034</v>
      </c>
      <c r="HR132" s="74">
        <v>8160</v>
      </c>
      <c r="HS132" s="153">
        <v>8247</v>
      </c>
      <c r="HT132" s="158">
        <v>8319</v>
      </c>
      <c r="HU132" s="163">
        <v>8401</v>
      </c>
      <c r="HV132" s="74">
        <v>8490</v>
      </c>
      <c r="HW132" s="74">
        <v>8569</v>
      </c>
      <c r="HX132" s="178">
        <v>8655</v>
      </c>
      <c r="HY132" s="184">
        <v>8713</v>
      </c>
      <c r="HZ132" s="189">
        <v>8839</v>
      </c>
      <c r="IA132" s="193">
        <v>8971</v>
      </c>
      <c r="IB132" s="202">
        <v>9095</v>
      </c>
      <c r="IC132" s="205"/>
      <c r="ID132" s="209">
        <v>9428</v>
      </c>
      <c r="IE132" s="218">
        <v>9584</v>
      </c>
      <c r="IF132" s="225">
        <v>9665</v>
      </c>
      <c r="IG132" s="229"/>
      <c r="IH132" s="235"/>
      <c r="II132" s="245">
        <v>9931</v>
      </c>
      <c r="IJ132" s="251">
        <v>10014</v>
      </c>
      <c r="IK132" s="255">
        <v>10105</v>
      </c>
      <c r="IL132" s="74">
        <v>10245</v>
      </c>
      <c r="IM132" s="268"/>
      <c r="IN132" s="272">
        <v>10492</v>
      </c>
      <c r="IO132" s="279">
        <v>10610</v>
      </c>
      <c r="IP132" s="285">
        <v>10747</v>
      </c>
      <c r="IQ132" s="290">
        <v>10843</v>
      </c>
      <c r="IR132" s="295">
        <v>10923</v>
      </c>
      <c r="IS132" s="299">
        <v>11010</v>
      </c>
      <c r="IT132" s="305">
        <v>11112</v>
      </c>
      <c r="IU132" s="308">
        <v>11192</v>
      </c>
      <c r="IV132" s="310"/>
      <c r="IW132" s="1">
        <v>11192</v>
      </c>
      <c r="IX132" s="317"/>
      <c r="IY132" s="322"/>
      <c r="IZ132" s="327"/>
      <c r="JA132" s="331"/>
      <c r="JB132" s="335"/>
      <c r="JC132" s="338">
        <v>11673</v>
      </c>
      <c r="JD132" s="343">
        <v>11673</v>
      </c>
      <c r="JE132" s="346">
        <v>11746</v>
      </c>
      <c r="JF132" s="354">
        <v>11857</v>
      </c>
      <c r="JG132" s="375">
        <v>11960</v>
      </c>
      <c r="JH132" s="388">
        <v>11991</v>
      </c>
      <c r="JI132" s="393">
        <v>11991</v>
      </c>
      <c r="JJ132" s="414">
        <v>11991</v>
      </c>
      <c r="JK132" s="422">
        <v>11991</v>
      </c>
      <c r="JL132" s="429">
        <v>12039</v>
      </c>
      <c r="JM132" s="435">
        <v>12097</v>
      </c>
      <c r="JN132" s="441">
        <v>12163</v>
      </c>
      <c r="JO132" s="448">
        <v>12207</v>
      </c>
      <c r="JP132" s="455">
        <v>12249</v>
      </c>
      <c r="JQ132" s="460">
        <v>12301</v>
      </c>
      <c r="JR132" s="468">
        <v>12340</v>
      </c>
      <c r="JS132" s="475">
        <v>12375</v>
      </c>
      <c r="JT132" s="483">
        <v>12442</v>
      </c>
      <c r="JU132" s="489">
        <v>12510</v>
      </c>
      <c r="JV132" s="498">
        <v>12596</v>
      </c>
      <c r="JW132" s="505">
        <v>12679</v>
      </c>
      <c r="JX132" s="511">
        <v>12745</v>
      </c>
      <c r="JY132" s="519">
        <v>12807</v>
      </c>
      <c r="JZ132" s="530">
        <v>12876</v>
      </c>
      <c r="KA132" s="218">
        <f t="shared" si="243"/>
        <v>69</v>
      </c>
      <c r="KB132" s="4"/>
    </row>
    <row r="133" spans="1:288" ht="15" customHeight="1" x14ac:dyDescent="0.2">
      <c r="A133" s="557"/>
      <c r="B133" s="132">
        <v>132</v>
      </c>
      <c r="C133" s="4" t="s">
        <v>138</v>
      </c>
      <c r="D133" s="132">
        <v>3</v>
      </c>
      <c r="E133" s="132">
        <v>3</v>
      </c>
      <c r="F133" s="23">
        <v>392</v>
      </c>
      <c r="G133" s="23">
        <v>401</v>
      </c>
      <c r="H133" s="23">
        <v>412</v>
      </c>
      <c r="I133" s="23">
        <v>419</v>
      </c>
      <c r="J133" s="18">
        <v>430</v>
      </c>
      <c r="K133" s="22">
        <v>442</v>
      </c>
      <c r="L133" s="31">
        <v>452</v>
      </c>
      <c r="M133" s="1">
        <f t="shared" si="244"/>
        <v>463</v>
      </c>
      <c r="N133" s="1">
        <f>ROUND((M133-F133)/7+M133+1,0)</f>
        <v>474</v>
      </c>
      <c r="O133" s="44">
        <v>483</v>
      </c>
      <c r="P133" s="47">
        <v>494</v>
      </c>
      <c r="Q133" s="53">
        <v>505</v>
      </c>
      <c r="R133" s="65">
        <v>513</v>
      </c>
      <c r="S133" s="69">
        <v>526</v>
      </c>
      <c r="T133" s="71">
        <v>532</v>
      </c>
      <c r="U133" s="73">
        <v>541</v>
      </c>
      <c r="V133" s="77">
        <v>549</v>
      </c>
      <c r="W133" s="81">
        <v>553</v>
      </c>
      <c r="X133" s="88">
        <v>560</v>
      </c>
      <c r="Y133" s="90">
        <v>567</v>
      </c>
      <c r="Z133" s="93">
        <v>574</v>
      </c>
      <c r="AA133" s="99">
        <v>581</v>
      </c>
      <c r="AB133" s="1">
        <f>ROUND((AA133-X133)/3+AA133,1)</f>
        <v>588</v>
      </c>
      <c r="AC133" s="114">
        <v>595</v>
      </c>
      <c r="AD133" s="117">
        <v>603</v>
      </c>
      <c r="AE133" s="122">
        <v>610</v>
      </c>
      <c r="AF133" s="124">
        <v>619</v>
      </c>
      <c r="AG133" s="129">
        <v>626</v>
      </c>
      <c r="AH133" s="133">
        <v>634</v>
      </c>
      <c r="AI133" s="136">
        <v>645</v>
      </c>
      <c r="AJ133" s="1">
        <f>ROUND((AI133-AF133)/3+AI133,1)</f>
        <v>653.70000000000005</v>
      </c>
      <c r="AK133" s="1">
        <f>ROUND((AJ133-AG133)/3+AJ133,1)</f>
        <v>662.9</v>
      </c>
      <c r="AL133" s="1">
        <v>673.9</v>
      </c>
      <c r="AM133" s="1">
        <v>683</v>
      </c>
      <c r="AN133" s="1">
        <v>692</v>
      </c>
      <c r="AO133" s="1">
        <v>700.7</v>
      </c>
      <c r="AP133" s="1">
        <v>709.40000000000009</v>
      </c>
      <c r="AQ133" s="1">
        <v>718.10000000000014</v>
      </c>
      <c r="AR133" s="1">
        <v>726.8</v>
      </c>
      <c r="AS133" s="1">
        <v>735.5</v>
      </c>
      <c r="AT133" s="1">
        <v>744.2</v>
      </c>
      <c r="AU133" s="1">
        <v>752.9</v>
      </c>
      <c r="AV133" s="1">
        <f>AU133+8.7</f>
        <v>761.6</v>
      </c>
      <c r="AW133" s="205">
        <v>819</v>
      </c>
      <c r="AX133" s="209">
        <v>836</v>
      </c>
      <c r="AY133" s="218">
        <v>853</v>
      </c>
      <c r="AZ133" s="225">
        <v>864</v>
      </c>
      <c r="BA133" s="229">
        <v>875</v>
      </c>
      <c r="BB133" s="235">
        <v>886</v>
      </c>
      <c r="BC133" s="245">
        <v>896</v>
      </c>
      <c r="BD133" s="251">
        <v>910</v>
      </c>
      <c r="BE133" s="255">
        <v>920</v>
      </c>
      <c r="BF133" s="264">
        <v>933</v>
      </c>
      <c r="BG133" s="268">
        <v>947</v>
      </c>
      <c r="BH133" s="1">
        <v>959</v>
      </c>
      <c r="BI133" s="1">
        <v>971</v>
      </c>
      <c r="BJ133" s="285">
        <v>1006</v>
      </c>
      <c r="BK133" s="290">
        <v>1018</v>
      </c>
      <c r="BL133" s="295">
        <v>1025</v>
      </c>
      <c r="BM133" s="299">
        <v>1034</v>
      </c>
      <c r="BN133" s="1">
        <v>1042</v>
      </c>
      <c r="BO133" s="308">
        <v>1047</v>
      </c>
      <c r="BP133" s="1">
        <v>1053</v>
      </c>
      <c r="BQ133" s="313">
        <v>1063</v>
      </c>
      <c r="BR133" s="317">
        <v>1073</v>
      </c>
      <c r="BS133" s="322">
        <v>1083</v>
      </c>
      <c r="BT133" s="1">
        <v>1093</v>
      </c>
      <c r="BU133" s="1">
        <v>1103</v>
      </c>
      <c r="BV133" s="335">
        <v>1124</v>
      </c>
      <c r="BW133" s="1">
        <v>1136</v>
      </c>
      <c r="BX133" s="343">
        <v>1146</v>
      </c>
      <c r="BY133" s="346">
        <v>1156</v>
      </c>
      <c r="BZ133" s="1">
        <v>1166</v>
      </c>
      <c r="CA133" s="375">
        <v>1178</v>
      </c>
      <c r="CB133" s="1">
        <v>1188</v>
      </c>
      <c r="CC133" s="1">
        <v>1198</v>
      </c>
      <c r="CD133" s="1">
        <v>1208</v>
      </c>
      <c r="CE133" s="422">
        <v>1211</v>
      </c>
      <c r="CF133" s="1">
        <v>1219</v>
      </c>
      <c r="CG133" s="435">
        <v>1223</v>
      </c>
      <c r="CH133" s="441">
        <v>1230</v>
      </c>
      <c r="CI133" s="448">
        <v>1238</v>
      </c>
      <c r="CJ133" s="455">
        <v>1244</v>
      </c>
      <c r="CK133" s="460">
        <v>1251</v>
      </c>
      <c r="CL133" s="468">
        <v>1258</v>
      </c>
      <c r="CM133" s="475">
        <v>1264</v>
      </c>
      <c r="CN133" s="483">
        <v>1272</v>
      </c>
      <c r="CO133" s="1">
        <v>1279</v>
      </c>
      <c r="CP133" s="498">
        <v>1292</v>
      </c>
      <c r="CQ133" s="505">
        <v>1298</v>
      </c>
      <c r="CR133" s="511">
        <v>1307</v>
      </c>
      <c r="CS133" s="519">
        <v>1313</v>
      </c>
      <c r="CT133" s="530">
        <v>1323</v>
      </c>
      <c r="CU133" s="218">
        <f t="shared" si="241"/>
        <v>10</v>
      </c>
      <c r="CV133" s="23">
        <v>198</v>
      </c>
      <c r="CW133" s="23">
        <v>198</v>
      </c>
      <c r="CX133" s="5">
        <v>198</v>
      </c>
      <c r="CY133" s="5">
        <v>198</v>
      </c>
      <c r="CZ133" s="5">
        <v>198</v>
      </c>
      <c r="DA133" s="22">
        <v>198</v>
      </c>
      <c r="DB133" s="5">
        <v>198</v>
      </c>
      <c r="DC133" s="5">
        <v>198</v>
      </c>
      <c r="DD133" s="5">
        <v>198</v>
      </c>
      <c r="DE133" s="5">
        <v>198</v>
      </c>
      <c r="DF133" s="47">
        <v>198</v>
      </c>
      <c r="DG133" s="53">
        <v>198</v>
      </c>
      <c r="DH133" s="65">
        <v>200</v>
      </c>
      <c r="DI133" s="69">
        <v>200</v>
      </c>
      <c r="DJ133" s="71">
        <v>204</v>
      </c>
      <c r="DK133" s="73">
        <v>207</v>
      </c>
      <c r="DL133" s="77">
        <v>208</v>
      </c>
      <c r="DM133" s="81">
        <v>210</v>
      </c>
      <c r="DN133" s="88">
        <v>213</v>
      </c>
      <c r="DO133" s="90">
        <v>215</v>
      </c>
      <c r="DP133" s="93">
        <v>220</v>
      </c>
      <c r="DQ133" s="99">
        <v>224</v>
      </c>
      <c r="DR133" s="1">
        <f>ROUND((DQ133-DN133)/3+DQ133,1)</f>
        <v>227.7</v>
      </c>
      <c r="DS133" s="114">
        <v>236</v>
      </c>
      <c r="DT133" s="117">
        <v>242</v>
      </c>
      <c r="DU133" s="122">
        <v>247</v>
      </c>
      <c r="DV133" s="124">
        <v>253</v>
      </c>
      <c r="DW133" s="129">
        <v>257</v>
      </c>
      <c r="DX133" s="133">
        <v>259</v>
      </c>
      <c r="DY133" s="136">
        <v>259</v>
      </c>
      <c r="DZ133" s="1">
        <f>DY133</f>
        <v>259</v>
      </c>
      <c r="EA133" s="1">
        <f>DZ133</f>
        <v>259</v>
      </c>
      <c r="EB133" s="1">
        <v>260</v>
      </c>
      <c r="EC133" s="1">
        <v>262</v>
      </c>
      <c r="ED133" s="1">
        <v>264</v>
      </c>
      <c r="EE133" s="1">
        <v>270.3</v>
      </c>
      <c r="EF133" s="1">
        <v>276.60000000000002</v>
      </c>
      <c r="EG133" s="1">
        <v>282.90000000000003</v>
      </c>
      <c r="EH133" s="1">
        <v>289.2</v>
      </c>
      <c r="EI133" s="1">
        <v>295.5</v>
      </c>
      <c r="EJ133" s="1">
        <v>296</v>
      </c>
      <c r="EK133" s="1">
        <f t="shared" ref="EK133:EK134" si="246">EJ133</f>
        <v>296</v>
      </c>
      <c r="EL133" s="1">
        <f>EK133</f>
        <v>296</v>
      </c>
      <c r="EM133" s="1">
        <v>296</v>
      </c>
      <c r="EN133" s="209">
        <v>296</v>
      </c>
      <c r="EO133" s="218">
        <v>309</v>
      </c>
      <c r="EP133" s="225">
        <v>312</v>
      </c>
      <c r="EQ133" s="229">
        <v>315</v>
      </c>
      <c r="ER133" s="235">
        <v>318</v>
      </c>
      <c r="ES133" s="245">
        <v>320</v>
      </c>
      <c r="ET133" s="251">
        <v>321</v>
      </c>
      <c r="EU133" s="255">
        <v>322</v>
      </c>
      <c r="EV133" s="264">
        <v>323</v>
      </c>
      <c r="EW133" s="268">
        <v>323</v>
      </c>
      <c r="EX133" s="1">
        <f t="shared" si="245"/>
        <v>323</v>
      </c>
      <c r="EY133" s="1">
        <v>325</v>
      </c>
      <c r="EZ133" s="285">
        <v>323</v>
      </c>
      <c r="FA133" s="290">
        <v>323</v>
      </c>
      <c r="FB133" s="295">
        <v>323</v>
      </c>
      <c r="FC133" s="299">
        <v>323</v>
      </c>
      <c r="FD133" s="1">
        <v>323</v>
      </c>
      <c r="FE133" s="308">
        <v>324</v>
      </c>
      <c r="FF133" s="1">
        <v>325</v>
      </c>
      <c r="FG133" s="313">
        <v>324</v>
      </c>
      <c r="FH133" s="317">
        <v>324</v>
      </c>
      <c r="FI133" s="322">
        <v>324</v>
      </c>
      <c r="FJ133" s="1">
        <v>324</v>
      </c>
      <c r="FK133" s="1">
        <v>324</v>
      </c>
      <c r="FL133" s="335">
        <v>324</v>
      </c>
      <c r="FM133" s="1">
        <v>324</v>
      </c>
      <c r="FN133" s="343">
        <v>324</v>
      </c>
      <c r="FO133" s="346">
        <v>324</v>
      </c>
      <c r="FP133" s="1">
        <v>324</v>
      </c>
      <c r="FQ133" s="375">
        <v>324</v>
      </c>
      <c r="FR133" s="1">
        <v>324</v>
      </c>
      <c r="FS133" s="1">
        <v>324</v>
      </c>
      <c r="FT133" s="1">
        <v>324</v>
      </c>
      <c r="FU133" s="422">
        <v>324</v>
      </c>
      <c r="FV133" s="1">
        <v>324</v>
      </c>
      <c r="FW133" s="435">
        <v>9.77</v>
      </c>
      <c r="FX133" s="441">
        <v>12</v>
      </c>
      <c r="FY133" s="448">
        <v>19</v>
      </c>
      <c r="FZ133" s="455">
        <v>26</v>
      </c>
      <c r="GA133" s="460">
        <v>34</v>
      </c>
      <c r="GB133" s="468">
        <v>41</v>
      </c>
      <c r="GC133" s="475">
        <v>47</v>
      </c>
      <c r="GD133" s="483">
        <v>51</v>
      </c>
      <c r="GE133" s="1">
        <v>56</v>
      </c>
      <c r="GF133" s="498">
        <v>52</v>
      </c>
      <c r="GG133" s="505">
        <v>54</v>
      </c>
      <c r="GH133" s="511">
        <v>54</v>
      </c>
      <c r="GI133" s="519">
        <v>54</v>
      </c>
      <c r="GJ133" s="530">
        <v>54</v>
      </c>
      <c r="GK133" s="218">
        <f t="shared" si="242"/>
        <v>0</v>
      </c>
      <c r="GL133" s="23">
        <v>9962</v>
      </c>
      <c r="GM133" s="23">
        <v>10340</v>
      </c>
      <c r="GN133" s="23">
        <v>10774</v>
      </c>
      <c r="GO133" s="23">
        <v>11103</v>
      </c>
      <c r="GP133" s="17">
        <v>11455</v>
      </c>
      <c r="GQ133" s="22"/>
      <c r="GR133" s="31">
        <v>12098</v>
      </c>
      <c r="GS133" s="37"/>
      <c r="GT133" s="41"/>
      <c r="GU133" s="44">
        <v>13267</v>
      </c>
      <c r="GV133" s="47">
        <v>13688</v>
      </c>
      <c r="GW133" s="53">
        <v>14064</v>
      </c>
      <c r="GX133" s="65">
        <v>14356</v>
      </c>
      <c r="GY133" s="69">
        <v>14777</v>
      </c>
      <c r="GZ133" s="71">
        <v>15280</v>
      </c>
      <c r="HA133" s="73">
        <v>15382</v>
      </c>
      <c r="HB133" s="74">
        <v>15546</v>
      </c>
      <c r="HC133" s="81">
        <v>15666</v>
      </c>
      <c r="HD133" s="88">
        <v>15838</v>
      </c>
      <c r="HE133" s="74">
        <v>16004</v>
      </c>
      <c r="HF133" s="74">
        <v>16284</v>
      </c>
      <c r="HG133" s="99">
        <v>16530</v>
      </c>
      <c r="HH133" s="103"/>
      <c r="HI133" s="114">
        <v>17068</v>
      </c>
      <c r="HJ133" s="74">
        <v>17319</v>
      </c>
      <c r="HK133" s="74">
        <v>17503</v>
      </c>
      <c r="HL133" s="124">
        <v>17686</v>
      </c>
      <c r="HM133" s="129">
        <v>17849</v>
      </c>
      <c r="HN133" s="74">
        <v>18050</v>
      </c>
      <c r="HO133" s="136">
        <v>18445</v>
      </c>
      <c r="HP133" s="140"/>
      <c r="HQ133" s="145"/>
      <c r="HR133" s="149"/>
      <c r="HS133" s="153"/>
      <c r="HT133" s="158"/>
      <c r="HU133" s="163"/>
      <c r="HV133" s="167"/>
      <c r="HW133" s="174"/>
      <c r="HX133" s="178"/>
      <c r="HY133" s="184"/>
      <c r="HZ133" s="189"/>
      <c r="IA133" s="193"/>
      <c r="IB133" s="202"/>
      <c r="IC133" s="205">
        <v>23684</v>
      </c>
      <c r="ID133" s="209">
        <v>24260</v>
      </c>
      <c r="IE133" s="218">
        <v>24814</v>
      </c>
      <c r="IF133" s="225">
        <v>25157</v>
      </c>
      <c r="IG133" s="229">
        <v>25540</v>
      </c>
      <c r="IH133" s="235">
        <v>25918</v>
      </c>
      <c r="II133" s="245">
        <v>26216</v>
      </c>
      <c r="IJ133" s="251">
        <v>26648</v>
      </c>
      <c r="IK133" s="255">
        <v>27017</v>
      </c>
      <c r="IL133" s="264">
        <v>27377</v>
      </c>
      <c r="IM133" s="268">
        <v>27828</v>
      </c>
      <c r="IN133" s="272"/>
      <c r="IO133" s="279"/>
      <c r="IP133" s="285">
        <v>29408</v>
      </c>
      <c r="IQ133" s="290">
        <v>29760</v>
      </c>
      <c r="IR133" s="295">
        <v>29982</v>
      </c>
      <c r="IS133" s="299">
        <v>30280</v>
      </c>
      <c r="IT133" s="305"/>
      <c r="IU133" s="308">
        <v>30690</v>
      </c>
      <c r="IV133" s="310"/>
      <c r="IW133" s="313">
        <v>31284</v>
      </c>
      <c r="IX133" s="317">
        <v>31602</v>
      </c>
      <c r="IY133" s="322">
        <v>31884</v>
      </c>
      <c r="IZ133" s="327"/>
      <c r="JA133" s="331"/>
      <c r="JB133" s="335">
        <v>33150</v>
      </c>
      <c r="JC133" s="338"/>
      <c r="JD133" s="343">
        <v>34007</v>
      </c>
      <c r="JE133" s="346">
        <v>34480</v>
      </c>
      <c r="JF133" s="354"/>
      <c r="JG133" s="375">
        <v>35338</v>
      </c>
      <c r="JH133" s="388"/>
      <c r="JI133" s="393"/>
      <c r="JJ133" s="414"/>
      <c r="JK133" s="422">
        <v>36640</v>
      </c>
      <c r="JL133" s="429"/>
      <c r="JM133" s="435"/>
      <c r="JN133" s="441"/>
      <c r="JO133" s="448"/>
      <c r="JP133" s="455">
        <v>37800</v>
      </c>
      <c r="JQ133" s="460"/>
      <c r="JR133" s="468"/>
      <c r="JS133" s="475"/>
      <c r="JT133" s="483">
        <v>38758</v>
      </c>
      <c r="JU133" s="489"/>
      <c r="JV133" s="498"/>
      <c r="JW133" s="505"/>
      <c r="JX133" s="511">
        <v>39854</v>
      </c>
      <c r="JY133" s="519">
        <v>40083</v>
      </c>
      <c r="JZ133" s="530">
        <v>40442</v>
      </c>
      <c r="KA133" s="218">
        <f t="shared" si="243"/>
        <v>359</v>
      </c>
      <c r="KB133" s="4"/>
    </row>
    <row r="134" spans="1:288" ht="15" customHeight="1" x14ac:dyDescent="0.2">
      <c r="A134" s="557">
        <v>4</v>
      </c>
      <c r="B134" s="132">
        <v>133</v>
      </c>
      <c r="C134" s="4" t="s">
        <v>139</v>
      </c>
      <c r="D134" s="132">
        <v>3</v>
      </c>
      <c r="E134" s="132">
        <v>3</v>
      </c>
      <c r="F134" s="23">
        <v>349</v>
      </c>
      <c r="G134" s="23">
        <v>353</v>
      </c>
      <c r="H134" s="23">
        <v>359</v>
      </c>
      <c r="I134" s="23">
        <v>365</v>
      </c>
      <c r="J134" s="18">
        <v>370</v>
      </c>
      <c r="K134" s="22">
        <v>375</v>
      </c>
      <c r="L134" s="31">
        <v>382</v>
      </c>
      <c r="M134" s="37">
        <v>390</v>
      </c>
      <c r="N134" s="41">
        <v>398</v>
      </c>
      <c r="O134" s="44">
        <v>402</v>
      </c>
      <c r="P134" s="47">
        <v>406</v>
      </c>
      <c r="Q134" s="53">
        <v>410</v>
      </c>
      <c r="R134" s="65">
        <v>416</v>
      </c>
      <c r="S134" s="69">
        <v>421</v>
      </c>
      <c r="T134" s="71">
        <v>427</v>
      </c>
      <c r="U134" s="73">
        <v>432</v>
      </c>
      <c r="V134" s="77">
        <v>438</v>
      </c>
      <c r="W134" s="81">
        <v>443</v>
      </c>
      <c r="X134" s="88">
        <v>451</v>
      </c>
      <c r="Y134" s="90">
        <v>459</v>
      </c>
      <c r="Z134" s="93">
        <v>467</v>
      </c>
      <c r="AA134" s="99">
        <v>476</v>
      </c>
      <c r="AB134" s="112">
        <v>483</v>
      </c>
      <c r="AC134" s="114">
        <v>491</v>
      </c>
      <c r="AD134" s="117">
        <v>495</v>
      </c>
      <c r="AE134" s="122">
        <v>500</v>
      </c>
      <c r="AF134" s="124">
        <v>505</v>
      </c>
      <c r="AG134" s="129">
        <v>510</v>
      </c>
      <c r="AH134" s="133">
        <v>517</v>
      </c>
      <c r="AI134" s="136">
        <v>523</v>
      </c>
      <c r="AJ134" s="140">
        <v>527</v>
      </c>
      <c r="AK134" s="145">
        <v>532</v>
      </c>
      <c r="AL134" s="149">
        <v>539</v>
      </c>
      <c r="AM134" s="1">
        <v>545</v>
      </c>
      <c r="AN134" s="158">
        <v>552</v>
      </c>
      <c r="AO134" s="163">
        <v>560</v>
      </c>
      <c r="AP134" s="167">
        <v>570</v>
      </c>
      <c r="AQ134" s="1">
        <v>580</v>
      </c>
      <c r="AR134" s="178">
        <v>588</v>
      </c>
      <c r="AS134" s="184">
        <v>597</v>
      </c>
      <c r="AT134" s="189">
        <v>606</v>
      </c>
      <c r="AU134" s="1">
        <v>615</v>
      </c>
      <c r="AV134" s="202">
        <v>623</v>
      </c>
      <c r="AW134" s="205">
        <v>630</v>
      </c>
      <c r="AX134" s="209">
        <v>642</v>
      </c>
      <c r="AY134" s="218">
        <v>650</v>
      </c>
      <c r="AZ134" s="225">
        <v>658</v>
      </c>
      <c r="BA134" s="229">
        <v>667</v>
      </c>
      <c r="BB134" s="235">
        <v>678</v>
      </c>
      <c r="BC134" s="245">
        <v>687</v>
      </c>
      <c r="BD134" s="251">
        <v>696</v>
      </c>
      <c r="BE134" s="255">
        <v>706</v>
      </c>
      <c r="BF134" s="264">
        <v>715</v>
      </c>
      <c r="BG134" s="268">
        <v>723</v>
      </c>
      <c r="BH134" s="272">
        <v>730</v>
      </c>
      <c r="BI134" s="279">
        <v>737</v>
      </c>
      <c r="BJ134" s="285">
        <v>745</v>
      </c>
      <c r="BK134" s="290">
        <v>750</v>
      </c>
      <c r="BL134" s="295">
        <v>758</v>
      </c>
      <c r="BM134" s="299">
        <v>767</v>
      </c>
      <c r="BN134" s="305">
        <v>772</v>
      </c>
      <c r="BO134" s="308">
        <v>776</v>
      </c>
      <c r="BP134" s="310">
        <v>781</v>
      </c>
      <c r="BQ134" s="313">
        <v>786</v>
      </c>
      <c r="BR134" s="317">
        <v>790</v>
      </c>
      <c r="BS134" s="322">
        <v>798</v>
      </c>
      <c r="BT134" s="327">
        <v>806</v>
      </c>
      <c r="BU134" s="331">
        <v>811</v>
      </c>
      <c r="BV134" s="335">
        <v>815</v>
      </c>
      <c r="BW134" s="338">
        <v>820</v>
      </c>
      <c r="BX134" s="343">
        <v>830</v>
      </c>
      <c r="BY134" s="346">
        <v>837</v>
      </c>
      <c r="BZ134" s="1">
        <v>844</v>
      </c>
      <c r="CA134" s="375">
        <v>850</v>
      </c>
      <c r="CB134" s="388">
        <v>859</v>
      </c>
      <c r="CC134" s="1">
        <v>868</v>
      </c>
      <c r="CD134" s="1">
        <v>877</v>
      </c>
      <c r="CE134" s="422">
        <v>875</v>
      </c>
      <c r="CF134" s="429">
        <v>880</v>
      </c>
      <c r="CG134" s="435">
        <v>885</v>
      </c>
      <c r="CH134" s="441">
        <v>890</v>
      </c>
      <c r="CI134" s="448">
        <v>895</v>
      </c>
      <c r="CJ134" s="455">
        <v>900</v>
      </c>
      <c r="CK134" s="460">
        <v>903</v>
      </c>
      <c r="CL134" s="468">
        <v>905</v>
      </c>
      <c r="CM134" s="475">
        <v>907</v>
      </c>
      <c r="CN134" s="483">
        <v>909</v>
      </c>
      <c r="CO134" s="489">
        <v>911</v>
      </c>
      <c r="CP134" s="498">
        <v>912</v>
      </c>
      <c r="CQ134" s="1">
        <v>914</v>
      </c>
      <c r="CR134" s="511">
        <v>914</v>
      </c>
      <c r="CS134" s="519">
        <v>916</v>
      </c>
      <c r="CT134" s="1">
        <v>918</v>
      </c>
      <c r="CU134" s="218">
        <f t="shared" si="241"/>
        <v>2</v>
      </c>
      <c r="CV134" s="23">
        <v>46</v>
      </c>
      <c r="CW134" s="23">
        <v>48</v>
      </c>
      <c r="CX134" s="23">
        <v>49</v>
      </c>
      <c r="CY134" s="23">
        <v>50</v>
      </c>
      <c r="CZ134" s="18">
        <v>51</v>
      </c>
      <c r="DA134" s="22">
        <v>52</v>
      </c>
      <c r="DB134" s="31">
        <v>52</v>
      </c>
      <c r="DC134" s="37">
        <v>52</v>
      </c>
      <c r="DD134" s="41">
        <v>52</v>
      </c>
      <c r="DE134" s="44">
        <v>55</v>
      </c>
      <c r="DF134" s="47">
        <v>58</v>
      </c>
      <c r="DG134" s="53">
        <v>61</v>
      </c>
      <c r="DH134" s="65">
        <v>63</v>
      </c>
      <c r="DI134" s="69">
        <v>64</v>
      </c>
      <c r="DJ134" s="71">
        <v>66</v>
      </c>
      <c r="DK134" s="73">
        <v>69</v>
      </c>
      <c r="DL134" s="77">
        <v>71</v>
      </c>
      <c r="DM134" s="81">
        <v>71</v>
      </c>
      <c r="DN134" s="88">
        <v>71</v>
      </c>
      <c r="DO134" s="90">
        <v>71</v>
      </c>
      <c r="DP134" s="93">
        <v>71</v>
      </c>
      <c r="DQ134" s="99">
        <v>71</v>
      </c>
      <c r="DR134" s="112">
        <v>71</v>
      </c>
      <c r="DS134" s="114">
        <v>71</v>
      </c>
      <c r="DT134" s="117">
        <v>75</v>
      </c>
      <c r="DU134" s="122">
        <v>80</v>
      </c>
      <c r="DV134" s="124">
        <v>86</v>
      </c>
      <c r="DW134" s="129">
        <v>90</v>
      </c>
      <c r="DX134" s="133">
        <v>94</v>
      </c>
      <c r="DY134" s="136">
        <v>94</v>
      </c>
      <c r="DZ134" s="140">
        <v>94</v>
      </c>
      <c r="EA134" s="145">
        <v>94</v>
      </c>
      <c r="EB134" s="149">
        <v>94</v>
      </c>
      <c r="EC134" s="1">
        <v>97</v>
      </c>
      <c r="ED134" s="158">
        <v>94</v>
      </c>
      <c r="EE134" s="163">
        <v>95</v>
      </c>
      <c r="EF134" s="167">
        <v>95</v>
      </c>
      <c r="EG134" s="1">
        <v>96</v>
      </c>
      <c r="EH134" s="178">
        <v>96</v>
      </c>
      <c r="EI134" s="184">
        <v>96</v>
      </c>
      <c r="EJ134" s="189">
        <v>96</v>
      </c>
      <c r="EK134" s="1">
        <f t="shared" si="246"/>
        <v>96</v>
      </c>
      <c r="EL134" s="202">
        <v>96</v>
      </c>
      <c r="EM134" s="205">
        <v>96</v>
      </c>
      <c r="EN134" s="209">
        <v>96</v>
      </c>
      <c r="EO134" s="218">
        <v>97</v>
      </c>
      <c r="EP134" s="225">
        <v>97</v>
      </c>
      <c r="EQ134" s="229">
        <v>97</v>
      </c>
      <c r="ER134" s="235">
        <v>97</v>
      </c>
      <c r="ES134" s="245">
        <v>98</v>
      </c>
      <c r="ET134" s="251">
        <v>98</v>
      </c>
      <c r="EU134" s="255">
        <v>98</v>
      </c>
      <c r="EV134" s="264">
        <v>98</v>
      </c>
      <c r="EW134" s="268">
        <v>98</v>
      </c>
      <c r="EX134" s="272">
        <v>98</v>
      </c>
      <c r="EY134" s="279">
        <v>98</v>
      </c>
      <c r="EZ134" s="285">
        <v>98</v>
      </c>
      <c r="FA134" s="290">
        <v>98</v>
      </c>
      <c r="FB134" s="295">
        <v>98</v>
      </c>
      <c r="FC134" s="299">
        <v>98</v>
      </c>
      <c r="FD134" s="305">
        <v>103</v>
      </c>
      <c r="FE134" s="308">
        <v>108</v>
      </c>
      <c r="FF134" s="310">
        <v>113</v>
      </c>
      <c r="FG134" s="313">
        <v>114</v>
      </c>
      <c r="FH134" s="317">
        <v>114</v>
      </c>
      <c r="FI134" s="322">
        <v>114</v>
      </c>
      <c r="FJ134" s="327">
        <v>114</v>
      </c>
      <c r="FK134" s="331">
        <v>119</v>
      </c>
      <c r="FL134" s="335">
        <v>120</v>
      </c>
      <c r="FM134" s="338">
        <v>123</v>
      </c>
      <c r="FN134" s="343">
        <v>128</v>
      </c>
      <c r="FO134" s="346">
        <v>129</v>
      </c>
      <c r="FP134" s="1">
        <v>132</v>
      </c>
      <c r="FQ134" s="375">
        <v>130</v>
      </c>
      <c r="FR134" s="388">
        <v>130</v>
      </c>
      <c r="FS134" s="1">
        <v>130</v>
      </c>
      <c r="FT134" s="1">
        <v>130</v>
      </c>
      <c r="FU134" s="422">
        <v>130</v>
      </c>
      <c r="FV134" s="429">
        <v>133</v>
      </c>
      <c r="FW134" s="435">
        <v>138</v>
      </c>
      <c r="FX134" s="441">
        <v>140</v>
      </c>
      <c r="FY134" s="448">
        <v>145</v>
      </c>
      <c r="FZ134" s="455">
        <v>149</v>
      </c>
      <c r="GA134" s="460">
        <v>150</v>
      </c>
      <c r="GB134" s="468">
        <v>153</v>
      </c>
      <c r="GC134" s="475">
        <v>155</v>
      </c>
      <c r="GD134" s="483">
        <v>157</v>
      </c>
      <c r="GE134" s="489">
        <v>158</v>
      </c>
      <c r="GF134" s="498">
        <v>158</v>
      </c>
      <c r="GG134" s="1">
        <v>159</v>
      </c>
      <c r="GH134" s="511">
        <v>158</v>
      </c>
      <c r="GI134" s="519">
        <v>159</v>
      </c>
      <c r="GJ134" s="1">
        <v>159</v>
      </c>
      <c r="GK134" s="218">
        <f t="shared" si="242"/>
        <v>0</v>
      </c>
      <c r="GL134" s="23">
        <v>8496</v>
      </c>
      <c r="GM134" s="23">
        <v>8675</v>
      </c>
      <c r="GN134" s="23">
        <v>8897</v>
      </c>
      <c r="GO134" s="23">
        <v>9097</v>
      </c>
      <c r="GP134" s="17"/>
      <c r="GQ134" s="22"/>
      <c r="GR134" s="31">
        <v>9732</v>
      </c>
      <c r="GS134" s="37">
        <v>10015</v>
      </c>
      <c r="GT134" s="41">
        <v>10511</v>
      </c>
      <c r="GU134" s="44">
        <v>11012</v>
      </c>
      <c r="GV134" s="47">
        <v>11513</v>
      </c>
      <c r="GW134" s="53">
        <v>12003</v>
      </c>
      <c r="GX134" s="65">
        <v>12353</v>
      </c>
      <c r="GY134" s="69">
        <v>12820</v>
      </c>
      <c r="GZ134" s="71">
        <v>13200</v>
      </c>
      <c r="HA134" s="73">
        <v>13520</v>
      </c>
      <c r="HB134" s="77">
        <v>13823</v>
      </c>
      <c r="HC134" s="81">
        <v>14078</v>
      </c>
      <c r="HD134" s="74">
        <v>14310</v>
      </c>
      <c r="HE134" s="90">
        <v>14552</v>
      </c>
      <c r="HF134" s="74">
        <v>14820</v>
      </c>
      <c r="HG134" s="99">
        <v>15020</v>
      </c>
      <c r="HH134" s="74">
        <v>15200</v>
      </c>
      <c r="HI134" s="114">
        <v>15390</v>
      </c>
      <c r="HJ134" s="74">
        <v>15480</v>
      </c>
      <c r="HK134" s="122">
        <v>15570</v>
      </c>
      <c r="HL134" s="124">
        <v>15660</v>
      </c>
      <c r="HM134" s="129">
        <v>15740</v>
      </c>
      <c r="HN134" s="133">
        <v>15830</v>
      </c>
      <c r="HO134" s="136">
        <v>16000</v>
      </c>
      <c r="HP134" s="74">
        <v>16120</v>
      </c>
      <c r="HQ134" s="145">
        <v>16250</v>
      </c>
      <c r="HR134" s="149">
        <v>16450</v>
      </c>
      <c r="HS134" s="153"/>
      <c r="HT134" s="158">
        <v>16809</v>
      </c>
      <c r="HU134" s="163">
        <v>17043</v>
      </c>
      <c r="HV134" s="167">
        <v>17244</v>
      </c>
      <c r="HW134" s="174"/>
      <c r="HX134" s="178">
        <v>17650</v>
      </c>
      <c r="HY134" s="184">
        <v>17830</v>
      </c>
      <c r="HZ134" s="189">
        <v>18078</v>
      </c>
      <c r="IA134" s="193"/>
      <c r="IB134" s="202">
        <v>18480</v>
      </c>
      <c r="IC134" s="205">
        <v>18720</v>
      </c>
      <c r="ID134" s="209">
        <v>19057</v>
      </c>
      <c r="IE134" s="218">
        <v>19290</v>
      </c>
      <c r="IF134" s="225">
        <v>19620</v>
      </c>
      <c r="IG134" s="229">
        <v>19900</v>
      </c>
      <c r="IH134" s="235">
        <v>20120</v>
      </c>
      <c r="II134" s="245">
        <v>20310</v>
      </c>
      <c r="IJ134" s="251">
        <v>20540</v>
      </c>
      <c r="IK134" s="255">
        <v>20800</v>
      </c>
      <c r="IL134" s="264">
        <v>21000</v>
      </c>
      <c r="IM134" s="268">
        <v>21230</v>
      </c>
      <c r="IN134" s="272">
        <v>21400</v>
      </c>
      <c r="IO134" s="74">
        <v>21520</v>
      </c>
      <c r="IP134" s="285">
        <v>21780</v>
      </c>
      <c r="IQ134" s="290">
        <v>22040</v>
      </c>
      <c r="IR134" s="295">
        <v>22340</v>
      </c>
      <c r="IS134" s="299">
        <v>22610</v>
      </c>
      <c r="IT134" s="305">
        <v>22690</v>
      </c>
      <c r="IU134" s="308">
        <v>22780</v>
      </c>
      <c r="IV134" s="310">
        <v>22880</v>
      </c>
      <c r="IW134" s="74">
        <v>22980</v>
      </c>
      <c r="IX134" s="317">
        <v>23059</v>
      </c>
      <c r="IY134" s="322">
        <v>23160</v>
      </c>
      <c r="IZ134" s="327">
        <v>23250</v>
      </c>
      <c r="JA134" s="331">
        <v>23350</v>
      </c>
      <c r="JB134" s="74">
        <v>23500</v>
      </c>
      <c r="JC134" s="338">
        <v>23700</v>
      </c>
      <c r="JD134" s="74">
        <v>23850</v>
      </c>
      <c r="JE134" s="74">
        <v>24100</v>
      </c>
      <c r="JF134" s="354"/>
      <c r="JG134" s="375">
        <v>24650</v>
      </c>
      <c r="JH134" s="388">
        <v>24900</v>
      </c>
      <c r="JI134" s="393"/>
      <c r="JJ134" s="414"/>
      <c r="JK134" s="422">
        <v>25860</v>
      </c>
      <c r="JL134" s="74">
        <v>25970</v>
      </c>
      <c r="JM134" s="435">
        <v>26114</v>
      </c>
      <c r="JN134" s="441">
        <v>26306</v>
      </c>
      <c r="JO134" s="448">
        <v>26464</v>
      </c>
      <c r="JP134" s="455">
        <v>26620</v>
      </c>
      <c r="JQ134" s="74">
        <v>26630</v>
      </c>
      <c r="JR134" s="468">
        <v>26813</v>
      </c>
      <c r="JS134" s="475">
        <v>26880</v>
      </c>
      <c r="JT134" s="483">
        <v>26960</v>
      </c>
      <c r="JU134" s="489">
        <v>27060</v>
      </c>
      <c r="JV134" s="498">
        <v>27120</v>
      </c>
      <c r="JW134" s="505"/>
      <c r="JX134" s="511">
        <v>27300</v>
      </c>
      <c r="JY134" s="519">
        <v>27500</v>
      </c>
      <c r="JZ134" s="530"/>
      <c r="KA134" s="218" t="str">
        <f t="shared" si="243"/>
        <v>Н/Д</v>
      </c>
      <c r="KB134" s="4"/>
    </row>
    <row r="135" spans="1:288" ht="15" customHeight="1" x14ac:dyDescent="0.2">
      <c r="A135" s="557"/>
      <c r="B135" s="132">
        <v>134</v>
      </c>
      <c r="C135" s="4" t="s">
        <v>140</v>
      </c>
      <c r="D135" s="132">
        <v>0</v>
      </c>
      <c r="E135" s="132">
        <v>1</v>
      </c>
      <c r="F135" s="23">
        <v>238</v>
      </c>
      <c r="G135" s="1">
        <v>240</v>
      </c>
      <c r="H135" s="5">
        <v>240</v>
      </c>
      <c r="I135" s="23">
        <v>245</v>
      </c>
      <c r="J135" s="18">
        <v>247</v>
      </c>
      <c r="K135" s="1">
        <v>249</v>
      </c>
      <c r="L135" s="31">
        <v>254</v>
      </c>
      <c r="M135" s="1">
        <f t="shared" ref="M135:M136" si="247">ROUND((L135-F135)/6+L135+1,0)</f>
        <v>258</v>
      </c>
      <c r="N135" s="1">
        <f t="shared" ref="N135:N136" si="248">ROUND((M135-F135)/7+M135+1,0)</f>
        <v>262</v>
      </c>
      <c r="O135" s="1">
        <f t="shared" ref="O135:O136" si="249">ROUND((N135-F135)/8+N135+1,0)</f>
        <v>266</v>
      </c>
      <c r="P135" s="47">
        <v>267</v>
      </c>
      <c r="Q135" s="1">
        <f t="shared" ref="Q135:Q136" si="250">ROUND((P135-F135)/10+P135+1,1)</f>
        <v>270.89999999999998</v>
      </c>
      <c r="R135" s="65">
        <v>271</v>
      </c>
      <c r="S135" s="69">
        <v>272</v>
      </c>
      <c r="T135" s="71">
        <v>275</v>
      </c>
      <c r="U135" s="73">
        <v>277</v>
      </c>
      <c r="V135" s="77">
        <v>279</v>
      </c>
      <c r="W135" s="81">
        <v>281</v>
      </c>
      <c r="X135" s="88">
        <v>283</v>
      </c>
      <c r="Y135" s="90">
        <v>287</v>
      </c>
      <c r="Z135" s="93">
        <v>295</v>
      </c>
      <c r="AA135" s="1">
        <f>ROUND((Z135-W135)/3+Z135,1)</f>
        <v>299.7</v>
      </c>
      <c r="AB135" s="1">
        <f>ROUND((AA135-X135)/3+AA135,1)</f>
        <v>305.3</v>
      </c>
      <c r="AC135" s="5">
        <v>305.3</v>
      </c>
      <c r="AD135" s="5">
        <v>305.3</v>
      </c>
      <c r="AE135" s="122">
        <v>309</v>
      </c>
      <c r="AF135" s="1">
        <v>312</v>
      </c>
      <c r="AG135" s="1">
        <v>315</v>
      </c>
      <c r="AH135" s="5">
        <v>315</v>
      </c>
      <c r="AI135" s="1">
        <v>315</v>
      </c>
      <c r="AJ135" s="1">
        <f>AI135+4.37</f>
        <v>319.37</v>
      </c>
      <c r="AK135" s="1">
        <f>AJ135+4.37</f>
        <v>323.74</v>
      </c>
      <c r="AL135" s="1">
        <v>328.1</v>
      </c>
      <c r="AM135" s="1">
        <v>332.4</v>
      </c>
      <c r="AN135" s="1">
        <v>336.7</v>
      </c>
      <c r="AO135" s="1">
        <v>341</v>
      </c>
      <c r="AP135" s="1">
        <v>345.3</v>
      </c>
      <c r="AQ135" s="1">
        <v>349.6</v>
      </c>
      <c r="AR135" s="1">
        <v>353.9</v>
      </c>
      <c r="AS135" s="1">
        <v>358.2</v>
      </c>
      <c r="AT135" s="189">
        <v>328</v>
      </c>
      <c r="AU135" s="193">
        <v>330</v>
      </c>
      <c r="AV135" s="202">
        <v>332</v>
      </c>
      <c r="AW135" s="1">
        <v>334</v>
      </c>
      <c r="AX135" s="209">
        <v>337</v>
      </c>
      <c r="AY135" s="218">
        <v>339</v>
      </c>
      <c r="AZ135" s="1">
        <v>342</v>
      </c>
      <c r="BA135" s="229">
        <v>341</v>
      </c>
      <c r="BB135" s="235">
        <v>343</v>
      </c>
      <c r="BC135" s="1">
        <v>345</v>
      </c>
      <c r="BD135" s="251">
        <v>345</v>
      </c>
      <c r="BE135" s="1">
        <v>346</v>
      </c>
      <c r="BF135" s="264">
        <v>347</v>
      </c>
      <c r="BG135" s="1">
        <v>348</v>
      </c>
      <c r="BH135" s="272">
        <v>350</v>
      </c>
      <c r="BI135" s="279">
        <v>352</v>
      </c>
      <c r="BJ135" s="285">
        <v>353</v>
      </c>
      <c r="BK135" s="290">
        <v>354</v>
      </c>
      <c r="BL135" s="295">
        <v>355</v>
      </c>
      <c r="BM135" s="299">
        <v>357</v>
      </c>
      <c r="BN135" s="305">
        <v>359</v>
      </c>
      <c r="BO135" s="308">
        <v>360</v>
      </c>
      <c r="BP135" s="310">
        <v>362</v>
      </c>
      <c r="BQ135" s="313">
        <v>364</v>
      </c>
      <c r="BR135" s="317">
        <v>366</v>
      </c>
      <c r="BS135" s="322">
        <v>368</v>
      </c>
      <c r="BT135" s="327">
        <v>370</v>
      </c>
      <c r="BU135" s="331">
        <v>370</v>
      </c>
      <c r="BV135" s="335">
        <v>370</v>
      </c>
      <c r="BW135" s="338">
        <v>372</v>
      </c>
      <c r="BX135" s="343">
        <v>374</v>
      </c>
      <c r="BY135" s="346">
        <v>375</v>
      </c>
      <c r="BZ135" s="354">
        <v>377</v>
      </c>
      <c r="CA135" s="1">
        <v>379</v>
      </c>
      <c r="CB135" s="1">
        <v>381</v>
      </c>
      <c r="CC135" s="1">
        <v>383</v>
      </c>
      <c r="CD135" s="414">
        <v>380</v>
      </c>
      <c r="CE135" s="422">
        <v>382</v>
      </c>
      <c r="CF135" s="429">
        <v>384</v>
      </c>
      <c r="CG135" s="435">
        <v>386</v>
      </c>
      <c r="CH135" s="1">
        <v>388</v>
      </c>
      <c r="CI135" s="448">
        <v>390</v>
      </c>
      <c r="CJ135" s="1">
        <v>392</v>
      </c>
      <c r="CK135" s="1">
        <v>394</v>
      </c>
      <c r="CL135" s="468">
        <v>393</v>
      </c>
      <c r="CM135" s="1">
        <v>394</v>
      </c>
      <c r="CN135" s="483">
        <v>396</v>
      </c>
      <c r="CO135" s="489">
        <v>398</v>
      </c>
      <c r="CP135" s="1">
        <v>400</v>
      </c>
      <c r="CQ135" s="505">
        <v>402</v>
      </c>
      <c r="CR135" s="1">
        <v>404</v>
      </c>
      <c r="CS135" s="519">
        <v>405</v>
      </c>
      <c r="CT135" s="530">
        <v>407</v>
      </c>
      <c r="CU135" s="218">
        <f t="shared" si="241"/>
        <v>2</v>
      </c>
      <c r="CV135" s="23">
        <v>115</v>
      </c>
      <c r="CW135" s="1">
        <v>117</v>
      </c>
      <c r="CX135" s="23">
        <v>119</v>
      </c>
      <c r="CY135" s="23">
        <v>123</v>
      </c>
      <c r="CZ135" s="18">
        <v>124</v>
      </c>
      <c r="DA135" s="1">
        <v>125</v>
      </c>
      <c r="DB135" s="31">
        <v>127</v>
      </c>
      <c r="DC135" s="1">
        <f t="shared" ref="DC135:DC136" si="251">ROUND((DB135-CV135)/6/31*21+DB135,0)</f>
        <v>128</v>
      </c>
      <c r="DD135" s="1">
        <f t="shared" ref="DD135:DD136" si="252">ROUND((DC135-CV135)/7+DC135-1,0)</f>
        <v>129</v>
      </c>
      <c r="DE135" s="1">
        <f t="shared" ref="DE135:DE136" si="253">ROUND((DD135-CV135)/8+DD135+1,0)</f>
        <v>132</v>
      </c>
      <c r="DF135" s="47">
        <v>135</v>
      </c>
      <c r="DG135" s="1">
        <f t="shared" ref="DG135:DG136" si="254">ROUND((DF135-CV135)/10+DF135+1,1)</f>
        <v>138</v>
      </c>
      <c r="DH135" s="65">
        <v>139</v>
      </c>
      <c r="DI135" s="69">
        <v>140</v>
      </c>
      <c r="DJ135" s="71">
        <v>143</v>
      </c>
      <c r="DK135" s="73">
        <v>145</v>
      </c>
      <c r="DL135" s="77">
        <v>147</v>
      </c>
      <c r="DM135" s="81">
        <v>151</v>
      </c>
      <c r="DN135" s="88">
        <v>153</v>
      </c>
      <c r="DO135" s="90">
        <v>154</v>
      </c>
      <c r="DP135" s="93">
        <v>155</v>
      </c>
      <c r="DQ135" s="1">
        <f>ROUND((DP135-DM135)/3+DP135,1)</f>
        <v>156.30000000000001</v>
      </c>
      <c r="DR135" s="1">
        <f>ROUND((DQ135-DN135)/3+DQ135,1)</f>
        <v>157.4</v>
      </c>
      <c r="DS135" s="114">
        <v>160</v>
      </c>
      <c r="DT135" s="117">
        <v>163</v>
      </c>
      <c r="DU135" s="122">
        <v>165</v>
      </c>
      <c r="DV135" s="1">
        <v>167</v>
      </c>
      <c r="DW135" s="1">
        <f>ROUND((DV135-DS135)/3+DV135,1)</f>
        <v>169.3</v>
      </c>
      <c r="DX135" s="5">
        <v>169.3</v>
      </c>
      <c r="DY135" s="1">
        <v>169.3</v>
      </c>
      <c r="DZ135" s="1">
        <f t="shared" ref="DZ135:DZ136" si="255">DY135</f>
        <v>169.3</v>
      </c>
      <c r="EA135" s="1">
        <v>169.3</v>
      </c>
      <c r="EB135" s="1">
        <v>170</v>
      </c>
      <c r="EC135" s="1">
        <v>173</v>
      </c>
      <c r="ED135" s="1">
        <v>176.1</v>
      </c>
      <c r="EE135" s="1">
        <v>179.2</v>
      </c>
      <c r="EF135" s="1">
        <v>182.29999999999998</v>
      </c>
      <c r="EG135" s="1">
        <v>185.39999999999998</v>
      </c>
      <c r="EH135" s="1">
        <v>188.5</v>
      </c>
      <c r="EI135" s="1">
        <v>191.6</v>
      </c>
      <c r="EJ135" s="189">
        <v>178</v>
      </c>
      <c r="EK135" s="193">
        <v>178</v>
      </c>
      <c r="EL135" s="202">
        <v>178</v>
      </c>
      <c r="EM135" s="1">
        <f t="shared" ref="EM135:EM136" si="256">EL135</f>
        <v>178</v>
      </c>
      <c r="EN135" s="209">
        <v>178</v>
      </c>
      <c r="EO135" s="218">
        <v>179</v>
      </c>
      <c r="EP135" s="1">
        <v>181</v>
      </c>
      <c r="EQ135" s="229">
        <v>181</v>
      </c>
      <c r="ER135" s="235">
        <v>182</v>
      </c>
      <c r="ES135" s="1">
        <v>183</v>
      </c>
      <c r="ET135" s="251">
        <v>183</v>
      </c>
      <c r="EU135" s="1">
        <v>184</v>
      </c>
      <c r="EV135" s="264">
        <v>185</v>
      </c>
      <c r="EW135" s="1">
        <f t="shared" ref="EW135:EW136" si="257">EV135</f>
        <v>185</v>
      </c>
      <c r="EX135" s="1">
        <f t="shared" ref="EX135:EX136" si="258">EW135</f>
        <v>185</v>
      </c>
      <c r="EY135" s="279">
        <v>200</v>
      </c>
      <c r="EZ135" s="285">
        <v>192</v>
      </c>
      <c r="FA135" s="290">
        <v>193</v>
      </c>
      <c r="FB135" s="295">
        <v>194</v>
      </c>
      <c r="FC135" s="299">
        <v>196</v>
      </c>
      <c r="FD135" s="305">
        <v>198</v>
      </c>
      <c r="FE135" s="308">
        <v>199</v>
      </c>
      <c r="FF135" s="310">
        <v>201</v>
      </c>
      <c r="FG135" s="313">
        <v>201</v>
      </c>
      <c r="FH135" s="317">
        <v>201</v>
      </c>
      <c r="FI135" s="322">
        <v>201</v>
      </c>
      <c r="FJ135" s="327">
        <v>201</v>
      </c>
      <c r="FK135" s="331">
        <v>202</v>
      </c>
      <c r="FL135" s="335">
        <v>202</v>
      </c>
      <c r="FM135" s="338">
        <v>203</v>
      </c>
      <c r="FN135" s="343">
        <v>204</v>
      </c>
      <c r="FO135" s="346">
        <v>206</v>
      </c>
      <c r="FP135" s="354">
        <v>208</v>
      </c>
      <c r="FQ135" s="1">
        <v>210</v>
      </c>
      <c r="FR135" s="1">
        <v>212</v>
      </c>
      <c r="FS135" s="1">
        <v>214</v>
      </c>
      <c r="FT135" s="414">
        <v>211</v>
      </c>
      <c r="FU135" s="422">
        <v>213</v>
      </c>
      <c r="FV135" s="429">
        <v>215</v>
      </c>
      <c r="FW135" s="435">
        <v>217</v>
      </c>
      <c r="FX135" s="1">
        <v>219</v>
      </c>
      <c r="FY135" s="448">
        <v>220</v>
      </c>
      <c r="FZ135" s="1">
        <v>222</v>
      </c>
      <c r="GA135" s="1">
        <v>224</v>
      </c>
      <c r="GB135" s="468">
        <v>232</v>
      </c>
      <c r="GC135" s="1">
        <v>233</v>
      </c>
      <c r="GD135" s="483">
        <v>235</v>
      </c>
      <c r="GE135" s="489">
        <v>237</v>
      </c>
      <c r="GF135" s="1">
        <v>239</v>
      </c>
      <c r="GG135" s="505">
        <v>240</v>
      </c>
      <c r="GH135" s="1">
        <v>241</v>
      </c>
      <c r="GI135" s="519">
        <v>243</v>
      </c>
      <c r="GJ135" s="530">
        <v>245</v>
      </c>
      <c r="GK135" s="218">
        <f t="shared" si="242"/>
        <v>2</v>
      </c>
      <c r="GL135" s="23">
        <v>2960</v>
      </c>
      <c r="GM135" s="23"/>
      <c r="GN135" s="23">
        <v>3070</v>
      </c>
      <c r="GO135" s="23">
        <v>3121</v>
      </c>
      <c r="GP135" s="17"/>
      <c r="GQ135" s="22"/>
      <c r="GR135" s="31"/>
      <c r="GS135" s="37"/>
      <c r="GT135" s="41"/>
      <c r="GU135" s="44"/>
      <c r="GV135" s="47">
        <v>3560</v>
      </c>
      <c r="GW135" s="53"/>
      <c r="GX135" s="65">
        <v>3669</v>
      </c>
      <c r="GY135" s="69">
        <v>3769</v>
      </c>
      <c r="GZ135" s="71">
        <v>3811</v>
      </c>
      <c r="HA135" s="73">
        <v>3875</v>
      </c>
      <c r="HB135" s="77">
        <v>3926</v>
      </c>
      <c r="HC135" s="81">
        <v>3990</v>
      </c>
      <c r="HD135" s="88">
        <v>4044</v>
      </c>
      <c r="HE135" s="90">
        <v>4111</v>
      </c>
      <c r="HF135" s="74">
        <v>4198</v>
      </c>
      <c r="HG135" s="99"/>
      <c r="HH135" s="103"/>
      <c r="HI135" s="114">
        <v>4393</v>
      </c>
      <c r="HJ135" s="74">
        <v>4480</v>
      </c>
      <c r="HK135" s="74">
        <v>4541</v>
      </c>
      <c r="HL135" s="124"/>
      <c r="HM135" s="129"/>
      <c r="HN135" s="74">
        <v>4703</v>
      </c>
      <c r="HO135" s="136"/>
      <c r="HP135" s="140"/>
      <c r="HQ135" s="145"/>
      <c r="HR135" s="149"/>
      <c r="HS135" s="153"/>
      <c r="HT135" s="158"/>
      <c r="HU135" s="163"/>
      <c r="HV135" s="167"/>
      <c r="HW135" s="174"/>
      <c r="HX135" s="178"/>
      <c r="HY135" s="184"/>
      <c r="HZ135" s="189">
        <v>5439</v>
      </c>
      <c r="IA135" s="74">
        <v>5496</v>
      </c>
      <c r="IB135" s="202">
        <v>5552</v>
      </c>
      <c r="IC135" s="205"/>
      <c r="ID135" s="209">
        <v>5660</v>
      </c>
      <c r="IE135" s="223">
        <v>5717</v>
      </c>
      <c r="IF135" s="225"/>
      <c r="IG135" s="229">
        <v>5836</v>
      </c>
      <c r="IH135" s="235">
        <v>5900</v>
      </c>
      <c r="II135" s="245"/>
      <c r="IJ135" s="251">
        <v>6010</v>
      </c>
      <c r="IK135" s="255"/>
      <c r="IL135" s="264">
        <v>6108</v>
      </c>
      <c r="IM135" s="268"/>
      <c r="IN135" s="272">
        <v>6245</v>
      </c>
      <c r="IO135" s="279">
        <v>6300</v>
      </c>
      <c r="IP135" s="285">
        <v>6352</v>
      </c>
      <c r="IQ135" s="290">
        <v>6417</v>
      </c>
      <c r="IR135" s="295">
        <v>6477</v>
      </c>
      <c r="IS135" s="299">
        <v>6538</v>
      </c>
      <c r="IT135" s="305">
        <v>6601</v>
      </c>
      <c r="IU135" s="308">
        <v>6660</v>
      </c>
      <c r="IV135" s="310">
        <v>6710</v>
      </c>
      <c r="IW135" s="313">
        <v>6770</v>
      </c>
      <c r="IX135" s="317">
        <v>6820</v>
      </c>
      <c r="IY135" s="322">
        <v>6880</v>
      </c>
      <c r="IZ135" s="327">
        <v>6930</v>
      </c>
      <c r="JA135" s="331">
        <v>6989</v>
      </c>
      <c r="JB135" s="335">
        <v>7045</v>
      </c>
      <c r="JC135" s="338">
        <v>7100</v>
      </c>
      <c r="JD135" s="74">
        <v>7157</v>
      </c>
      <c r="JE135" s="346">
        <v>7207</v>
      </c>
      <c r="JF135" s="354">
        <v>7260</v>
      </c>
      <c r="JG135" s="375"/>
      <c r="JH135" s="388"/>
      <c r="JI135" s="393"/>
      <c r="JJ135" s="414">
        <v>7320</v>
      </c>
      <c r="JK135" s="422">
        <v>7370</v>
      </c>
      <c r="JL135" s="429">
        <v>7420</v>
      </c>
      <c r="JM135" s="435">
        <v>7470</v>
      </c>
      <c r="JN135" s="441"/>
      <c r="JO135" s="448">
        <v>7530</v>
      </c>
      <c r="JP135" s="455"/>
      <c r="JQ135" s="460"/>
      <c r="JR135" s="468">
        <v>8020</v>
      </c>
      <c r="JS135" s="475"/>
      <c r="JT135" s="483">
        <v>8130</v>
      </c>
      <c r="JU135" s="74">
        <v>8200</v>
      </c>
      <c r="JV135" s="498"/>
      <c r="JW135" s="505">
        <v>8342</v>
      </c>
      <c r="JX135" s="511"/>
      <c r="JY135" s="519">
        <v>8467</v>
      </c>
      <c r="JZ135" s="530">
        <v>8526</v>
      </c>
      <c r="KA135" s="218">
        <f t="shared" si="243"/>
        <v>59</v>
      </c>
      <c r="KB135" s="4"/>
    </row>
    <row r="136" spans="1:288" ht="15" customHeight="1" x14ac:dyDescent="0.2">
      <c r="A136" s="557"/>
      <c r="B136" s="132">
        <v>135</v>
      </c>
      <c r="C136" s="4" t="s">
        <v>141</v>
      </c>
      <c r="D136" s="132">
        <v>0</v>
      </c>
      <c r="E136" s="132">
        <v>2</v>
      </c>
      <c r="F136" s="23">
        <v>7</v>
      </c>
      <c r="G136" s="1">
        <v>13</v>
      </c>
      <c r="H136" s="1">
        <v>19</v>
      </c>
      <c r="I136" s="23">
        <v>20</v>
      </c>
      <c r="J136" s="1">
        <v>25</v>
      </c>
      <c r="K136" s="1">
        <v>30</v>
      </c>
      <c r="L136" s="1">
        <v>35</v>
      </c>
      <c r="M136" s="1">
        <f t="shared" si="247"/>
        <v>41</v>
      </c>
      <c r="N136" s="1">
        <f t="shared" si="248"/>
        <v>47</v>
      </c>
      <c r="O136" s="1">
        <f t="shared" si="249"/>
        <v>53</v>
      </c>
      <c r="P136" s="1">
        <f>ROUND((O136-F136)/9+O136,0)</f>
        <v>58</v>
      </c>
      <c r="Q136" s="1">
        <f t="shared" si="250"/>
        <v>64.099999999999994</v>
      </c>
      <c r="R136" s="1">
        <v>72.099999999999994</v>
      </c>
      <c r="S136" s="70" t="s">
        <v>7</v>
      </c>
      <c r="T136" s="71">
        <v>84</v>
      </c>
      <c r="U136" s="73">
        <v>88</v>
      </c>
      <c r="V136" s="77">
        <v>93</v>
      </c>
      <c r="W136" s="1">
        <f t="shared" ref="W136" si="259">ROUND((V136-T136)/2+V136,1)</f>
        <v>97.5</v>
      </c>
      <c r="X136" s="1">
        <f>ROUND((W136-T136)/3+W136,1)</f>
        <v>102</v>
      </c>
      <c r="Y136" s="90">
        <v>113</v>
      </c>
      <c r="Z136" s="1">
        <f>ROUND((Y136-V136)/3+Y136,1)</f>
        <v>119.7</v>
      </c>
      <c r="AA136" s="99">
        <v>128</v>
      </c>
      <c r="AB136" s="103">
        <v>136</v>
      </c>
      <c r="AC136" s="114">
        <v>143</v>
      </c>
      <c r="AD136" s="1">
        <f>ROUND((AC136-Z136)/3+AC136,1)</f>
        <v>150.80000000000001</v>
      </c>
      <c r="AE136" s="122">
        <v>170</v>
      </c>
      <c r="AF136" s="124">
        <v>193</v>
      </c>
      <c r="AG136" s="129">
        <v>223</v>
      </c>
      <c r="AH136" s="133">
        <v>248</v>
      </c>
      <c r="AI136" s="136">
        <v>271</v>
      </c>
      <c r="AJ136" s="1">
        <f t="shared" ref="AJ136" si="260">ROUND((AI136-AF136)/3+AI136,1)</f>
        <v>297</v>
      </c>
      <c r="AK136" s="1">
        <f>ROUND((AJ136-AG136)/3+AJ136,1)</f>
        <v>321.7</v>
      </c>
      <c r="AL136" s="149">
        <v>306</v>
      </c>
      <c r="AM136" s="1">
        <v>316</v>
      </c>
      <c r="AN136" s="158">
        <v>340</v>
      </c>
      <c r="AO136" s="163">
        <v>346</v>
      </c>
      <c r="AP136" s="167">
        <v>352</v>
      </c>
      <c r="AQ136" s="1">
        <v>358</v>
      </c>
      <c r="AR136" s="178">
        <v>363</v>
      </c>
      <c r="AS136" s="1">
        <v>369</v>
      </c>
      <c r="AT136" s="1">
        <v>375</v>
      </c>
      <c r="AU136" s="1">
        <v>381</v>
      </c>
      <c r="AV136" s="1">
        <v>387</v>
      </c>
      <c r="AW136" s="1">
        <f t="shared" ref="AW136:BB136" si="261">AV136+8.7</f>
        <v>395.7</v>
      </c>
      <c r="AX136" s="1">
        <f t="shared" si="261"/>
        <v>404.4</v>
      </c>
      <c r="AY136" s="1">
        <f t="shared" si="261"/>
        <v>413.09999999999997</v>
      </c>
      <c r="AZ136" s="1">
        <f t="shared" si="261"/>
        <v>421.79999999999995</v>
      </c>
      <c r="BA136" s="1">
        <f t="shared" si="261"/>
        <v>430.49999999999994</v>
      </c>
      <c r="BB136" s="1">
        <f t="shared" si="261"/>
        <v>439.19999999999993</v>
      </c>
      <c r="BC136" s="1">
        <f>BB136+8.7</f>
        <v>447.89999999999992</v>
      </c>
      <c r="BD136" s="1">
        <f>BC136+8.7</f>
        <v>456.59999999999991</v>
      </c>
      <c r="BE136" s="255">
        <v>500</v>
      </c>
      <c r="BF136" s="264">
        <v>510</v>
      </c>
      <c r="BG136" s="1">
        <v>520</v>
      </c>
      <c r="BH136" s="1">
        <v>530</v>
      </c>
      <c r="BI136" s="1">
        <v>540</v>
      </c>
      <c r="BJ136" s="1">
        <v>550</v>
      </c>
      <c r="BK136" s="290">
        <v>555</v>
      </c>
      <c r="BL136" s="1">
        <v>563</v>
      </c>
      <c r="BM136" s="1">
        <v>571</v>
      </c>
      <c r="BN136" s="1">
        <v>579</v>
      </c>
      <c r="BO136" s="1">
        <v>587</v>
      </c>
      <c r="BP136" s="1">
        <v>595</v>
      </c>
      <c r="BQ136" s="1">
        <v>603</v>
      </c>
      <c r="BR136" s="1">
        <v>611</v>
      </c>
      <c r="BS136" s="1">
        <v>619</v>
      </c>
      <c r="BT136" s="327">
        <v>620</v>
      </c>
      <c r="BU136" s="331">
        <v>632</v>
      </c>
      <c r="BV136" s="335">
        <v>640</v>
      </c>
      <c r="BW136" s="338">
        <v>648</v>
      </c>
      <c r="BX136" s="1">
        <v>656</v>
      </c>
      <c r="BY136" s="346">
        <v>668</v>
      </c>
      <c r="BZ136" s="354">
        <v>674</v>
      </c>
      <c r="CA136" s="375">
        <v>683</v>
      </c>
      <c r="CB136" s="388">
        <v>692</v>
      </c>
      <c r="CC136" s="1">
        <v>701</v>
      </c>
      <c r="CD136" s="414">
        <v>708</v>
      </c>
      <c r="CE136" s="422">
        <v>717</v>
      </c>
      <c r="CF136" s="1">
        <v>725</v>
      </c>
      <c r="CG136" s="1">
        <v>733</v>
      </c>
      <c r="CH136" s="1">
        <v>741</v>
      </c>
      <c r="CI136" s="448">
        <v>754</v>
      </c>
      <c r="CJ136" s="455">
        <v>762</v>
      </c>
      <c r="CK136" s="460">
        <v>777</v>
      </c>
      <c r="CL136" s="468">
        <v>780</v>
      </c>
      <c r="CM136" s="475">
        <v>790</v>
      </c>
      <c r="CN136" s="483">
        <v>799</v>
      </c>
      <c r="CO136" s="489">
        <v>808</v>
      </c>
      <c r="CP136" s="1">
        <v>817</v>
      </c>
      <c r="CQ136" s="505">
        <v>826</v>
      </c>
      <c r="CR136" s="511">
        <v>836</v>
      </c>
      <c r="CS136" s="519">
        <v>846</v>
      </c>
      <c r="CT136" s="530">
        <v>857</v>
      </c>
      <c r="CU136" s="218">
        <f t="shared" si="241"/>
        <v>11</v>
      </c>
      <c r="CV136" s="23">
        <v>6</v>
      </c>
      <c r="CW136" s="1">
        <v>10</v>
      </c>
      <c r="CX136" s="1">
        <v>14</v>
      </c>
      <c r="CY136" s="23">
        <v>19</v>
      </c>
      <c r="CZ136" s="1">
        <v>23</v>
      </c>
      <c r="DA136" s="1">
        <v>27</v>
      </c>
      <c r="DB136" s="1">
        <v>31</v>
      </c>
      <c r="DC136" s="1">
        <f t="shared" si="251"/>
        <v>34</v>
      </c>
      <c r="DD136" s="1">
        <f t="shared" si="252"/>
        <v>37</v>
      </c>
      <c r="DE136" s="1">
        <f t="shared" si="253"/>
        <v>42</v>
      </c>
      <c r="DF136" s="1">
        <f>ROUND((DE136-CV136)/9+DE136+1,0)</f>
        <v>47</v>
      </c>
      <c r="DG136" s="1">
        <f t="shared" si="254"/>
        <v>52.1</v>
      </c>
      <c r="DH136" s="65" t="s">
        <v>7</v>
      </c>
      <c r="DI136" s="69" t="s">
        <v>7</v>
      </c>
      <c r="DJ136" s="71">
        <v>62</v>
      </c>
      <c r="DK136" s="73">
        <v>64</v>
      </c>
      <c r="DL136" s="77">
        <v>68</v>
      </c>
      <c r="DM136" s="1">
        <f t="shared" ref="DM136" si="262">ROUND((DL136-DJ136)/2+DL136,1)</f>
        <v>71</v>
      </c>
      <c r="DN136" s="1">
        <f>ROUND((DM136-DJ136)/3+DM136,1)</f>
        <v>74</v>
      </c>
      <c r="DO136" s="90">
        <v>76</v>
      </c>
      <c r="DP136" s="1">
        <f>ROUND((DO136-DL136)/3+DO136,1)</f>
        <v>78.7</v>
      </c>
      <c r="DQ136" s="99">
        <v>84</v>
      </c>
      <c r="DR136" s="103">
        <v>88</v>
      </c>
      <c r="DS136" s="114">
        <v>92</v>
      </c>
      <c r="DT136" s="1">
        <f>ROUND((DS136-DP136)/3+DS136,1)</f>
        <v>96.4</v>
      </c>
      <c r="DU136" s="122">
        <v>99</v>
      </c>
      <c r="DV136" s="124">
        <v>102</v>
      </c>
      <c r="DW136" s="129">
        <v>106</v>
      </c>
      <c r="DX136" s="133">
        <v>109</v>
      </c>
      <c r="DY136" s="136">
        <v>109</v>
      </c>
      <c r="DZ136" s="1">
        <f t="shared" si="255"/>
        <v>109</v>
      </c>
      <c r="EA136" s="1">
        <f>DZ136</f>
        <v>109</v>
      </c>
      <c r="EB136" s="149">
        <v>110</v>
      </c>
      <c r="EC136" s="1">
        <v>112</v>
      </c>
      <c r="ED136" s="158">
        <v>116</v>
      </c>
      <c r="EE136" s="163">
        <v>122</v>
      </c>
      <c r="EF136" s="167">
        <v>127</v>
      </c>
      <c r="EG136" s="1">
        <v>132</v>
      </c>
      <c r="EH136" s="178">
        <v>137</v>
      </c>
      <c r="EI136" s="1">
        <v>142</v>
      </c>
      <c r="EJ136" s="1">
        <v>143</v>
      </c>
      <c r="EK136" s="1">
        <f>EJ136</f>
        <v>143</v>
      </c>
      <c r="EL136" s="1">
        <f>EK136</f>
        <v>143</v>
      </c>
      <c r="EM136" s="1">
        <f t="shared" si="256"/>
        <v>143</v>
      </c>
      <c r="EN136" s="1">
        <f>EM136</f>
        <v>143</v>
      </c>
      <c r="EO136" s="1">
        <v>147</v>
      </c>
      <c r="EP136" s="1">
        <f>EO136+6</f>
        <v>153</v>
      </c>
      <c r="EQ136" s="234">
        <v>145</v>
      </c>
      <c r="ER136" s="1">
        <v>145</v>
      </c>
      <c r="ES136" s="1">
        <v>145</v>
      </c>
      <c r="ET136" s="1">
        <v>145</v>
      </c>
      <c r="EU136" s="255">
        <v>145</v>
      </c>
      <c r="EV136" s="1">
        <v>145</v>
      </c>
      <c r="EW136" s="1">
        <f t="shared" si="257"/>
        <v>145</v>
      </c>
      <c r="EX136" s="1">
        <f t="shared" si="258"/>
        <v>145</v>
      </c>
      <c r="EY136" s="1">
        <v>145</v>
      </c>
      <c r="EZ136" s="1">
        <v>145</v>
      </c>
      <c r="FA136" s="290">
        <v>145</v>
      </c>
      <c r="FB136" s="1">
        <v>145</v>
      </c>
      <c r="FC136" s="1">
        <v>145</v>
      </c>
      <c r="FD136" s="1">
        <v>145</v>
      </c>
      <c r="FE136" s="1">
        <v>145</v>
      </c>
      <c r="FF136" s="1">
        <v>145</v>
      </c>
      <c r="FG136" s="1">
        <f>FF136</f>
        <v>145</v>
      </c>
      <c r="FH136" s="1">
        <f>FG136</f>
        <v>145</v>
      </c>
      <c r="FI136" s="1">
        <f>FH136</f>
        <v>145</v>
      </c>
      <c r="FJ136" s="1">
        <v>145</v>
      </c>
      <c r="FK136" s="331">
        <v>145</v>
      </c>
      <c r="FL136" s="335">
        <v>145</v>
      </c>
      <c r="FM136" s="338">
        <v>145</v>
      </c>
      <c r="FN136" s="1">
        <v>145</v>
      </c>
      <c r="FO136" s="346">
        <v>145</v>
      </c>
      <c r="FP136" s="354">
        <v>145</v>
      </c>
      <c r="FQ136" s="375">
        <v>145</v>
      </c>
      <c r="FR136" s="388">
        <v>145</v>
      </c>
      <c r="FS136" s="1">
        <v>145</v>
      </c>
      <c r="FT136" s="414">
        <v>145</v>
      </c>
      <c r="FU136" s="422">
        <v>145</v>
      </c>
      <c r="FV136" s="1">
        <v>145</v>
      </c>
      <c r="FW136" s="1">
        <v>145</v>
      </c>
      <c r="FX136" s="234">
        <v>145</v>
      </c>
      <c r="FY136" s="234">
        <v>145</v>
      </c>
      <c r="FZ136" s="455">
        <v>145</v>
      </c>
      <c r="GA136" s="460">
        <v>145</v>
      </c>
      <c r="GB136" s="468">
        <v>145</v>
      </c>
      <c r="GC136" s="475">
        <v>145</v>
      </c>
      <c r="GD136" s="483">
        <v>145</v>
      </c>
      <c r="GE136" s="1">
        <v>145</v>
      </c>
      <c r="GF136" s="1">
        <v>145</v>
      </c>
      <c r="GG136" s="505">
        <v>145</v>
      </c>
      <c r="GH136" s="511">
        <v>145</v>
      </c>
      <c r="GI136" s="519">
        <v>145</v>
      </c>
      <c r="GJ136" s="530">
        <v>145</v>
      </c>
      <c r="GK136" s="218">
        <f t="shared" si="242"/>
        <v>0</v>
      </c>
      <c r="GL136" s="23">
        <v>9002</v>
      </c>
      <c r="GM136" s="23"/>
      <c r="GN136" s="23"/>
      <c r="GO136" s="23">
        <v>9357</v>
      </c>
      <c r="GP136" s="17"/>
      <c r="GQ136" s="22"/>
      <c r="GR136" s="31"/>
      <c r="GS136" s="37"/>
      <c r="GT136" s="41"/>
      <c r="GU136" s="44"/>
      <c r="GV136" s="47"/>
      <c r="GW136" s="53"/>
      <c r="GX136" s="65"/>
      <c r="GY136" s="69"/>
      <c r="GZ136" s="71">
        <v>10526</v>
      </c>
      <c r="HA136" s="73">
        <v>10652</v>
      </c>
      <c r="HB136" s="77">
        <v>10755</v>
      </c>
      <c r="HC136" s="81"/>
      <c r="HD136" s="88"/>
      <c r="HE136" s="90">
        <v>11018</v>
      </c>
      <c r="HF136" s="93"/>
      <c r="HG136" s="99">
        <v>11252</v>
      </c>
      <c r="HH136" s="103">
        <v>11351</v>
      </c>
      <c r="HI136" s="114">
        <v>11446</v>
      </c>
      <c r="HJ136" s="117"/>
      <c r="HK136" s="74">
        <v>11678</v>
      </c>
      <c r="HL136" s="124">
        <v>11806</v>
      </c>
      <c r="HM136" s="129">
        <v>11952</v>
      </c>
      <c r="HN136" s="133">
        <v>12073</v>
      </c>
      <c r="HO136" s="136">
        <v>12185</v>
      </c>
      <c r="HP136" s="140"/>
      <c r="HQ136" s="145"/>
      <c r="HR136" s="149">
        <v>12631</v>
      </c>
      <c r="HS136" s="153"/>
      <c r="HT136" s="158">
        <v>12872</v>
      </c>
      <c r="HU136" s="163">
        <v>12976</v>
      </c>
      <c r="HV136" s="167">
        <v>13084</v>
      </c>
      <c r="HW136" s="174"/>
      <c r="HX136" s="178">
        <v>13248</v>
      </c>
      <c r="HY136" s="184"/>
      <c r="HZ136" s="189"/>
      <c r="IA136" s="193"/>
      <c r="IB136" s="202"/>
      <c r="IC136" s="205"/>
      <c r="ID136" s="209"/>
      <c r="IE136" s="218"/>
      <c r="IF136" s="225"/>
      <c r="IG136" s="229"/>
      <c r="IH136" s="235"/>
      <c r="II136" s="245"/>
      <c r="IJ136" s="251"/>
      <c r="IK136" s="255">
        <v>15680</v>
      </c>
      <c r="IL136" s="264">
        <v>15940</v>
      </c>
      <c r="IM136" s="268"/>
      <c r="IN136" s="272"/>
      <c r="IO136" s="279"/>
      <c r="IP136" s="285"/>
      <c r="IQ136" s="290">
        <v>17059</v>
      </c>
      <c r="IR136" s="295"/>
      <c r="IS136" s="299"/>
      <c r="IT136" s="305"/>
      <c r="IU136" s="308"/>
      <c r="IV136" s="310"/>
      <c r="IW136" s="313"/>
      <c r="IX136" s="317"/>
      <c r="IY136" s="322"/>
      <c r="IZ136" s="327">
        <v>19360</v>
      </c>
      <c r="JA136" s="74">
        <v>19603</v>
      </c>
      <c r="JB136" s="335">
        <v>19858</v>
      </c>
      <c r="JC136" s="338">
        <v>20121</v>
      </c>
      <c r="JD136" s="343"/>
      <c r="JE136" s="346">
        <v>20515</v>
      </c>
      <c r="JF136" s="354">
        <v>20630</v>
      </c>
      <c r="JG136" s="375">
        <v>20735</v>
      </c>
      <c r="JH136" s="388">
        <v>20836</v>
      </c>
      <c r="JI136" s="393"/>
      <c r="JJ136" s="414">
        <v>21014</v>
      </c>
      <c r="JK136" s="422">
        <v>21032</v>
      </c>
      <c r="JL136" s="429"/>
      <c r="JM136" s="435"/>
      <c r="JN136" s="441"/>
      <c r="JO136" s="74">
        <v>21273</v>
      </c>
      <c r="JP136" s="455">
        <v>21320</v>
      </c>
      <c r="JQ136" s="460">
        <v>21400</v>
      </c>
      <c r="JR136" s="468"/>
      <c r="JS136" s="475">
        <v>21512</v>
      </c>
      <c r="JT136" s="483"/>
      <c r="JU136" s="489">
        <v>21594</v>
      </c>
      <c r="JV136" s="498"/>
      <c r="JW136" s="505">
        <v>21787</v>
      </c>
      <c r="JX136" s="511">
        <v>21832</v>
      </c>
      <c r="JY136" s="519">
        <v>21874</v>
      </c>
      <c r="JZ136" s="530">
        <v>21956</v>
      </c>
      <c r="KA136" s="218">
        <f t="shared" si="243"/>
        <v>82</v>
      </c>
      <c r="KB136" s="4"/>
    </row>
    <row r="137" spans="1:288" ht="15" customHeight="1" x14ac:dyDescent="0.2">
      <c r="A137" s="557"/>
      <c r="B137" s="132">
        <v>136</v>
      </c>
      <c r="C137" s="4" t="s">
        <v>142</v>
      </c>
      <c r="D137" s="132">
        <v>2</v>
      </c>
      <c r="E137" s="132">
        <v>2</v>
      </c>
      <c r="F137" s="23">
        <v>135</v>
      </c>
      <c r="G137" s="23">
        <v>143</v>
      </c>
      <c r="H137" s="23">
        <v>151</v>
      </c>
      <c r="I137" s="23">
        <v>163</v>
      </c>
      <c r="J137" s="18">
        <v>184</v>
      </c>
      <c r="K137" s="22">
        <v>210</v>
      </c>
      <c r="L137" s="31">
        <v>223</v>
      </c>
      <c r="M137" s="37">
        <v>238</v>
      </c>
      <c r="N137" s="41">
        <v>251</v>
      </c>
      <c r="O137" s="44">
        <v>258</v>
      </c>
      <c r="P137" s="47">
        <v>263</v>
      </c>
      <c r="Q137" s="53">
        <v>268</v>
      </c>
      <c r="R137" s="65">
        <v>273</v>
      </c>
      <c r="S137" s="69">
        <v>279</v>
      </c>
      <c r="T137" s="71">
        <v>287</v>
      </c>
      <c r="U137" s="73">
        <v>296</v>
      </c>
      <c r="V137" s="77">
        <v>305</v>
      </c>
      <c r="W137" s="81">
        <v>315</v>
      </c>
      <c r="X137" s="88">
        <v>326</v>
      </c>
      <c r="Y137" s="90">
        <v>341</v>
      </c>
      <c r="Z137" s="93">
        <v>353</v>
      </c>
      <c r="AA137" s="99">
        <v>364</v>
      </c>
      <c r="AB137" s="103">
        <v>374</v>
      </c>
      <c r="AC137" s="114">
        <v>383</v>
      </c>
      <c r="AD137" s="117">
        <v>394</v>
      </c>
      <c r="AE137" s="122">
        <v>403</v>
      </c>
      <c r="AF137" s="124">
        <v>412</v>
      </c>
      <c r="AG137" s="129">
        <v>424</v>
      </c>
      <c r="AH137" s="133">
        <v>434</v>
      </c>
      <c r="AI137" s="136">
        <v>445</v>
      </c>
      <c r="AJ137" s="140">
        <v>457</v>
      </c>
      <c r="AK137" s="145">
        <v>470</v>
      </c>
      <c r="AL137" s="149">
        <v>483</v>
      </c>
      <c r="AM137" s="153">
        <v>490</v>
      </c>
      <c r="AN137" s="158">
        <v>498</v>
      </c>
      <c r="AO137" s="163">
        <v>506</v>
      </c>
      <c r="AP137" s="167">
        <v>512</v>
      </c>
      <c r="AQ137" s="174">
        <v>520</v>
      </c>
      <c r="AR137" s="178">
        <v>527</v>
      </c>
      <c r="AS137" s="184">
        <v>533</v>
      </c>
      <c r="AT137" s="189">
        <v>541</v>
      </c>
      <c r="AU137" s="193">
        <v>550</v>
      </c>
      <c r="AV137" s="202">
        <v>561</v>
      </c>
      <c r="AW137" s="205">
        <v>570</v>
      </c>
      <c r="AX137" s="209">
        <v>578</v>
      </c>
      <c r="AY137" s="218">
        <v>586</v>
      </c>
      <c r="AZ137" s="225">
        <v>590</v>
      </c>
      <c r="BA137" s="229">
        <v>595</v>
      </c>
      <c r="BB137" s="235">
        <v>600</v>
      </c>
      <c r="BC137" s="245">
        <v>604</v>
      </c>
      <c r="BD137" s="251">
        <v>610</v>
      </c>
      <c r="BE137" s="255">
        <v>617</v>
      </c>
      <c r="BF137" s="264">
        <v>624</v>
      </c>
      <c r="BG137" s="268">
        <v>632</v>
      </c>
      <c r="BH137" s="272">
        <v>640</v>
      </c>
      <c r="BI137" s="279">
        <v>648</v>
      </c>
      <c r="BJ137" s="285">
        <v>656</v>
      </c>
      <c r="BK137" s="290">
        <v>663</v>
      </c>
      <c r="BL137" s="295">
        <v>668</v>
      </c>
      <c r="BM137" s="299">
        <v>674</v>
      </c>
      <c r="BN137" s="305">
        <v>683</v>
      </c>
      <c r="BO137" s="308">
        <v>688</v>
      </c>
      <c r="BP137" s="310">
        <v>695</v>
      </c>
      <c r="BQ137" s="313">
        <v>703</v>
      </c>
      <c r="BR137" s="317">
        <v>711</v>
      </c>
      <c r="BS137" s="322">
        <v>718</v>
      </c>
      <c r="BT137" s="327">
        <v>726</v>
      </c>
      <c r="BU137" s="331">
        <v>734</v>
      </c>
      <c r="BV137" s="335">
        <v>741</v>
      </c>
      <c r="BW137" s="338">
        <v>749</v>
      </c>
      <c r="BX137" s="1">
        <v>757</v>
      </c>
      <c r="BY137" s="346">
        <v>764</v>
      </c>
      <c r="BZ137" s="354">
        <v>771</v>
      </c>
      <c r="CA137" s="375">
        <v>779</v>
      </c>
      <c r="CB137" s="388">
        <v>787</v>
      </c>
      <c r="CC137" s="393">
        <v>794</v>
      </c>
      <c r="CD137" s="414">
        <v>801</v>
      </c>
      <c r="CE137" s="422">
        <v>807</v>
      </c>
      <c r="CF137" s="429">
        <v>816</v>
      </c>
      <c r="CG137" s="435">
        <v>823</v>
      </c>
      <c r="CH137" s="441">
        <v>5</v>
      </c>
      <c r="CI137" s="448">
        <v>10</v>
      </c>
      <c r="CJ137" s="455">
        <v>16</v>
      </c>
      <c r="CK137" s="460">
        <v>21</v>
      </c>
      <c r="CL137" s="468">
        <v>27</v>
      </c>
      <c r="CM137" s="475">
        <v>32</v>
      </c>
      <c r="CN137" s="483">
        <v>38</v>
      </c>
      <c r="CO137" s="489">
        <v>44</v>
      </c>
      <c r="CP137" s="498">
        <v>49</v>
      </c>
      <c r="CQ137" s="505">
        <v>53</v>
      </c>
      <c r="CR137" s="511">
        <v>57</v>
      </c>
      <c r="CS137" s="519">
        <v>61</v>
      </c>
      <c r="CT137" s="530">
        <v>66</v>
      </c>
      <c r="CU137" s="218">
        <f t="shared" si="241"/>
        <v>5</v>
      </c>
      <c r="CV137" s="23">
        <v>21</v>
      </c>
      <c r="CW137" s="23">
        <v>24</v>
      </c>
      <c r="CX137" s="23">
        <v>28</v>
      </c>
      <c r="CY137" s="23">
        <v>32</v>
      </c>
      <c r="CZ137" s="18">
        <v>34</v>
      </c>
      <c r="DA137" s="22">
        <v>37</v>
      </c>
      <c r="DB137" s="31">
        <v>39</v>
      </c>
      <c r="DC137" s="37">
        <v>40</v>
      </c>
      <c r="DD137" s="41">
        <v>40</v>
      </c>
      <c r="DE137" s="44">
        <v>41</v>
      </c>
      <c r="DF137" s="47">
        <v>41</v>
      </c>
      <c r="DG137" s="53">
        <v>44</v>
      </c>
      <c r="DH137" s="65">
        <v>48</v>
      </c>
      <c r="DI137" s="69">
        <v>51</v>
      </c>
      <c r="DJ137" s="71">
        <v>56</v>
      </c>
      <c r="DK137" s="73">
        <v>60</v>
      </c>
      <c r="DL137" s="77">
        <v>64</v>
      </c>
      <c r="DM137" s="81">
        <v>67</v>
      </c>
      <c r="DN137" s="88">
        <v>70</v>
      </c>
      <c r="DO137" s="90">
        <v>72</v>
      </c>
      <c r="DP137" s="93">
        <v>76</v>
      </c>
      <c r="DQ137" s="99">
        <v>80</v>
      </c>
      <c r="DR137" s="103">
        <v>86</v>
      </c>
      <c r="DS137" s="114">
        <v>91</v>
      </c>
      <c r="DT137" s="117">
        <v>97</v>
      </c>
      <c r="DU137" s="122">
        <v>101</v>
      </c>
      <c r="DV137" s="124">
        <v>106</v>
      </c>
      <c r="DW137" s="129">
        <v>111</v>
      </c>
      <c r="DX137" s="133">
        <v>113</v>
      </c>
      <c r="DY137" s="136">
        <v>113</v>
      </c>
      <c r="DZ137" s="140">
        <v>113</v>
      </c>
      <c r="EA137" s="145">
        <v>113</v>
      </c>
      <c r="EB137" s="149">
        <v>113</v>
      </c>
      <c r="EC137" s="153">
        <v>117</v>
      </c>
      <c r="ED137" s="158">
        <v>121</v>
      </c>
      <c r="EE137" s="163">
        <v>126</v>
      </c>
      <c r="EF137" s="167">
        <v>129</v>
      </c>
      <c r="EG137" s="174">
        <v>133</v>
      </c>
      <c r="EH137" s="178">
        <v>137</v>
      </c>
      <c r="EI137" s="184">
        <v>141</v>
      </c>
      <c r="EJ137" s="189">
        <v>147</v>
      </c>
      <c r="EK137" s="193">
        <v>147</v>
      </c>
      <c r="EL137" s="202">
        <v>147</v>
      </c>
      <c r="EM137" s="205">
        <v>147</v>
      </c>
      <c r="EN137" s="209">
        <v>147</v>
      </c>
      <c r="EO137" s="218">
        <v>147</v>
      </c>
      <c r="EP137" s="225">
        <v>147</v>
      </c>
      <c r="EQ137" s="229">
        <v>150</v>
      </c>
      <c r="ER137" s="235">
        <v>154</v>
      </c>
      <c r="ES137" s="245">
        <v>158</v>
      </c>
      <c r="ET137" s="251">
        <v>162</v>
      </c>
      <c r="EU137" s="255">
        <v>163</v>
      </c>
      <c r="EV137" s="264">
        <v>163</v>
      </c>
      <c r="EW137" s="268">
        <v>163</v>
      </c>
      <c r="EX137" s="272">
        <v>163</v>
      </c>
      <c r="EY137" s="279">
        <v>164</v>
      </c>
      <c r="EZ137" s="285">
        <v>164</v>
      </c>
      <c r="FA137" s="290">
        <v>165</v>
      </c>
      <c r="FB137" s="295">
        <v>168</v>
      </c>
      <c r="FC137" s="299">
        <v>171</v>
      </c>
      <c r="FD137" s="305">
        <v>173</v>
      </c>
      <c r="FE137" s="308">
        <v>173</v>
      </c>
      <c r="FF137" s="310">
        <v>173</v>
      </c>
      <c r="FG137" s="313">
        <v>173</v>
      </c>
      <c r="FH137" s="317">
        <v>173</v>
      </c>
      <c r="FI137" s="322">
        <v>173</v>
      </c>
      <c r="FJ137" s="327">
        <v>173</v>
      </c>
      <c r="FK137" s="331">
        <v>173</v>
      </c>
      <c r="FL137" s="335">
        <v>173</v>
      </c>
      <c r="FM137" s="338">
        <v>173</v>
      </c>
      <c r="FN137" s="1">
        <v>173</v>
      </c>
      <c r="FO137" s="346">
        <v>173</v>
      </c>
      <c r="FP137" s="354">
        <v>173</v>
      </c>
      <c r="FQ137" s="375">
        <v>173</v>
      </c>
      <c r="FR137" s="388">
        <v>173</v>
      </c>
      <c r="FS137" s="393">
        <v>173</v>
      </c>
      <c r="FT137" s="414">
        <v>173</v>
      </c>
      <c r="FU137" s="422">
        <v>173</v>
      </c>
      <c r="FV137" s="429">
        <v>173</v>
      </c>
      <c r="FW137" s="435">
        <v>173</v>
      </c>
      <c r="FX137" s="1">
        <v>173</v>
      </c>
      <c r="FY137" s="448">
        <v>1</v>
      </c>
      <c r="FZ137" s="455">
        <v>1.1459999999999999</v>
      </c>
      <c r="GA137" s="460">
        <v>1.1459999999999999</v>
      </c>
      <c r="GB137" s="468">
        <v>1.1459999999999999</v>
      </c>
      <c r="GC137" s="475">
        <v>1.1459999999999999</v>
      </c>
      <c r="GD137" s="483">
        <v>1.1459999999999999</v>
      </c>
      <c r="GE137" s="489">
        <v>1.1459999999999999</v>
      </c>
      <c r="GF137" s="498">
        <v>1.1459999999999999</v>
      </c>
      <c r="GG137" s="505">
        <v>1.1459999999999999</v>
      </c>
      <c r="GH137" s="511">
        <v>1.1459999999999999</v>
      </c>
      <c r="GI137" s="519">
        <v>1.1459999999999999</v>
      </c>
      <c r="GJ137" s="530">
        <v>1.1459999999999999</v>
      </c>
      <c r="GK137" s="218">
        <f t="shared" si="242"/>
        <v>0</v>
      </c>
      <c r="GL137" s="23">
        <v>18949</v>
      </c>
      <c r="GM137" s="23">
        <v>19145</v>
      </c>
      <c r="GN137" s="23">
        <v>19375</v>
      </c>
      <c r="GO137" s="23">
        <v>19569</v>
      </c>
      <c r="GP137" s="17">
        <v>19740</v>
      </c>
      <c r="GQ137" s="22">
        <v>19964</v>
      </c>
      <c r="GR137" s="31">
        <v>20287</v>
      </c>
      <c r="GS137" s="37">
        <v>20510</v>
      </c>
      <c r="GT137" s="41">
        <v>20832</v>
      </c>
      <c r="GU137" s="44">
        <v>21159</v>
      </c>
      <c r="GV137" s="47">
        <v>21498</v>
      </c>
      <c r="GW137" s="53">
        <v>21670</v>
      </c>
      <c r="GX137" s="65">
        <v>21834</v>
      </c>
      <c r="GY137" s="69">
        <v>22001</v>
      </c>
      <c r="GZ137" s="71">
        <v>22245</v>
      </c>
      <c r="HA137" s="73">
        <v>22432</v>
      </c>
      <c r="HB137" s="77">
        <v>22683</v>
      </c>
      <c r="HC137" s="81">
        <v>23236</v>
      </c>
      <c r="HD137" s="88">
        <v>23588</v>
      </c>
      <c r="HE137" s="90">
        <v>23968</v>
      </c>
      <c r="HF137" s="93">
        <v>24215</v>
      </c>
      <c r="HG137" s="99">
        <v>24493</v>
      </c>
      <c r="HH137" s="103">
        <v>24739</v>
      </c>
      <c r="HI137" s="114">
        <v>25017</v>
      </c>
      <c r="HJ137" s="74">
        <v>25311</v>
      </c>
      <c r="HK137" s="122">
        <v>25528</v>
      </c>
      <c r="HL137" s="124">
        <v>25743</v>
      </c>
      <c r="HM137" s="74">
        <v>26012</v>
      </c>
      <c r="HN137" s="74">
        <v>26506</v>
      </c>
      <c r="HO137" s="136">
        <v>26915</v>
      </c>
      <c r="HP137" s="140">
        <v>27368</v>
      </c>
      <c r="HQ137" s="145">
        <v>27843</v>
      </c>
      <c r="HR137" s="149">
        <v>28268</v>
      </c>
      <c r="HS137" s="153">
        <v>28520</v>
      </c>
      <c r="HT137" s="158">
        <v>28845</v>
      </c>
      <c r="HU137" s="163">
        <v>29136</v>
      </c>
      <c r="HV137" s="167">
        <v>29438</v>
      </c>
      <c r="HW137" s="174">
        <v>29677</v>
      </c>
      <c r="HX137" s="178">
        <v>29903</v>
      </c>
      <c r="HY137" s="184">
        <v>30126</v>
      </c>
      <c r="HZ137" s="189">
        <v>30490</v>
      </c>
      <c r="IA137" s="193">
        <v>31053</v>
      </c>
      <c r="IB137" s="202">
        <v>31523</v>
      </c>
      <c r="IC137" s="205">
        <v>31889</v>
      </c>
      <c r="ID137" s="209">
        <v>32229</v>
      </c>
      <c r="IE137" s="218">
        <v>32604</v>
      </c>
      <c r="IF137" s="225">
        <v>32848</v>
      </c>
      <c r="IG137" s="229">
        <v>33099</v>
      </c>
      <c r="IH137" s="235">
        <v>33370</v>
      </c>
      <c r="II137" s="245">
        <v>33598</v>
      </c>
      <c r="IJ137" s="251">
        <v>33861</v>
      </c>
      <c r="IK137" s="255">
        <v>34208</v>
      </c>
      <c r="IL137" s="264">
        <v>34596</v>
      </c>
      <c r="IM137" s="268">
        <v>35230</v>
      </c>
      <c r="IN137" s="272">
        <v>35905</v>
      </c>
      <c r="IO137" s="279">
        <v>36268</v>
      </c>
      <c r="IP137" s="285">
        <v>36635</v>
      </c>
      <c r="IQ137" s="290">
        <v>36982</v>
      </c>
      <c r="IR137" s="295">
        <v>37245</v>
      </c>
      <c r="IS137" s="299">
        <v>37499</v>
      </c>
      <c r="IT137" s="74">
        <v>37932</v>
      </c>
      <c r="IU137" s="308">
        <v>38199</v>
      </c>
      <c r="IV137" s="310">
        <v>38576</v>
      </c>
      <c r="IW137" s="313">
        <v>38924</v>
      </c>
      <c r="IX137" s="317">
        <v>39321</v>
      </c>
      <c r="IY137" s="322">
        <v>39751</v>
      </c>
      <c r="IZ137" s="327">
        <v>40300</v>
      </c>
      <c r="JA137" s="331">
        <v>40741</v>
      </c>
      <c r="JB137" s="335">
        <v>41096</v>
      </c>
      <c r="JC137" s="338">
        <v>41468</v>
      </c>
      <c r="JD137" s="343"/>
      <c r="JE137" s="346">
        <v>42243</v>
      </c>
      <c r="JF137" s="354">
        <v>42603</v>
      </c>
      <c r="JG137" s="375">
        <v>42971</v>
      </c>
      <c r="JH137" s="388">
        <v>43526</v>
      </c>
      <c r="JI137" s="393">
        <v>43914</v>
      </c>
      <c r="JJ137" s="414">
        <v>44300</v>
      </c>
      <c r="JK137" s="422">
        <v>44803</v>
      </c>
      <c r="JL137" s="429">
        <v>45539</v>
      </c>
      <c r="JM137" s="435">
        <v>45872</v>
      </c>
      <c r="JN137" s="441">
        <v>46220</v>
      </c>
      <c r="JO137" s="448">
        <v>46532</v>
      </c>
      <c r="JP137" s="455">
        <v>46925</v>
      </c>
      <c r="JQ137" s="460">
        <v>47264</v>
      </c>
      <c r="JR137" s="468">
        <v>47580</v>
      </c>
      <c r="JS137" s="475">
        <v>47922</v>
      </c>
      <c r="JT137" s="483">
        <v>48262</v>
      </c>
      <c r="JU137" s="489">
        <v>48617</v>
      </c>
      <c r="JV137" s="498">
        <v>49075</v>
      </c>
      <c r="JW137" s="505">
        <v>49581</v>
      </c>
      <c r="JX137" s="511">
        <v>50044</v>
      </c>
      <c r="JY137" s="519">
        <v>50410</v>
      </c>
      <c r="JZ137" s="530">
        <v>50746</v>
      </c>
      <c r="KA137" s="218">
        <f t="shared" si="243"/>
        <v>336</v>
      </c>
      <c r="KB137" s="4"/>
    </row>
    <row r="138" spans="1:288" ht="15" customHeight="1" x14ac:dyDescent="0.2">
      <c r="A138" s="557">
        <v>5</v>
      </c>
      <c r="B138" s="132">
        <v>137</v>
      </c>
      <c r="C138" s="4" t="s">
        <v>350</v>
      </c>
      <c r="D138" s="132">
        <v>3</v>
      </c>
      <c r="E138" s="132">
        <v>4</v>
      </c>
      <c r="F138" s="23">
        <v>160</v>
      </c>
      <c r="G138" s="5">
        <v>160</v>
      </c>
      <c r="H138" s="5">
        <v>160</v>
      </c>
      <c r="I138" s="5">
        <v>160</v>
      </c>
      <c r="J138" s="5">
        <v>160</v>
      </c>
      <c r="K138" s="5">
        <v>160</v>
      </c>
      <c r="L138" s="5">
        <v>160</v>
      </c>
      <c r="M138" s="5">
        <v>160</v>
      </c>
      <c r="N138" s="5">
        <v>160</v>
      </c>
      <c r="O138" s="5">
        <v>160</v>
      </c>
      <c r="P138" s="5">
        <v>160</v>
      </c>
      <c r="Q138" s="5">
        <v>160</v>
      </c>
      <c r="R138" s="5">
        <v>160</v>
      </c>
      <c r="S138" s="5">
        <v>160</v>
      </c>
      <c r="T138" s="5">
        <v>160</v>
      </c>
      <c r="U138" s="5">
        <v>160</v>
      </c>
      <c r="V138" s="5">
        <v>160</v>
      </c>
      <c r="W138" s="5">
        <v>160</v>
      </c>
      <c r="X138" s="5">
        <v>160</v>
      </c>
      <c r="Y138" s="5">
        <v>160</v>
      </c>
      <c r="Z138" s="5">
        <v>160</v>
      </c>
      <c r="AA138" s="5">
        <v>160</v>
      </c>
      <c r="AB138" s="5">
        <v>160</v>
      </c>
      <c r="AC138" s="5">
        <v>160</v>
      </c>
      <c r="AD138" s="5">
        <v>160</v>
      </c>
      <c r="AE138" s="5">
        <v>160</v>
      </c>
      <c r="AF138" s="5">
        <v>160</v>
      </c>
      <c r="AG138" s="5">
        <v>160</v>
      </c>
      <c r="AH138" s="5">
        <v>160</v>
      </c>
      <c r="AI138" s="5">
        <v>160</v>
      </c>
      <c r="AJ138" s="5">
        <v>160</v>
      </c>
      <c r="AK138" s="5">
        <v>160</v>
      </c>
      <c r="AL138" s="5">
        <v>160</v>
      </c>
      <c r="AM138" s="5">
        <v>160</v>
      </c>
      <c r="AN138" s="5">
        <v>160</v>
      </c>
      <c r="AO138" s="5">
        <v>160</v>
      </c>
      <c r="AP138" s="5">
        <v>160</v>
      </c>
      <c r="AQ138" s="5">
        <v>160</v>
      </c>
      <c r="AR138" s="5">
        <v>160</v>
      </c>
      <c r="AS138" s="5">
        <v>160</v>
      </c>
      <c r="AT138" s="5">
        <v>160</v>
      </c>
      <c r="AU138" s="5">
        <v>160</v>
      </c>
      <c r="AV138" s="5">
        <v>160</v>
      </c>
      <c r="AW138" s="5">
        <v>160</v>
      </c>
      <c r="AX138" s="5">
        <v>160</v>
      </c>
      <c r="AY138" s="5">
        <v>160</v>
      </c>
      <c r="AZ138" s="5">
        <v>160</v>
      </c>
      <c r="BA138" s="1">
        <v>200</v>
      </c>
      <c r="BB138" s="1">
        <v>210</v>
      </c>
      <c r="BC138" s="1">
        <v>220</v>
      </c>
      <c r="BD138" s="1">
        <v>230</v>
      </c>
      <c r="BE138" s="1">
        <v>240</v>
      </c>
      <c r="BF138" s="1">
        <v>250</v>
      </c>
      <c r="BG138" s="1">
        <v>260</v>
      </c>
      <c r="BH138" s="1">
        <v>270</v>
      </c>
      <c r="BI138" s="1">
        <v>280</v>
      </c>
      <c r="BJ138" s="1">
        <v>290</v>
      </c>
      <c r="BK138" s="1">
        <v>300</v>
      </c>
      <c r="BL138" s="295">
        <v>426</v>
      </c>
      <c r="BM138" s="1">
        <v>13</v>
      </c>
      <c r="BN138" s="1">
        <v>25</v>
      </c>
      <c r="BO138" s="1">
        <v>37</v>
      </c>
      <c r="BP138" s="1">
        <v>49</v>
      </c>
      <c r="BQ138" s="1">
        <v>61</v>
      </c>
      <c r="BR138" s="1">
        <v>73</v>
      </c>
      <c r="BS138" s="1">
        <v>85</v>
      </c>
      <c r="BT138" s="327">
        <v>82</v>
      </c>
      <c r="BU138" s="1">
        <v>90</v>
      </c>
      <c r="BV138" s="1">
        <v>98</v>
      </c>
      <c r="BW138" s="1">
        <v>106</v>
      </c>
      <c r="BX138" s="343">
        <v>125</v>
      </c>
      <c r="BY138" s="1">
        <v>135</v>
      </c>
      <c r="BZ138" s="1">
        <v>145</v>
      </c>
      <c r="CA138" s="1">
        <v>155</v>
      </c>
      <c r="CB138" s="1">
        <v>165</v>
      </c>
      <c r="CC138" s="1">
        <v>175</v>
      </c>
      <c r="CD138" s="1">
        <v>185</v>
      </c>
      <c r="CE138" s="1">
        <v>195</v>
      </c>
      <c r="CF138" s="1">
        <v>205</v>
      </c>
      <c r="CG138" s="1">
        <v>215</v>
      </c>
      <c r="CH138" s="441">
        <v>225</v>
      </c>
      <c r="CI138" s="448">
        <v>236</v>
      </c>
      <c r="CJ138" s="1">
        <v>246</v>
      </c>
      <c r="CK138" s="1">
        <v>256</v>
      </c>
      <c r="CL138" s="1">
        <v>266</v>
      </c>
      <c r="CM138" s="1">
        <v>276</v>
      </c>
      <c r="CN138" s="1">
        <v>286</v>
      </c>
      <c r="CO138" s="1">
        <v>296</v>
      </c>
      <c r="CP138" s="1">
        <v>306</v>
      </c>
      <c r="CQ138" s="1">
        <v>316</v>
      </c>
      <c r="CR138" s="1">
        <v>326</v>
      </c>
      <c r="CS138" s="522">
        <v>336</v>
      </c>
      <c r="CT138" s="1">
        <v>346</v>
      </c>
      <c r="CU138" s="218">
        <f t="shared" si="241"/>
        <v>10</v>
      </c>
      <c r="CV138" s="23">
        <v>84</v>
      </c>
      <c r="CW138" s="5">
        <v>84</v>
      </c>
      <c r="CX138" s="5">
        <v>84</v>
      </c>
      <c r="CY138" s="5">
        <v>84</v>
      </c>
      <c r="CZ138" s="5">
        <v>84</v>
      </c>
      <c r="DA138" s="5">
        <v>84</v>
      </c>
      <c r="DB138" s="5">
        <v>84</v>
      </c>
      <c r="DC138" s="5">
        <v>84</v>
      </c>
      <c r="DD138" s="5">
        <v>84</v>
      </c>
      <c r="DE138" s="5">
        <v>84</v>
      </c>
      <c r="DF138" s="5">
        <v>84</v>
      </c>
      <c r="DG138" s="5">
        <v>84</v>
      </c>
      <c r="DH138" s="5">
        <v>84</v>
      </c>
      <c r="DI138" s="5">
        <v>84</v>
      </c>
      <c r="DJ138" s="5">
        <v>84</v>
      </c>
      <c r="DK138" s="5">
        <v>84</v>
      </c>
      <c r="DL138" s="5">
        <v>84</v>
      </c>
      <c r="DM138" s="5">
        <v>84</v>
      </c>
      <c r="DN138" s="5">
        <v>84</v>
      </c>
      <c r="DO138" s="5">
        <v>84</v>
      </c>
      <c r="DP138" s="5">
        <v>84</v>
      </c>
      <c r="DQ138" s="5">
        <v>84</v>
      </c>
      <c r="DR138" s="5">
        <v>84</v>
      </c>
      <c r="DS138" s="5">
        <v>84</v>
      </c>
      <c r="DT138" s="5">
        <v>84</v>
      </c>
      <c r="DU138" s="5">
        <v>84</v>
      </c>
      <c r="DV138" s="5">
        <v>84</v>
      </c>
      <c r="DW138" s="5">
        <v>84</v>
      </c>
      <c r="DX138" s="5">
        <v>84</v>
      </c>
      <c r="DY138" s="5">
        <v>84</v>
      </c>
      <c r="DZ138" s="5">
        <v>84</v>
      </c>
      <c r="EA138" s="5">
        <v>84</v>
      </c>
      <c r="EB138" s="5">
        <v>84</v>
      </c>
      <c r="EC138" s="5">
        <v>84</v>
      </c>
      <c r="ED138" s="5">
        <v>84</v>
      </c>
      <c r="EE138" s="5">
        <v>84</v>
      </c>
      <c r="EF138" s="5">
        <v>84</v>
      </c>
      <c r="EG138" s="5">
        <v>84</v>
      </c>
      <c r="EH138" s="5">
        <v>84</v>
      </c>
      <c r="EI138" s="5">
        <v>84</v>
      </c>
      <c r="EJ138" s="5">
        <v>84</v>
      </c>
      <c r="EK138" s="5">
        <v>84</v>
      </c>
      <c r="EL138" s="5">
        <v>84</v>
      </c>
      <c r="EM138" s="5">
        <v>84</v>
      </c>
      <c r="EN138" s="5">
        <v>84</v>
      </c>
      <c r="EO138" s="5">
        <v>84</v>
      </c>
      <c r="EP138" s="5">
        <v>84</v>
      </c>
      <c r="EQ138" s="234">
        <v>106</v>
      </c>
      <c r="ER138" s="1">
        <v>113</v>
      </c>
      <c r="ES138" s="1">
        <v>120</v>
      </c>
      <c r="ET138" s="1">
        <v>127</v>
      </c>
      <c r="EU138" s="1">
        <v>134</v>
      </c>
      <c r="EV138" s="1">
        <f>EU138</f>
        <v>134</v>
      </c>
      <c r="EW138" s="1">
        <f>EV138</f>
        <v>134</v>
      </c>
      <c r="EX138" s="1">
        <f>EW138</f>
        <v>134</v>
      </c>
      <c r="EY138" s="1">
        <v>141</v>
      </c>
      <c r="EZ138" s="1">
        <v>148</v>
      </c>
      <c r="FA138" s="1">
        <v>155</v>
      </c>
      <c r="FB138" s="295">
        <v>117</v>
      </c>
      <c r="FC138" s="1">
        <v>3</v>
      </c>
      <c r="FD138" s="1">
        <v>7</v>
      </c>
      <c r="FE138" s="1">
        <v>11</v>
      </c>
      <c r="FF138" s="1">
        <v>15</v>
      </c>
      <c r="FG138" s="1">
        <f>FF138</f>
        <v>15</v>
      </c>
      <c r="FH138" s="1">
        <f>FG138</f>
        <v>15</v>
      </c>
      <c r="FI138" s="1">
        <f>FH138</f>
        <v>15</v>
      </c>
      <c r="FJ138" s="327">
        <v>0.35599999999999998</v>
      </c>
      <c r="FK138" s="1">
        <v>0.35599999999999998</v>
      </c>
      <c r="FL138" s="1">
        <v>0.35599999999999998</v>
      </c>
      <c r="FM138" s="1">
        <v>0.35599999999999998</v>
      </c>
      <c r="FN138" s="343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  <c r="FU138" s="1">
        <v>1</v>
      </c>
      <c r="FV138" s="1">
        <v>1</v>
      </c>
      <c r="FW138" s="1">
        <v>1</v>
      </c>
      <c r="FX138" s="441">
        <v>3</v>
      </c>
      <c r="FY138" s="448">
        <v>3</v>
      </c>
      <c r="FZ138" s="1">
        <v>3</v>
      </c>
      <c r="GA138" s="1">
        <v>3</v>
      </c>
      <c r="GB138" s="1">
        <v>3</v>
      </c>
      <c r="GC138" s="1">
        <v>3</v>
      </c>
      <c r="GD138" s="1">
        <v>3</v>
      </c>
      <c r="GE138" s="1">
        <v>3</v>
      </c>
      <c r="GF138" s="1">
        <v>3</v>
      </c>
      <c r="GG138" s="1">
        <v>3</v>
      </c>
      <c r="GH138" s="1">
        <v>3</v>
      </c>
      <c r="GI138" s="522">
        <v>3</v>
      </c>
      <c r="GJ138" s="1">
        <v>3</v>
      </c>
      <c r="GK138" s="218">
        <f t="shared" si="242"/>
        <v>0</v>
      </c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233"/>
      <c r="ID138" s="233"/>
      <c r="IE138" s="233"/>
      <c r="IF138" s="233"/>
      <c r="IG138" s="233"/>
      <c r="IH138" s="235"/>
      <c r="II138" s="245"/>
      <c r="IJ138" s="251"/>
      <c r="IK138" s="255"/>
      <c r="IL138" s="264"/>
      <c r="IM138" s="268"/>
      <c r="IN138" s="272"/>
      <c r="IO138" s="279"/>
      <c r="IP138" s="285"/>
      <c r="IQ138" s="290"/>
      <c r="IR138" s="74">
        <v>10594</v>
      </c>
      <c r="IS138" s="299"/>
      <c r="IT138" s="305"/>
      <c r="IU138" s="308"/>
      <c r="IV138" s="310"/>
      <c r="IW138" s="313"/>
      <c r="IX138" s="317"/>
      <c r="IY138" s="322"/>
      <c r="IZ138" s="327">
        <v>10950</v>
      </c>
      <c r="JA138" s="331"/>
      <c r="JB138" s="335"/>
      <c r="JC138" s="338"/>
      <c r="JD138" s="343">
        <v>11462</v>
      </c>
      <c r="JE138" s="346"/>
      <c r="JF138" s="354"/>
      <c r="JG138" s="375"/>
      <c r="JH138" s="388"/>
      <c r="JI138" s="393"/>
      <c r="JJ138" s="414"/>
      <c r="JK138" s="422"/>
      <c r="JL138" s="429"/>
      <c r="JM138" s="435"/>
      <c r="JN138" s="74">
        <v>12300</v>
      </c>
      <c r="JO138" s="74">
        <v>12410</v>
      </c>
      <c r="JP138" s="455"/>
      <c r="JQ138" s="460"/>
      <c r="JR138" s="468"/>
      <c r="JS138" s="475"/>
      <c r="JT138" s="483"/>
      <c r="JU138" s="489"/>
      <c r="JV138" s="498"/>
      <c r="JW138" s="505"/>
      <c r="JX138" s="511"/>
      <c r="JY138" s="519"/>
      <c r="JZ138" s="530"/>
      <c r="KA138" s="218" t="str">
        <f t="shared" si="243"/>
        <v>Н/Д</v>
      </c>
      <c r="KB138" s="4"/>
    </row>
    <row r="139" spans="1:288" ht="15" customHeight="1" x14ac:dyDescent="0.2">
      <c r="A139" s="557"/>
      <c r="B139" s="132">
        <v>138</v>
      </c>
      <c r="C139" s="4" t="s">
        <v>143</v>
      </c>
      <c r="D139" s="132">
        <v>1</v>
      </c>
      <c r="E139" s="132">
        <v>1</v>
      </c>
      <c r="F139" s="23">
        <v>1</v>
      </c>
      <c r="G139" s="23">
        <v>5</v>
      </c>
      <c r="H139" s="23">
        <v>8</v>
      </c>
      <c r="I139" s="23">
        <v>9</v>
      </c>
      <c r="J139" s="18">
        <v>10</v>
      </c>
      <c r="K139" s="1">
        <v>12</v>
      </c>
      <c r="L139" s="34">
        <v>16</v>
      </c>
      <c r="M139" s="1">
        <f t="shared" ref="M139:M140" si="263">ROUND((L139-F139)/6+L139+1,0)</f>
        <v>20</v>
      </c>
      <c r="N139" s="41">
        <v>24</v>
      </c>
      <c r="O139" s="5">
        <v>24</v>
      </c>
      <c r="P139" s="5">
        <v>24</v>
      </c>
      <c r="Q139" s="53">
        <v>44</v>
      </c>
      <c r="R139" s="65">
        <v>48</v>
      </c>
      <c r="S139" s="69">
        <v>53</v>
      </c>
      <c r="T139" s="71">
        <v>55</v>
      </c>
      <c r="U139" s="73">
        <v>57</v>
      </c>
      <c r="V139" s="77">
        <v>60</v>
      </c>
      <c r="W139" s="81">
        <v>66</v>
      </c>
      <c r="X139" s="88">
        <v>71</v>
      </c>
      <c r="Y139" s="90">
        <v>75</v>
      </c>
      <c r="Z139" s="93">
        <v>80</v>
      </c>
      <c r="AA139" s="99">
        <v>85</v>
      </c>
      <c r="AB139" s="103">
        <v>87</v>
      </c>
      <c r="AC139" s="114">
        <v>87</v>
      </c>
      <c r="AD139" s="117">
        <v>95</v>
      </c>
      <c r="AE139" s="122">
        <v>101</v>
      </c>
      <c r="AF139" s="124">
        <v>104</v>
      </c>
      <c r="AG139" s="129">
        <v>108</v>
      </c>
      <c r="AH139" s="1">
        <f>ROUND((AG139-AD139)/3+AG139,1)</f>
        <v>112.3</v>
      </c>
      <c r="AI139" s="136">
        <v>127</v>
      </c>
      <c r="AJ139" s="140">
        <v>130</v>
      </c>
      <c r="AK139" s="145">
        <v>136</v>
      </c>
      <c r="AL139" s="149">
        <v>140</v>
      </c>
      <c r="AM139" s="153">
        <v>145</v>
      </c>
      <c r="AN139" s="158">
        <v>149</v>
      </c>
      <c r="AO139" s="163">
        <v>152</v>
      </c>
      <c r="AP139" s="167">
        <v>154</v>
      </c>
      <c r="AQ139" s="174">
        <v>155</v>
      </c>
      <c r="AR139" s="1">
        <v>157</v>
      </c>
      <c r="AS139" s="184">
        <v>166</v>
      </c>
      <c r="AT139" s="1">
        <f>ROUND((AS139-AP139)/3*1.2+AS139,1)</f>
        <v>170.8</v>
      </c>
      <c r="AU139" s="193">
        <v>179</v>
      </c>
      <c r="AV139" s="202">
        <v>185</v>
      </c>
      <c r="AW139" s="205">
        <v>190</v>
      </c>
      <c r="AX139" s="209">
        <v>193</v>
      </c>
      <c r="AY139" s="218">
        <v>196</v>
      </c>
      <c r="AZ139" s="1">
        <v>200</v>
      </c>
      <c r="BA139" s="229">
        <v>201</v>
      </c>
      <c r="BB139" s="1">
        <v>204</v>
      </c>
      <c r="BC139" s="245">
        <v>206</v>
      </c>
      <c r="BD139" s="251">
        <v>211</v>
      </c>
      <c r="BE139" s="255">
        <v>216</v>
      </c>
      <c r="BF139" s="264">
        <v>228</v>
      </c>
      <c r="BG139" s="268">
        <v>230</v>
      </c>
      <c r="BH139" s="272">
        <v>235</v>
      </c>
      <c r="BI139" s="279">
        <v>243</v>
      </c>
      <c r="BJ139" s="285">
        <v>249</v>
      </c>
      <c r="BK139" s="290">
        <v>257</v>
      </c>
      <c r="BL139" s="295">
        <v>259</v>
      </c>
      <c r="BM139" s="299">
        <v>260</v>
      </c>
      <c r="BN139" s="305">
        <v>261</v>
      </c>
      <c r="BO139" s="308">
        <v>263</v>
      </c>
      <c r="BP139" s="310">
        <v>264</v>
      </c>
      <c r="BQ139" s="1">
        <v>265</v>
      </c>
      <c r="BR139" s="317">
        <v>268</v>
      </c>
      <c r="BS139" s="322">
        <v>268</v>
      </c>
      <c r="BT139" s="327">
        <v>273</v>
      </c>
      <c r="BU139" s="331">
        <v>278</v>
      </c>
      <c r="BV139" s="335">
        <v>278</v>
      </c>
      <c r="BW139" s="338">
        <v>279</v>
      </c>
      <c r="BX139" s="343">
        <v>279</v>
      </c>
      <c r="BY139" s="346">
        <v>281</v>
      </c>
      <c r="BZ139" s="354">
        <v>282</v>
      </c>
      <c r="CA139" s="375">
        <v>283</v>
      </c>
      <c r="CB139" s="388">
        <v>283</v>
      </c>
      <c r="CC139" s="393">
        <v>283</v>
      </c>
      <c r="CD139" s="414">
        <v>284</v>
      </c>
      <c r="CE139" s="422">
        <v>286</v>
      </c>
      <c r="CF139" s="429">
        <v>288</v>
      </c>
      <c r="CG139" s="435">
        <v>290</v>
      </c>
      <c r="CH139" s="441">
        <v>291</v>
      </c>
      <c r="CI139" s="448">
        <v>293</v>
      </c>
      <c r="CJ139" s="455">
        <v>294</v>
      </c>
      <c r="CK139" s="460">
        <v>294</v>
      </c>
      <c r="CL139" s="1">
        <v>295</v>
      </c>
      <c r="CM139" s="475">
        <v>294</v>
      </c>
      <c r="CN139" s="483">
        <v>296</v>
      </c>
      <c r="CO139" s="489">
        <v>297</v>
      </c>
      <c r="CP139" s="498">
        <v>298</v>
      </c>
      <c r="CQ139" s="505">
        <v>299</v>
      </c>
      <c r="CR139" s="511">
        <v>300</v>
      </c>
      <c r="CS139" s="519">
        <v>301</v>
      </c>
      <c r="CT139" s="530">
        <v>301</v>
      </c>
      <c r="CU139" s="218">
        <f t="shared" si="241"/>
        <v>0</v>
      </c>
      <c r="CV139" s="23">
        <v>1</v>
      </c>
      <c r="CW139" s="23">
        <v>2</v>
      </c>
      <c r="CX139" s="23">
        <v>5</v>
      </c>
      <c r="CY139" s="23">
        <v>7</v>
      </c>
      <c r="CZ139" s="18">
        <v>8</v>
      </c>
      <c r="DA139" s="1">
        <v>10</v>
      </c>
      <c r="DB139" s="34">
        <v>13</v>
      </c>
      <c r="DC139" s="1">
        <f t="shared" ref="DC139:DC140" si="264">ROUND((DB139-CV139)/6/31*21+DB139,0)</f>
        <v>14</v>
      </c>
      <c r="DD139" s="5">
        <v>14</v>
      </c>
      <c r="DE139" s="5">
        <v>14</v>
      </c>
      <c r="DF139" s="5">
        <v>14</v>
      </c>
      <c r="DG139" s="53">
        <v>20</v>
      </c>
      <c r="DH139" s="65">
        <v>24</v>
      </c>
      <c r="DI139" s="69">
        <v>28</v>
      </c>
      <c r="DJ139" s="71">
        <v>29</v>
      </c>
      <c r="DK139" s="73">
        <v>31</v>
      </c>
      <c r="DL139" s="77">
        <v>33</v>
      </c>
      <c r="DM139" s="81">
        <v>35</v>
      </c>
      <c r="DN139" s="88">
        <v>37</v>
      </c>
      <c r="DO139" s="90">
        <v>38</v>
      </c>
      <c r="DP139" s="93">
        <v>41</v>
      </c>
      <c r="DQ139" s="99">
        <v>44</v>
      </c>
      <c r="DR139" s="103">
        <v>46</v>
      </c>
      <c r="DS139" s="114">
        <v>46</v>
      </c>
      <c r="DT139" s="117">
        <v>51</v>
      </c>
      <c r="DU139" s="122">
        <v>54</v>
      </c>
      <c r="DV139" s="124">
        <v>57</v>
      </c>
      <c r="DW139" s="129">
        <v>60</v>
      </c>
      <c r="DX139" s="1">
        <f>ROUND((DW139-DT139)/3/31*16+DW139,1)</f>
        <v>61.5</v>
      </c>
      <c r="DY139" s="136">
        <v>61.5</v>
      </c>
      <c r="DZ139" s="140">
        <v>61.5</v>
      </c>
      <c r="EA139" s="145">
        <v>61.5</v>
      </c>
      <c r="EB139" s="149">
        <v>61.5</v>
      </c>
      <c r="EC139" s="153">
        <v>65</v>
      </c>
      <c r="ED139" s="158">
        <v>66</v>
      </c>
      <c r="EE139" s="163">
        <v>68</v>
      </c>
      <c r="EF139" s="167">
        <v>69</v>
      </c>
      <c r="EG139" s="174">
        <v>70</v>
      </c>
      <c r="EH139" s="1">
        <v>71</v>
      </c>
      <c r="EI139" s="184">
        <v>75</v>
      </c>
      <c r="EJ139" s="1">
        <v>76</v>
      </c>
      <c r="EK139" s="193">
        <v>76</v>
      </c>
      <c r="EL139" s="202">
        <v>76</v>
      </c>
      <c r="EM139" s="205">
        <v>76</v>
      </c>
      <c r="EN139" s="209">
        <v>76</v>
      </c>
      <c r="EO139" s="218">
        <v>78</v>
      </c>
      <c r="EP139" s="1">
        <v>80</v>
      </c>
      <c r="EQ139" s="229">
        <v>81</v>
      </c>
      <c r="ER139" s="1">
        <v>83</v>
      </c>
      <c r="ES139" s="245">
        <v>84</v>
      </c>
      <c r="ET139" s="251">
        <v>89</v>
      </c>
      <c r="EU139" s="255">
        <v>91</v>
      </c>
      <c r="EV139" s="264">
        <v>91</v>
      </c>
      <c r="EW139" s="268">
        <v>91</v>
      </c>
      <c r="EX139" s="272">
        <v>91</v>
      </c>
      <c r="EY139" s="279">
        <v>91</v>
      </c>
      <c r="EZ139" s="285">
        <v>92</v>
      </c>
      <c r="FA139" s="290">
        <v>99</v>
      </c>
      <c r="FB139" s="295">
        <v>100</v>
      </c>
      <c r="FC139" s="299">
        <v>101</v>
      </c>
      <c r="FD139" s="305">
        <v>101</v>
      </c>
      <c r="FE139" s="308">
        <v>101</v>
      </c>
      <c r="FF139" s="310">
        <v>102</v>
      </c>
      <c r="FG139" s="313">
        <v>102</v>
      </c>
      <c r="FH139" s="317">
        <v>102</v>
      </c>
      <c r="FI139" s="322">
        <v>102</v>
      </c>
      <c r="FJ139" s="327">
        <v>102</v>
      </c>
      <c r="FK139" s="331">
        <v>102</v>
      </c>
      <c r="FL139" s="335">
        <v>104</v>
      </c>
      <c r="FM139" s="338">
        <v>105</v>
      </c>
      <c r="FN139" s="343">
        <v>105</v>
      </c>
      <c r="FO139" s="346">
        <v>106</v>
      </c>
      <c r="FP139" s="354">
        <v>107</v>
      </c>
      <c r="FQ139" s="375">
        <v>108</v>
      </c>
      <c r="FR139" s="388">
        <v>108</v>
      </c>
      <c r="FS139" s="393">
        <v>108</v>
      </c>
      <c r="FT139" s="414">
        <v>108</v>
      </c>
      <c r="FU139" s="422">
        <v>108</v>
      </c>
      <c r="FV139" s="429">
        <v>108</v>
      </c>
      <c r="FW139" s="1">
        <v>108</v>
      </c>
      <c r="FX139" s="441">
        <v>108</v>
      </c>
      <c r="FY139" s="448">
        <v>108</v>
      </c>
      <c r="FZ139" s="455">
        <v>108</v>
      </c>
      <c r="GA139" s="460">
        <v>108</v>
      </c>
      <c r="GB139" s="1">
        <v>108</v>
      </c>
      <c r="GC139" s="475">
        <v>108</v>
      </c>
      <c r="GD139" s="483">
        <v>109</v>
      </c>
      <c r="GE139" s="489">
        <v>109</v>
      </c>
      <c r="GF139" s="498">
        <v>109</v>
      </c>
      <c r="GG139" s="505">
        <v>109</v>
      </c>
      <c r="GH139" s="511">
        <v>109</v>
      </c>
      <c r="GI139" s="519">
        <v>109</v>
      </c>
      <c r="GJ139" s="530">
        <v>109</v>
      </c>
      <c r="GK139" s="218">
        <f t="shared" si="242"/>
        <v>0</v>
      </c>
      <c r="GL139" s="23">
        <v>1598</v>
      </c>
      <c r="GM139" s="23">
        <v>1598</v>
      </c>
      <c r="GN139" s="23">
        <v>1598</v>
      </c>
      <c r="GO139" s="5">
        <v>1598</v>
      </c>
      <c r="GP139" s="5">
        <v>1598</v>
      </c>
      <c r="GQ139" s="5">
        <v>1598</v>
      </c>
      <c r="GR139" s="5">
        <v>1598</v>
      </c>
      <c r="GS139" s="5">
        <v>1598</v>
      </c>
      <c r="GT139" s="5">
        <v>1598</v>
      </c>
      <c r="GU139" s="5">
        <v>1598</v>
      </c>
      <c r="GV139" s="5">
        <v>1598</v>
      </c>
      <c r="GW139" s="59">
        <v>1838</v>
      </c>
      <c r="GX139" s="65">
        <v>1891</v>
      </c>
      <c r="GY139" s="69">
        <v>1950</v>
      </c>
      <c r="GZ139" s="71">
        <v>1967</v>
      </c>
      <c r="HA139" s="73">
        <v>2011</v>
      </c>
      <c r="HB139" s="77">
        <v>2055</v>
      </c>
      <c r="HC139" s="81">
        <v>2127</v>
      </c>
      <c r="HD139" s="88">
        <v>2193</v>
      </c>
      <c r="HE139" s="90">
        <v>2255</v>
      </c>
      <c r="HF139" s="93">
        <v>2318</v>
      </c>
      <c r="HG139" s="99">
        <v>2379</v>
      </c>
      <c r="HH139" s="103">
        <v>2416</v>
      </c>
      <c r="HI139" s="114">
        <v>2416</v>
      </c>
      <c r="HJ139" s="117">
        <v>2514</v>
      </c>
      <c r="HK139" s="122">
        <v>2570</v>
      </c>
      <c r="HL139" s="124">
        <v>2610</v>
      </c>
      <c r="HM139" s="129">
        <v>2673</v>
      </c>
      <c r="HN139" s="133"/>
      <c r="HO139" s="136">
        <v>2816</v>
      </c>
      <c r="HP139" s="140">
        <v>2954</v>
      </c>
      <c r="HQ139" s="145">
        <v>3045</v>
      </c>
      <c r="HR139" s="149">
        <v>3115</v>
      </c>
      <c r="HS139" s="153">
        <v>3243</v>
      </c>
      <c r="HT139" s="158">
        <v>3300</v>
      </c>
      <c r="HU139" s="163">
        <v>3358</v>
      </c>
      <c r="HV139" s="167">
        <v>3403</v>
      </c>
      <c r="HW139" s="174">
        <v>3431</v>
      </c>
      <c r="HX139" s="178"/>
      <c r="HY139" s="184">
        <v>3532</v>
      </c>
      <c r="HZ139" s="189"/>
      <c r="IA139" s="193">
        <v>3675</v>
      </c>
      <c r="IB139" s="202">
        <v>3745</v>
      </c>
      <c r="IC139" s="205">
        <v>3800</v>
      </c>
      <c r="ID139" s="209">
        <v>3863</v>
      </c>
      <c r="IE139" s="218">
        <v>3919</v>
      </c>
      <c r="IF139" s="225"/>
      <c r="IG139" s="229">
        <v>4082</v>
      </c>
      <c r="IH139" s="235">
        <v>4335</v>
      </c>
      <c r="II139" s="245">
        <v>4195</v>
      </c>
      <c r="IJ139" s="251">
        <v>4245</v>
      </c>
      <c r="IK139" s="255">
        <v>4338</v>
      </c>
      <c r="IL139" s="264">
        <v>4509</v>
      </c>
      <c r="IM139" s="268">
        <v>4551</v>
      </c>
      <c r="IN139" s="272">
        <v>4658</v>
      </c>
      <c r="IO139" s="279">
        <v>4788</v>
      </c>
      <c r="IP139" s="285">
        <v>4920</v>
      </c>
      <c r="IQ139" s="290">
        <v>5039</v>
      </c>
      <c r="IR139" s="295">
        <v>5100</v>
      </c>
      <c r="IS139" s="299">
        <v>5183</v>
      </c>
      <c r="IT139" s="305">
        <v>5268</v>
      </c>
      <c r="IU139" s="308">
        <v>5352</v>
      </c>
      <c r="IV139" s="310">
        <v>5437</v>
      </c>
      <c r="IW139" s="313">
        <v>5520</v>
      </c>
      <c r="IX139" s="317">
        <v>5613</v>
      </c>
      <c r="IY139" s="322">
        <v>5613</v>
      </c>
      <c r="IZ139" s="327">
        <v>5800</v>
      </c>
      <c r="JA139" s="331">
        <v>5880</v>
      </c>
      <c r="JB139" s="335">
        <v>6058</v>
      </c>
      <c r="JC139" s="338">
        <v>6130</v>
      </c>
      <c r="JD139" s="343">
        <v>6195</v>
      </c>
      <c r="JE139" s="346">
        <v>6286</v>
      </c>
      <c r="JF139" s="354">
        <v>6361</v>
      </c>
      <c r="JG139" s="375">
        <v>6430</v>
      </c>
      <c r="JH139" s="388">
        <v>6430</v>
      </c>
      <c r="JI139" s="393">
        <v>6430</v>
      </c>
      <c r="JJ139" s="414">
        <v>6545</v>
      </c>
      <c r="JK139" s="422">
        <v>6657</v>
      </c>
      <c r="JL139" s="429">
        <v>6757</v>
      </c>
      <c r="JM139" s="435">
        <v>6861</v>
      </c>
      <c r="JN139" s="441">
        <v>6965</v>
      </c>
      <c r="JO139" s="448">
        <v>7064</v>
      </c>
      <c r="JP139" s="455">
        <v>7144</v>
      </c>
      <c r="JQ139" s="460">
        <v>7144</v>
      </c>
      <c r="JR139" s="468"/>
      <c r="JS139" s="475">
        <v>7219</v>
      </c>
      <c r="JT139" s="483">
        <v>7307</v>
      </c>
      <c r="JU139" s="489">
        <v>7398</v>
      </c>
      <c r="JV139" s="498">
        <v>7500</v>
      </c>
      <c r="JW139" s="505">
        <v>7570</v>
      </c>
      <c r="JX139" s="511">
        <v>7640</v>
      </c>
      <c r="JY139" s="519">
        <v>7690</v>
      </c>
      <c r="JZ139" s="530">
        <v>7690</v>
      </c>
      <c r="KA139" s="218">
        <f t="shared" si="243"/>
        <v>0</v>
      </c>
      <c r="KB139" s="4"/>
    </row>
    <row r="140" spans="1:288" ht="15" customHeight="1" x14ac:dyDescent="0.2">
      <c r="A140" s="557"/>
      <c r="B140" s="132">
        <v>139</v>
      </c>
      <c r="C140" s="4" t="s">
        <v>144</v>
      </c>
      <c r="D140" s="132">
        <v>0</v>
      </c>
      <c r="E140" s="132">
        <v>4</v>
      </c>
      <c r="F140" s="23">
        <v>157</v>
      </c>
      <c r="G140" s="23">
        <v>165</v>
      </c>
      <c r="H140" s="1">
        <v>173</v>
      </c>
      <c r="I140" s="23">
        <v>176</v>
      </c>
      <c r="J140" s="1">
        <v>182</v>
      </c>
      <c r="K140" s="1">
        <v>188</v>
      </c>
      <c r="L140" s="1">
        <v>190</v>
      </c>
      <c r="M140" s="1">
        <f t="shared" si="263"/>
        <v>197</v>
      </c>
      <c r="N140" s="1">
        <f>ROUND((M140-F140)/7+M140+1,0)</f>
        <v>204</v>
      </c>
      <c r="O140" s="1">
        <v>215</v>
      </c>
      <c r="P140" s="1">
        <f>ROUND((O140-F140)/9+O140,0)</f>
        <v>221</v>
      </c>
      <c r="Q140" s="1">
        <f>ROUND((P140-F140)/10+P140+1,1)</f>
        <v>228.4</v>
      </c>
      <c r="R140" s="65" t="s">
        <v>7</v>
      </c>
      <c r="S140" s="69">
        <v>233</v>
      </c>
      <c r="T140" s="71">
        <v>237</v>
      </c>
      <c r="U140" s="73">
        <v>241</v>
      </c>
      <c r="V140" s="77">
        <v>247</v>
      </c>
      <c r="W140" s="1">
        <f t="shared" ref="W140" si="265">ROUND((V140-T140)/2+V140,1)</f>
        <v>252</v>
      </c>
      <c r="X140" s="88">
        <v>260</v>
      </c>
      <c r="Y140" s="90">
        <v>270</v>
      </c>
      <c r="Z140" s="1">
        <f>ROUND((Y140-V140)/3+Y140,1)</f>
        <v>277.7</v>
      </c>
      <c r="AA140" s="1">
        <f>ROUND((Z140-W140)/3+Z140,1)</f>
        <v>286.3</v>
      </c>
      <c r="AB140" s="5">
        <v>286.3</v>
      </c>
      <c r="AC140" s="1">
        <f>ROUND((AB140-Y140)/3+AB140,1)</f>
        <v>291.7</v>
      </c>
      <c r="AD140" s="5">
        <v>291.7</v>
      </c>
      <c r="AE140" s="5">
        <v>291.7</v>
      </c>
      <c r="AF140" s="124">
        <v>293</v>
      </c>
      <c r="AG140" s="129">
        <v>301</v>
      </c>
      <c r="AH140" s="133">
        <v>315</v>
      </c>
      <c r="AI140" s="136">
        <v>334</v>
      </c>
      <c r="AJ140" s="140">
        <v>348</v>
      </c>
      <c r="AK140" s="1">
        <f>ROUND((AJ140-AG140)/3+AJ140,1)</f>
        <v>363.7</v>
      </c>
      <c r="AL140" s="149">
        <v>372</v>
      </c>
      <c r="AM140" s="153">
        <v>380</v>
      </c>
      <c r="AN140" s="1">
        <v>390</v>
      </c>
      <c r="AO140" s="163">
        <v>397</v>
      </c>
      <c r="AP140" s="1">
        <v>405</v>
      </c>
      <c r="AQ140" s="174">
        <v>409</v>
      </c>
      <c r="AR140" s="178">
        <v>418</v>
      </c>
      <c r="AS140" s="1">
        <v>426</v>
      </c>
      <c r="AT140" s="189">
        <v>437</v>
      </c>
      <c r="AU140" s="193">
        <v>450</v>
      </c>
      <c r="AV140" s="202">
        <v>464</v>
      </c>
      <c r="AW140" s="205">
        <v>477</v>
      </c>
      <c r="AX140" s="209">
        <v>489</v>
      </c>
      <c r="AY140" s="218">
        <v>501</v>
      </c>
      <c r="AZ140" s="1">
        <v>513</v>
      </c>
      <c r="BA140" s="1">
        <v>516</v>
      </c>
      <c r="BB140" s="235">
        <v>515</v>
      </c>
      <c r="BC140" s="1">
        <v>521</v>
      </c>
      <c r="BD140" s="254">
        <v>521</v>
      </c>
      <c r="BE140" s="255">
        <v>525</v>
      </c>
      <c r="BF140" s="1">
        <v>528</v>
      </c>
      <c r="BG140" s="268">
        <v>530</v>
      </c>
      <c r="BH140" s="1">
        <v>534</v>
      </c>
      <c r="BI140" s="283">
        <v>552</v>
      </c>
      <c r="BJ140" s="285">
        <v>558</v>
      </c>
      <c r="BK140" s="1">
        <v>564</v>
      </c>
      <c r="BL140" s="1">
        <v>570</v>
      </c>
      <c r="BM140" s="1">
        <v>576</v>
      </c>
      <c r="BN140" s="1">
        <v>582</v>
      </c>
      <c r="BO140" s="308">
        <v>590</v>
      </c>
      <c r="BP140" s="1">
        <v>596</v>
      </c>
      <c r="BQ140" s="1">
        <v>602</v>
      </c>
      <c r="BR140" s="1">
        <v>608</v>
      </c>
      <c r="BS140" s="1">
        <v>614</v>
      </c>
      <c r="BT140" s="1">
        <v>620</v>
      </c>
      <c r="BU140" s="331">
        <v>620</v>
      </c>
      <c r="BV140" s="1">
        <v>624</v>
      </c>
      <c r="BW140" s="342">
        <v>644</v>
      </c>
      <c r="BX140" s="1">
        <v>654</v>
      </c>
      <c r="BY140" s="346">
        <v>653</v>
      </c>
      <c r="BZ140" s="1">
        <v>657</v>
      </c>
      <c r="CA140" s="379">
        <v>652</v>
      </c>
      <c r="CB140" s="1">
        <v>653</v>
      </c>
      <c r="CC140" s="1">
        <v>653</v>
      </c>
      <c r="CD140" s="1">
        <v>653</v>
      </c>
      <c r="CE140" s="1">
        <v>653</v>
      </c>
      <c r="CF140" s="1">
        <v>653</v>
      </c>
      <c r="CG140" s="1">
        <v>653</v>
      </c>
      <c r="CH140" s="1">
        <v>653</v>
      </c>
      <c r="CI140" s="1">
        <v>653</v>
      </c>
      <c r="CJ140" s="1">
        <v>653</v>
      </c>
      <c r="CK140" s="460">
        <v>653</v>
      </c>
      <c r="CL140" s="468">
        <v>653</v>
      </c>
      <c r="CM140" s="475">
        <v>653</v>
      </c>
      <c r="CN140" s="483">
        <v>653</v>
      </c>
      <c r="CO140" s="489">
        <v>653</v>
      </c>
      <c r="CP140" s="498">
        <v>653</v>
      </c>
      <c r="CQ140" s="505">
        <v>653</v>
      </c>
      <c r="CR140" s="511">
        <v>653</v>
      </c>
      <c r="CS140" s="519">
        <v>653</v>
      </c>
      <c r="CT140" s="530">
        <v>653</v>
      </c>
      <c r="CU140" s="218">
        <f t="shared" si="241"/>
        <v>0</v>
      </c>
      <c r="CV140" s="23">
        <v>49</v>
      </c>
      <c r="CW140" s="23">
        <v>49</v>
      </c>
      <c r="CX140" s="5">
        <v>49</v>
      </c>
      <c r="CY140" s="23">
        <v>52</v>
      </c>
      <c r="CZ140" s="1">
        <v>53</v>
      </c>
      <c r="DA140" s="1">
        <v>54</v>
      </c>
      <c r="DB140" s="1">
        <v>55</v>
      </c>
      <c r="DC140" s="1">
        <f t="shared" si="264"/>
        <v>56</v>
      </c>
      <c r="DD140" s="1">
        <f>ROUND((DC140-CV140)/7+DC140-1,0)</f>
        <v>56</v>
      </c>
      <c r="DE140" s="1">
        <v>56</v>
      </c>
      <c r="DF140" s="1">
        <f>ROUND((DE140-CV140)/9+DE140+1,0)</f>
        <v>58</v>
      </c>
      <c r="DG140" s="1">
        <f>ROUND((DF140-CV140)/10+DF140+1,1)</f>
        <v>59.9</v>
      </c>
      <c r="DH140" s="65" t="s">
        <v>7</v>
      </c>
      <c r="DI140" s="69">
        <v>96</v>
      </c>
      <c r="DJ140" s="71">
        <v>101</v>
      </c>
      <c r="DK140" s="73">
        <v>108</v>
      </c>
      <c r="DL140" s="77">
        <v>112</v>
      </c>
      <c r="DM140" s="1">
        <f t="shared" ref="DM140" si="266">ROUND((DL140-DJ140)/2+DL140,1)</f>
        <v>117.5</v>
      </c>
      <c r="DN140" s="5">
        <v>117.5</v>
      </c>
      <c r="DO140" s="90">
        <v>114</v>
      </c>
      <c r="DP140" s="1">
        <f>ROUND((DO140-DL140)/3+DO140,1)</f>
        <v>114.7</v>
      </c>
      <c r="DQ140" s="1">
        <v>116</v>
      </c>
      <c r="DR140" s="5">
        <v>116</v>
      </c>
      <c r="DS140" s="1">
        <v>116</v>
      </c>
      <c r="DT140" s="5">
        <v>116</v>
      </c>
      <c r="DU140" s="122">
        <v>116</v>
      </c>
      <c r="DV140" s="124">
        <v>116</v>
      </c>
      <c r="DW140" s="129">
        <v>116</v>
      </c>
      <c r="DX140" s="133">
        <v>116</v>
      </c>
      <c r="DY140" s="136">
        <v>116</v>
      </c>
      <c r="DZ140" s="140">
        <v>116</v>
      </c>
      <c r="EA140" s="1">
        <f>DZ140</f>
        <v>116</v>
      </c>
      <c r="EB140" s="149">
        <v>116</v>
      </c>
      <c r="EC140" s="153">
        <v>116</v>
      </c>
      <c r="ED140" s="1">
        <v>116</v>
      </c>
      <c r="EE140" s="163">
        <v>116</v>
      </c>
      <c r="EF140" s="1">
        <v>116</v>
      </c>
      <c r="EG140" s="174">
        <v>116</v>
      </c>
      <c r="EH140" s="178">
        <v>116</v>
      </c>
      <c r="EI140" s="1">
        <v>116</v>
      </c>
      <c r="EJ140" s="189">
        <v>116</v>
      </c>
      <c r="EK140" s="193">
        <v>116</v>
      </c>
      <c r="EL140" s="202">
        <v>116</v>
      </c>
      <c r="EM140" s="205">
        <v>116</v>
      </c>
      <c r="EN140" s="209">
        <v>116</v>
      </c>
      <c r="EO140" s="218">
        <v>116</v>
      </c>
      <c r="EP140" s="1">
        <v>116</v>
      </c>
      <c r="EQ140" s="1">
        <v>116</v>
      </c>
      <c r="ER140" s="235">
        <v>116</v>
      </c>
      <c r="ES140" s="245">
        <v>116</v>
      </c>
      <c r="ET140" s="254">
        <v>116</v>
      </c>
      <c r="EU140" s="255">
        <v>116</v>
      </c>
      <c r="EV140" s="1">
        <f>EU140</f>
        <v>116</v>
      </c>
      <c r="EW140" s="268">
        <v>116</v>
      </c>
      <c r="EX140" s="276">
        <f>EW140</f>
        <v>116</v>
      </c>
      <c r="EY140" s="283">
        <v>116</v>
      </c>
      <c r="EZ140" s="285">
        <v>116</v>
      </c>
      <c r="FA140" s="1">
        <v>116</v>
      </c>
      <c r="FB140" s="1">
        <v>116</v>
      </c>
      <c r="FC140" s="1">
        <v>116</v>
      </c>
      <c r="FD140" s="1">
        <v>116</v>
      </c>
      <c r="FE140" s="308">
        <v>116</v>
      </c>
      <c r="FF140" s="1">
        <v>116</v>
      </c>
      <c r="FG140" s="1">
        <f>FF140</f>
        <v>116</v>
      </c>
      <c r="FH140" s="1">
        <f>FG140</f>
        <v>116</v>
      </c>
      <c r="FI140" s="1">
        <f>FH140</f>
        <v>116</v>
      </c>
      <c r="FJ140" s="1">
        <v>116</v>
      </c>
      <c r="FK140" s="331">
        <v>116</v>
      </c>
      <c r="FL140" s="1">
        <v>116</v>
      </c>
      <c r="FM140" s="1">
        <v>116</v>
      </c>
      <c r="FN140" s="1">
        <v>116</v>
      </c>
      <c r="FO140" s="346">
        <v>116</v>
      </c>
      <c r="FP140" s="1">
        <v>116</v>
      </c>
      <c r="FQ140" s="1">
        <v>1.042</v>
      </c>
      <c r="FR140" s="1">
        <v>1.042</v>
      </c>
      <c r="FS140" s="1">
        <v>1.042</v>
      </c>
      <c r="FT140" s="1">
        <v>1.042</v>
      </c>
      <c r="FU140" s="1">
        <v>1.042</v>
      </c>
      <c r="FV140" s="1">
        <v>1.042</v>
      </c>
      <c r="FW140" s="1">
        <v>1.042</v>
      </c>
      <c r="FX140" s="1">
        <v>1.042</v>
      </c>
      <c r="FY140" s="1">
        <v>1.042</v>
      </c>
      <c r="FZ140" s="1">
        <v>1.042</v>
      </c>
      <c r="GA140" s="460">
        <v>1.042</v>
      </c>
      <c r="GB140" s="468">
        <v>1.042</v>
      </c>
      <c r="GC140" s="475">
        <v>1.042</v>
      </c>
      <c r="GD140" s="483">
        <v>1.042</v>
      </c>
      <c r="GE140" s="489">
        <v>1.042</v>
      </c>
      <c r="GF140" s="498">
        <v>1.042</v>
      </c>
      <c r="GG140" s="505">
        <v>1.042</v>
      </c>
      <c r="GH140" s="511">
        <v>1.042</v>
      </c>
      <c r="GI140" s="519">
        <v>1.042</v>
      </c>
      <c r="GJ140" s="530">
        <v>1.042</v>
      </c>
      <c r="GK140" s="218">
        <f t="shared" si="242"/>
        <v>0</v>
      </c>
      <c r="GL140" s="23">
        <v>8656</v>
      </c>
      <c r="GM140" s="23">
        <v>9068</v>
      </c>
      <c r="GN140" s="23"/>
      <c r="GO140" s="23">
        <v>9568</v>
      </c>
      <c r="GP140" s="17"/>
      <c r="GQ140" s="22"/>
      <c r="GR140" s="31"/>
      <c r="GS140" s="37"/>
      <c r="GT140" s="41"/>
      <c r="GU140" s="44"/>
      <c r="GV140" s="47"/>
      <c r="GW140" s="53"/>
      <c r="GX140" s="65"/>
      <c r="GY140" s="69">
        <v>11608</v>
      </c>
      <c r="GZ140" s="71">
        <v>11771</v>
      </c>
      <c r="HA140" s="74">
        <v>11941</v>
      </c>
      <c r="HB140" s="77">
        <v>12128</v>
      </c>
      <c r="HC140" s="81"/>
      <c r="HD140" s="74">
        <v>12378</v>
      </c>
      <c r="HE140" s="90">
        <v>12588</v>
      </c>
      <c r="HF140" s="93"/>
      <c r="HG140" s="99"/>
      <c r="HH140" s="103"/>
      <c r="HI140" s="114"/>
      <c r="HJ140" s="74">
        <v>12822</v>
      </c>
      <c r="HK140" s="74">
        <v>12916</v>
      </c>
      <c r="HL140" s="74">
        <v>12994</v>
      </c>
      <c r="HM140" s="129">
        <v>13081</v>
      </c>
      <c r="HN140" s="133">
        <v>13169</v>
      </c>
      <c r="HO140" s="136">
        <v>13250</v>
      </c>
      <c r="HP140" s="140">
        <v>13333</v>
      </c>
      <c r="HQ140" s="145"/>
      <c r="HR140" s="149">
        <v>13520</v>
      </c>
      <c r="HS140" s="74">
        <v>13624</v>
      </c>
      <c r="HT140" s="158"/>
      <c r="HU140" s="74">
        <v>13823</v>
      </c>
      <c r="HV140" s="167"/>
      <c r="HW140" s="174">
        <v>13974</v>
      </c>
      <c r="HX140" s="178">
        <v>14068</v>
      </c>
      <c r="HY140" s="184"/>
      <c r="HZ140" s="74">
        <v>14250</v>
      </c>
      <c r="IA140" s="193">
        <v>14350</v>
      </c>
      <c r="IB140" s="202">
        <v>14454</v>
      </c>
      <c r="IC140" s="205">
        <v>14550</v>
      </c>
      <c r="ID140" s="209">
        <v>14645</v>
      </c>
      <c r="IE140" s="218">
        <v>14753</v>
      </c>
      <c r="IF140" s="225"/>
      <c r="IG140" s="229"/>
      <c r="IH140" s="235">
        <v>14973</v>
      </c>
      <c r="II140" s="245">
        <v>15054</v>
      </c>
      <c r="IJ140" s="74">
        <v>15114</v>
      </c>
      <c r="IK140" s="255">
        <v>15216</v>
      </c>
      <c r="IL140" s="264"/>
      <c r="IM140" s="74">
        <v>15601</v>
      </c>
      <c r="IN140" s="74">
        <v>15763</v>
      </c>
      <c r="IO140" s="74">
        <v>15946</v>
      </c>
      <c r="IP140" s="285">
        <v>16094</v>
      </c>
      <c r="IQ140" s="290"/>
      <c r="IR140" s="295"/>
      <c r="IS140" s="299"/>
      <c r="IT140" s="305"/>
      <c r="IU140" s="74">
        <v>17135</v>
      </c>
      <c r="IV140" s="310"/>
      <c r="IW140" s="313"/>
      <c r="IX140" s="317"/>
      <c r="IY140" s="322"/>
      <c r="IZ140" s="327"/>
      <c r="JA140" s="74">
        <v>18140</v>
      </c>
      <c r="JB140" s="335"/>
      <c r="JC140" s="74">
        <v>18540</v>
      </c>
      <c r="JD140" s="343"/>
      <c r="JE140" s="346">
        <v>18861</v>
      </c>
      <c r="JF140" s="354"/>
      <c r="JG140" s="375"/>
      <c r="JH140" s="388"/>
      <c r="JI140" s="393"/>
      <c r="JJ140" s="414"/>
      <c r="JK140" s="422"/>
      <c r="JL140" s="429"/>
      <c r="JM140" s="435"/>
      <c r="JN140" s="441"/>
      <c r="JO140" s="448"/>
      <c r="JP140" s="455"/>
      <c r="JQ140" s="460">
        <v>18833</v>
      </c>
      <c r="JR140" s="468">
        <v>18833</v>
      </c>
      <c r="JS140" s="475">
        <v>18833</v>
      </c>
      <c r="JT140" s="483">
        <v>18833</v>
      </c>
      <c r="JU140" s="489">
        <v>18833</v>
      </c>
      <c r="JV140" s="498">
        <v>18833</v>
      </c>
      <c r="JW140" s="505">
        <v>18833</v>
      </c>
      <c r="JX140" s="511">
        <v>18833</v>
      </c>
      <c r="JY140" s="74">
        <v>18833</v>
      </c>
      <c r="JZ140" s="530">
        <v>18833</v>
      </c>
      <c r="KA140" s="218">
        <f t="shared" si="243"/>
        <v>0</v>
      </c>
      <c r="KB140" s="4"/>
    </row>
    <row r="141" spans="1:288" ht="15" customHeight="1" x14ac:dyDescent="0.2">
      <c r="A141" s="557"/>
      <c r="B141" s="132">
        <v>140</v>
      </c>
      <c r="C141" s="4" t="s">
        <v>145</v>
      </c>
      <c r="D141" s="132">
        <v>5</v>
      </c>
      <c r="E141" s="132">
        <v>4</v>
      </c>
      <c r="F141" s="23">
        <v>350</v>
      </c>
      <c r="G141" s="23">
        <v>355</v>
      </c>
      <c r="H141" s="23">
        <v>359</v>
      </c>
      <c r="I141" s="23">
        <v>364</v>
      </c>
      <c r="J141" s="18">
        <v>373</v>
      </c>
      <c r="K141" s="22">
        <v>378</v>
      </c>
      <c r="L141" s="31">
        <v>385</v>
      </c>
      <c r="M141" s="37">
        <v>391</v>
      </c>
      <c r="N141" s="41">
        <v>397</v>
      </c>
      <c r="O141" s="44">
        <v>402</v>
      </c>
      <c r="P141" s="47">
        <v>409</v>
      </c>
      <c r="Q141" s="53">
        <v>415</v>
      </c>
      <c r="R141" s="65">
        <v>420</v>
      </c>
      <c r="S141" s="69">
        <v>426</v>
      </c>
      <c r="T141" s="71">
        <v>432</v>
      </c>
      <c r="U141" s="73">
        <v>439</v>
      </c>
      <c r="V141" s="77">
        <v>444</v>
      </c>
      <c r="W141" s="81">
        <v>448</v>
      </c>
      <c r="X141" s="88">
        <v>453</v>
      </c>
      <c r="Y141" s="90">
        <v>461</v>
      </c>
      <c r="Z141" s="93">
        <v>468</v>
      </c>
      <c r="AA141" s="99">
        <v>473</v>
      </c>
      <c r="AB141" s="103">
        <v>478</v>
      </c>
      <c r="AC141" s="114">
        <v>483</v>
      </c>
      <c r="AD141" s="117">
        <v>489</v>
      </c>
      <c r="AE141" s="122">
        <v>494</v>
      </c>
      <c r="AF141" s="124">
        <v>498</v>
      </c>
      <c r="AG141" s="129">
        <v>503</v>
      </c>
      <c r="AH141" s="133">
        <v>509</v>
      </c>
      <c r="AI141" s="136">
        <v>518</v>
      </c>
      <c r="AJ141" s="1">
        <f>ROUND((AI141-AF141)/3+AI141,1)</f>
        <v>524.70000000000005</v>
      </c>
      <c r="AK141" s="145">
        <v>534</v>
      </c>
      <c r="AL141" s="149">
        <v>540</v>
      </c>
      <c r="AM141" s="153">
        <v>546</v>
      </c>
      <c r="AN141" s="158">
        <v>552</v>
      </c>
      <c r="AO141" s="163">
        <v>557</v>
      </c>
      <c r="AP141" s="167">
        <v>562</v>
      </c>
      <c r="AQ141" s="174">
        <v>566</v>
      </c>
      <c r="AR141" s="178">
        <v>570</v>
      </c>
      <c r="AS141" s="184">
        <v>574</v>
      </c>
      <c r="AT141" s="189">
        <v>581</v>
      </c>
      <c r="AU141" s="193">
        <v>588</v>
      </c>
      <c r="AV141" s="202">
        <v>594</v>
      </c>
      <c r="AW141" s="205">
        <v>603</v>
      </c>
      <c r="AX141" s="209">
        <v>612</v>
      </c>
      <c r="AY141" s="218">
        <v>619</v>
      </c>
      <c r="AZ141" s="225">
        <v>625</v>
      </c>
      <c r="BA141" s="229">
        <v>633</v>
      </c>
      <c r="BB141" s="235">
        <v>640</v>
      </c>
      <c r="BC141" s="245">
        <v>640</v>
      </c>
      <c r="BD141" s="251">
        <v>650</v>
      </c>
      <c r="BE141" s="255">
        <v>658</v>
      </c>
      <c r="BF141" s="264">
        <v>664</v>
      </c>
      <c r="BG141" s="268">
        <v>670</v>
      </c>
      <c r="BH141" s="272">
        <v>676</v>
      </c>
      <c r="BI141" s="279">
        <v>684</v>
      </c>
      <c r="BJ141" s="285">
        <v>691</v>
      </c>
      <c r="BK141" s="290">
        <v>698</v>
      </c>
      <c r="BL141" s="295">
        <v>700</v>
      </c>
      <c r="BM141" s="299">
        <v>709</v>
      </c>
      <c r="BN141" s="305">
        <v>714</v>
      </c>
      <c r="BO141" s="308">
        <v>720</v>
      </c>
      <c r="BP141" s="310">
        <v>726</v>
      </c>
      <c r="BQ141" s="313">
        <v>731</v>
      </c>
      <c r="BR141" s="317">
        <v>736</v>
      </c>
      <c r="BS141" s="322">
        <v>743</v>
      </c>
      <c r="BT141" s="327">
        <v>750</v>
      </c>
      <c r="BU141" s="331">
        <v>757</v>
      </c>
      <c r="BV141" s="335">
        <v>764</v>
      </c>
      <c r="BW141" s="338">
        <v>770</v>
      </c>
      <c r="BX141" s="343">
        <v>777</v>
      </c>
      <c r="BY141" s="346">
        <v>785</v>
      </c>
      <c r="BZ141" s="354">
        <v>4</v>
      </c>
      <c r="CA141" s="375">
        <v>12</v>
      </c>
      <c r="CB141" s="388">
        <v>21</v>
      </c>
      <c r="CC141" s="393">
        <v>29</v>
      </c>
      <c r="CD141" s="414">
        <v>37</v>
      </c>
      <c r="CE141" s="422">
        <v>44</v>
      </c>
      <c r="CF141" s="429">
        <v>52</v>
      </c>
      <c r="CG141" s="435">
        <v>59</v>
      </c>
      <c r="CH141" s="441">
        <v>65</v>
      </c>
      <c r="CI141" s="448">
        <v>75</v>
      </c>
      <c r="CJ141" s="455">
        <v>78</v>
      </c>
      <c r="CK141" s="460">
        <v>86</v>
      </c>
      <c r="CL141" s="468">
        <v>93</v>
      </c>
      <c r="CM141" s="475">
        <v>100</v>
      </c>
      <c r="CN141" s="483">
        <v>108</v>
      </c>
      <c r="CO141" s="1">
        <v>116</v>
      </c>
      <c r="CP141" s="498">
        <v>122</v>
      </c>
      <c r="CQ141" s="505">
        <v>129</v>
      </c>
      <c r="CR141" s="511">
        <v>136</v>
      </c>
      <c r="CS141" s="519">
        <v>143</v>
      </c>
      <c r="CT141" s="530">
        <v>149</v>
      </c>
      <c r="CU141" s="218">
        <f t="shared" si="241"/>
        <v>6</v>
      </c>
      <c r="CV141" s="23">
        <v>22</v>
      </c>
      <c r="CW141" s="23">
        <v>22</v>
      </c>
      <c r="CX141" s="23">
        <v>22</v>
      </c>
      <c r="CY141" s="23">
        <v>24</v>
      </c>
      <c r="CZ141" s="18">
        <v>25</v>
      </c>
      <c r="DA141" s="22">
        <v>26</v>
      </c>
      <c r="DB141" s="31">
        <v>27</v>
      </c>
      <c r="DC141" s="37">
        <v>28</v>
      </c>
      <c r="DD141" s="41">
        <v>29</v>
      </c>
      <c r="DE141" s="44">
        <v>31</v>
      </c>
      <c r="DF141" s="47">
        <v>32</v>
      </c>
      <c r="DG141" s="53">
        <v>34</v>
      </c>
      <c r="DH141" s="65">
        <v>35</v>
      </c>
      <c r="DI141" s="69">
        <v>38</v>
      </c>
      <c r="DJ141" s="71">
        <v>39</v>
      </c>
      <c r="DK141" s="73">
        <v>41</v>
      </c>
      <c r="DL141" s="77">
        <v>42</v>
      </c>
      <c r="DM141" s="81">
        <v>43</v>
      </c>
      <c r="DN141" s="88">
        <v>45</v>
      </c>
      <c r="DO141" s="90">
        <v>45</v>
      </c>
      <c r="DP141" s="93">
        <v>46</v>
      </c>
      <c r="DQ141" s="99">
        <v>47</v>
      </c>
      <c r="DR141" s="103">
        <v>47</v>
      </c>
      <c r="DS141" s="114">
        <v>52</v>
      </c>
      <c r="DT141" s="117">
        <v>55</v>
      </c>
      <c r="DU141" s="122">
        <v>57</v>
      </c>
      <c r="DV141" s="124">
        <v>59</v>
      </c>
      <c r="DW141" s="129">
        <v>62</v>
      </c>
      <c r="DX141" s="133">
        <v>63</v>
      </c>
      <c r="DY141" s="136">
        <v>63</v>
      </c>
      <c r="DZ141" s="1">
        <f>DY141</f>
        <v>63</v>
      </c>
      <c r="EA141" s="145">
        <v>63</v>
      </c>
      <c r="EB141" s="149">
        <v>63</v>
      </c>
      <c r="EC141" s="153">
        <v>66</v>
      </c>
      <c r="ED141" s="158">
        <v>68</v>
      </c>
      <c r="EE141" s="163">
        <v>70</v>
      </c>
      <c r="EF141" s="167">
        <v>73</v>
      </c>
      <c r="EG141" s="174">
        <v>75</v>
      </c>
      <c r="EH141" s="178">
        <v>78</v>
      </c>
      <c r="EI141" s="184">
        <v>80</v>
      </c>
      <c r="EJ141" s="189">
        <v>81</v>
      </c>
      <c r="EK141" s="193">
        <v>81</v>
      </c>
      <c r="EL141" s="202">
        <v>81</v>
      </c>
      <c r="EM141" s="205">
        <v>81</v>
      </c>
      <c r="EN141" s="209">
        <v>81</v>
      </c>
      <c r="EO141" s="218">
        <v>81</v>
      </c>
      <c r="EP141" s="225">
        <v>82</v>
      </c>
      <c r="EQ141" s="229">
        <v>82</v>
      </c>
      <c r="ER141" s="235">
        <v>82</v>
      </c>
      <c r="ES141" s="245">
        <v>82</v>
      </c>
      <c r="ET141" s="251">
        <v>84</v>
      </c>
      <c r="EU141" s="255">
        <v>84</v>
      </c>
      <c r="EV141" s="264">
        <v>84</v>
      </c>
      <c r="EW141" s="268">
        <v>84</v>
      </c>
      <c r="EX141" s="272">
        <v>84</v>
      </c>
      <c r="EY141" s="279">
        <v>84</v>
      </c>
      <c r="EZ141" s="285">
        <v>84</v>
      </c>
      <c r="FA141" s="290">
        <v>84</v>
      </c>
      <c r="FB141" s="295">
        <v>84</v>
      </c>
      <c r="FC141" s="299">
        <v>85</v>
      </c>
      <c r="FD141" s="305">
        <v>85</v>
      </c>
      <c r="FE141" s="308">
        <v>85</v>
      </c>
      <c r="FF141" s="310">
        <v>85</v>
      </c>
      <c r="FG141" s="313">
        <v>85</v>
      </c>
      <c r="FH141" s="317">
        <v>85</v>
      </c>
      <c r="FI141" s="322">
        <v>85</v>
      </c>
      <c r="FJ141" s="327">
        <v>86</v>
      </c>
      <c r="FK141" s="331">
        <v>86</v>
      </c>
      <c r="FL141" s="335">
        <v>86</v>
      </c>
      <c r="FM141" s="338">
        <v>86</v>
      </c>
      <c r="FN141" s="343">
        <v>86</v>
      </c>
      <c r="FO141" s="346">
        <v>86</v>
      </c>
      <c r="FP141" s="354">
        <v>0.13</v>
      </c>
      <c r="FQ141" s="375">
        <v>0.13</v>
      </c>
      <c r="FR141" s="388">
        <v>0.13</v>
      </c>
      <c r="FS141" s="393">
        <v>0.13</v>
      </c>
      <c r="FT141" s="414">
        <v>0.13</v>
      </c>
      <c r="FU141" s="422">
        <v>0.13</v>
      </c>
      <c r="FV141" s="429">
        <v>0.13</v>
      </c>
      <c r="FW141" s="435">
        <v>0.13</v>
      </c>
      <c r="FX141" s="441">
        <v>0.13</v>
      </c>
      <c r="FY141" s="448">
        <v>0.13</v>
      </c>
      <c r="FZ141" s="455">
        <v>0.13</v>
      </c>
      <c r="GA141" s="460">
        <v>0.13</v>
      </c>
      <c r="GB141" s="468">
        <v>0.13</v>
      </c>
      <c r="GC141" s="475">
        <v>0.13</v>
      </c>
      <c r="GD141" s="483">
        <v>0.13</v>
      </c>
      <c r="GE141" s="489">
        <v>0.13</v>
      </c>
      <c r="GF141" s="498">
        <v>0.19600000000000001</v>
      </c>
      <c r="GG141" s="505">
        <v>0.19600000000000001</v>
      </c>
      <c r="GH141" s="511">
        <v>0.19600000000000001</v>
      </c>
      <c r="GI141" s="519">
        <v>0.19600000000000001</v>
      </c>
      <c r="GJ141" s="530">
        <v>0.19600000000000001</v>
      </c>
      <c r="GK141" s="218">
        <f t="shared" si="242"/>
        <v>0</v>
      </c>
      <c r="GL141" s="23">
        <v>11987</v>
      </c>
      <c r="GM141" s="23">
        <v>12238</v>
      </c>
      <c r="GN141" s="23">
        <v>12480</v>
      </c>
      <c r="GO141" s="23">
        <v>12707</v>
      </c>
      <c r="GP141" s="17">
        <v>12900</v>
      </c>
      <c r="GQ141" s="22">
        <v>13121</v>
      </c>
      <c r="GR141" s="31">
        <v>13380</v>
      </c>
      <c r="GS141" s="37"/>
      <c r="GT141" s="41">
        <v>13850</v>
      </c>
      <c r="GU141" s="44">
        <v>14100</v>
      </c>
      <c r="GV141" s="47">
        <v>14305</v>
      </c>
      <c r="GW141" s="53">
        <v>14576</v>
      </c>
      <c r="GX141" s="65">
        <v>14803</v>
      </c>
      <c r="GY141" s="69">
        <v>15050</v>
      </c>
      <c r="GZ141" s="71">
        <v>15303</v>
      </c>
      <c r="HA141" s="73">
        <v>15518</v>
      </c>
      <c r="HB141" s="77">
        <v>15781</v>
      </c>
      <c r="HC141" s="81">
        <v>16060</v>
      </c>
      <c r="HD141" s="88">
        <v>16288</v>
      </c>
      <c r="HE141" s="90">
        <v>16618</v>
      </c>
      <c r="HF141" s="93">
        <v>16830</v>
      </c>
      <c r="HG141" s="99">
        <v>17060</v>
      </c>
      <c r="HH141" s="103">
        <v>17293</v>
      </c>
      <c r="HI141" s="114">
        <v>17537</v>
      </c>
      <c r="HJ141" s="117">
        <v>17770</v>
      </c>
      <c r="HK141" s="122">
        <v>17970</v>
      </c>
      <c r="HL141" s="124">
        <v>18195</v>
      </c>
      <c r="HM141" s="129">
        <v>18400</v>
      </c>
      <c r="HN141" s="133">
        <v>18670</v>
      </c>
      <c r="HO141" s="136">
        <v>19002</v>
      </c>
      <c r="HP141" s="140"/>
      <c r="HQ141" s="145">
        <v>19614</v>
      </c>
      <c r="HR141" s="149">
        <v>19900</v>
      </c>
      <c r="HS141" s="153">
        <v>20110</v>
      </c>
      <c r="HT141" s="158">
        <v>20340</v>
      </c>
      <c r="HU141" s="163">
        <v>20600</v>
      </c>
      <c r="HV141" s="167">
        <v>20845</v>
      </c>
      <c r="HW141" s="174">
        <v>21017</v>
      </c>
      <c r="HX141" s="178">
        <v>21261</v>
      </c>
      <c r="HY141" s="184">
        <v>21461</v>
      </c>
      <c r="HZ141" s="189">
        <v>21732</v>
      </c>
      <c r="IA141" s="193">
        <v>22224</v>
      </c>
      <c r="IB141" s="202">
        <v>22516</v>
      </c>
      <c r="IC141" s="205">
        <v>22863</v>
      </c>
      <c r="ID141" s="209">
        <v>23173</v>
      </c>
      <c r="IE141" s="218">
        <v>23505</v>
      </c>
      <c r="IF141" s="225">
        <v>23760</v>
      </c>
      <c r="IG141" s="229">
        <v>24116</v>
      </c>
      <c r="IH141" s="235">
        <v>24472</v>
      </c>
      <c r="II141" s="245">
        <v>24783</v>
      </c>
      <c r="IJ141" s="251">
        <v>25017</v>
      </c>
      <c r="IK141" s="255">
        <v>25350</v>
      </c>
      <c r="IL141" s="264">
        <v>25645</v>
      </c>
      <c r="IM141" s="268">
        <v>26104</v>
      </c>
      <c r="IN141" s="272">
        <v>26486</v>
      </c>
      <c r="IO141" s="279">
        <v>26770</v>
      </c>
      <c r="IP141" s="285">
        <v>27111</v>
      </c>
      <c r="IQ141" s="290">
        <v>27483</v>
      </c>
      <c r="IR141" s="295">
        <v>27854</v>
      </c>
      <c r="IS141" s="299">
        <v>28203</v>
      </c>
      <c r="IT141" s="305">
        <v>28590</v>
      </c>
      <c r="IU141" s="308">
        <v>28903</v>
      </c>
      <c r="IV141" s="310">
        <v>29281</v>
      </c>
      <c r="IW141" s="313">
        <v>29601</v>
      </c>
      <c r="IX141" s="317">
        <v>29945</v>
      </c>
      <c r="IY141" s="322">
        <v>30293</v>
      </c>
      <c r="IZ141" s="327">
        <v>30663</v>
      </c>
      <c r="JA141" s="331">
        <v>30914</v>
      </c>
      <c r="JB141" s="335">
        <v>31232</v>
      </c>
      <c r="JC141" s="338">
        <v>31556</v>
      </c>
      <c r="JD141" s="343">
        <v>31900</v>
      </c>
      <c r="JE141" s="346">
        <v>32315</v>
      </c>
      <c r="JF141" s="354">
        <v>32690</v>
      </c>
      <c r="JG141" s="375">
        <v>33062</v>
      </c>
      <c r="JH141" s="388">
        <v>33441</v>
      </c>
      <c r="JI141" s="393">
        <v>33800</v>
      </c>
      <c r="JJ141" s="414">
        <v>34140</v>
      </c>
      <c r="JK141" s="422">
        <v>34455</v>
      </c>
      <c r="JL141" s="429">
        <v>34820</v>
      </c>
      <c r="JM141" s="435">
        <v>35120</v>
      </c>
      <c r="JN141" s="441">
        <v>35447</v>
      </c>
      <c r="JO141" s="448">
        <v>35759</v>
      </c>
      <c r="JP141" s="455">
        <v>36062</v>
      </c>
      <c r="JQ141" s="460">
        <v>36441</v>
      </c>
      <c r="JR141" s="468">
        <v>36809</v>
      </c>
      <c r="JS141" s="475">
        <v>37150</v>
      </c>
      <c r="JT141" s="483">
        <v>37508</v>
      </c>
      <c r="JU141" s="489">
        <v>37778</v>
      </c>
      <c r="JV141" s="498">
        <v>38180</v>
      </c>
      <c r="JW141" s="505">
        <v>38595</v>
      </c>
      <c r="JX141" s="511">
        <v>38912</v>
      </c>
      <c r="JY141" s="519">
        <v>39223</v>
      </c>
      <c r="JZ141" s="530">
        <v>39494</v>
      </c>
      <c r="KA141" s="218">
        <f t="shared" si="243"/>
        <v>271</v>
      </c>
      <c r="KB141" s="4"/>
    </row>
    <row r="142" spans="1:288" ht="15" customHeight="1" x14ac:dyDescent="0.2">
      <c r="A142" s="557">
        <v>6</v>
      </c>
      <c r="B142" s="132">
        <v>141</v>
      </c>
      <c r="C142" s="4" t="s">
        <v>481</v>
      </c>
      <c r="D142" s="132">
        <v>4</v>
      </c>
      <c r="E142" s="132">
        <v>3</v>
      </c>
      <c r="F142" s="23">
        <v>114</v>
      </c>
      <c r="G142" s="23">
        <v>117</v>
      </c>
      <c r="H142" s="23">
        <v>121</v>
      </c>
      <c r="I142" s="23">
        <v>124</v>
      </c>
      <c r="J142" s="18">
        <v>131</v>
      </c>
      <c r="K142" s="22">
        <v>134</v>
      </c>
      <c r="L142" s="31">
        <v>138</v>
      </c>
      <c r="M142" s="37">
        <v>143</v>
      </c>
      <c r="N142" s="1">
        <f>ROUND((M142-F142)/7+M142+1,0)</f>
        <v>148</v>
      </c>
      <c r="O142" s="44">
        <v>153</v>
      </c>
      <c r="P142" s="1">
        <f>ROUND((O142-F142)/9+O142,0)</f>
        <v>157</v>
      </c>
      <c r="Q142" s="53">
        <v>159</v>
      </c>
      <c r="R142" s="65">
        <v>164</v>
      </c>
      <c r="S142" s="69">
        <v>167</v>
      </c>
      <c r="T142" s="71">
        <v>169</v>
      </c>
      <c r="U142" s="73">
        <v>172</v>
      </c>
      <c r="V142" s="1">
        <f>ROUND((U142-S142)/2+U142,1)</f>
        <v>174.5</v>
      </c>
      <c r="W142" s="81">
        <v>183</v>
      </c>
      <c r="X142" s="1">
        <f>ROUND((W142-T142)/3+W142,1)</f>
        <v>187.7</v>
      </c>
      <c r="Y142" s="90">
        <v>195</v>
      </c>
      <c r="Z142" s="93">
        <v>198</v>
      </c>
      <c r="AA142" s="99">
        <v>203</v>
      </c>
      <c r="AB142" s="103">
        <v>208</v>
      </c>
      <c r="AC142" s="114">
        <v>210</v>
      </c>
      <c r="AD142" s="117">
        <v>215</v>
      </c>
      <c r="AE142" s="122">
        <v>219</v>
      </c>
      <c r="AF142" s="124">
        <v>223</v>
      </c>
      <c r="AG142" s="129">
        <v>230</v>
      </c>
      <c r="AH142" s="1">
        <f>ROUND((AG142-AD142)/3+AG142,1)</f>
        <v>235</v>
      </c>
      <c r="AI142" s="136">
        <v>239</v>
      </c>
      <c r="AJ142" s="140">
        <v>248</v>
      </c>
      <c r="AK142" s="1">
        <f>ROUND((AJ142-AG142)/3+AJ142,1)</f>
        <v>254</v>
      </c>
      <c r="AL142" s="149">
        <v>267</v>
      </c>
      <c r="AM142" s="153">
        <v>274</v>
      </c>
      <c r="AN142" s="158">
        <v>280</v>
      </c>
      <c r="AO142" s="163">
        <v>287</v>
      </c>
      <c r="AP142" s="1">
        <v>293</v>
      </c>
      <c r="AQ142" s="174">
        <v>296</v>
      </c>
      <c r="AR142" s="178">
        <v>303</v>
      </c>
      <c r="AS142" s="184">
        <v>308</v>
      </c>
      <c r="AT142" s="189">
        <v>315</v>
      </c>
      <c r="AU142" s="193">
        <v>330</v>
      </c>
      <c r="AV142" s="202">
        <v>345</v>
      </c>
      <c r="AW142" s="1">
        <v>360</v>
      </c>
      <c r="AX142" s="209">
        <v>367</v>
      </c>
      <c r="AY142" s="218">
        <v>381</v>
      </c>
      <c r="AZ142" s="225">
        <v>388</v>
      </c>
      <c r="BA142" s="229">
        <v>395</v>
      </c>
      <c r="BB142" s="235">
        <v>402</v>
      </c>
      <c r="BC142" s="1">
        <v>409</v>
      </c>
      <c r="BD142" s="251">
        <v>410</v>
      </c>
      <c r="BE142" s="255">
        <v>418</v>
      </c>
      <c r="BF142" s="264">
        <v>425</v>
      </c>
      <c r="BG142" s="268">
        <v>433</v>
      </c>
      <c r="BH142" s="272">
        <v>441</v>
      </c>
      <c r="BI142" s="1">
        <v>449</v>
      </c>
      <c r="BJ142" s="285">
        <v>446</v>
      </c>
      <c r="BK142" s="290">
        <v>450</v>
      </c>
      <c r="BL142" s="295">
        <v>455</v>
      </c>
      <c r="BM142" s="299">
        <v>461</v>
      </c>
      <c r="BN142" s="305">
        <v>467</v>
      </c>
      <c r="BO142" s="308">
        <v>473</v>
      </c>
      <c r="BP142" s="310">
        <v>479</v>
      </c>
      <c r="BQ142" s="313">
        <v>486</v>
      </c>
      <c r="BR142" s="317">
        <v>491</v>
      </c>
      <c r="BS142" s="322">
        <v>496</v>
      </c>
      <c r="BT142" s="327">
        <v>501</v>
      </c>
      <c r="BU142" s="331">
        <v>506</v>
      </c>
      <c r="BV142" s="335">
        <v>510</v>
      </c>
      <c r="BW142" s="338">
        <v>515</v>
      </c>
      <c r="BX142" s="343">
        <v>521</v>
      </c>
      <c r="BY142" s="346">
        <v>527</v>
      </c>
      <c r="BZ142" s="354">
        <v>533</v>
      </c>
      <c r="CA142" s="375">
        <v>538</v>
      </c>
      <c r="CB142" s="388">
        <v>542</v>
      </c>
      <c r="CC142" s="393">
        <v>545</v>
      </c>
      <c r="CD142" s="414">
        <v>549</v>
      </c>
      <c r="CE142" s="422">
        <v>553</v>
      </c>
      <c r="CF142" s="429">
        <v>557</v>
      </c>
      <c r="CG142" s="435">
        <v>562</v>
      </c>
      <c r="CH142" s="441">
        <v>567</v>
      </c>
      <c r="CI142" s="448">
        <v>574</v>
      </c>
      <c r="CJ142" s="455">
        <v>581</v>
      </c>
      <c r="CK142" s="460">
        <v>589</v>
      </c>
      <c r="CL142" s="468">
        <v>599</v>
      </c>
      <c r="CM142" s="475">
        <v>608</v>
      </c>
      <c r="CN142" s="483">
        <v>618</v>
      </c>
      <c r="CO142" s="489">
        <v>623</v>
      </c>
      <c r="CP142" s="498">
        <v>630</v>
      </c>
      <c r="CQ142" s="505">
        <v>637</v>
      </c>
      <c r="CR142" s="511">
        <v>644</v>
      </c>
      <c r="CS142" s="519">
        <v>650</v>
      </c>
      <c r="CT142" s="530">
        <v>653</v>
      </c>
      <c r="CU142" s="218">
        <f t="shared" si="241"/>
        <v>3</v>
      </c>
      <c r="CV142" s="23">
        <v>40</v>
      </c>
      <c r="CW142" s="23">
        <v>45</v>
      </c>
      <c r="CX142" s="23">
        <v>50</v>
      </c>
      <c r="CY142" s="23">
        <v>54</v>
      </c>
      <c r="CZ142" s="18">
        <v>61</v>
      </c>
      <c r="DA142" s="22">
        <v>63</v>
      </c>
      <c r="DB142" s="31">
        <v>67</v>
      </c>
      <c r="DC142" s="37">
        <v>69</v>
      </c>
      <c r="DD142" s="1">
        <f>ROUND((DC142-CV142)/7+DC142-1,0)</f>
        <v>72</v>
      </c>
      <c r="DE142" s="44">
        <v>75</v>
      </c>
      <c r="DF142" s="1">
        <f>ROUND((DE142-CV142)/9+DE142+1,0)</f>
        <v>80</v>
      </c>
      <c r="DG142" s="53">
        <v>83</v>
      </c>
      <c r="DH142" s="65">
        <v>91</v>
      </c>
      <c r="DI142" s="69">
        <v>96</v>
      </c>
      <c r="DJ142" s="71">
        <v>101</v>
      </c>
      <c r="DK142" s="73">
        <v>105</v>
      </c>
      <c r="DL142" s="1">
        <f>ROUND((DK142-DI142)/2+DK142,1)</f>
        <v>109.5</v>
      </c>
      <c r="DM142" s="81">
        <v>116</v>
      </c>
      <c r="DN142" s="1">
        <f>ROUND((DM142-DJ142)/3+DM142,1)</f>
        <v>121</v>
      </c>
      <c r="DO142" s="90">
        <v>122</v>
      </c>
      <c r="DP142" s="93">
        <v>125</v>
      </c>
      <c r="DQ142" s="99">
        <v>130</v>
      </c>
      <c r="DR142" s="103">
        <v>135</v>
      </c>
      <c r="DS142" s="114">
        <v>141</v>
      </c>
      <c r="DT142" s="117">
        <v>147</v>
      </c>
      <c r="DU142" s="122">
        <v>153</v>
      </c>
      <c r="DV142" s="124">
        <v>158</v>
      </c>
      <c r="DW142" s="129">
        <v>166</v>
      </c>
      <c r="DX142" s="1">
        <f>ROUND((DW142-DT142)/3/31*16+DW142,1)</f>
        <v>169.3</v>
      </c>
      <c r="DY142" s="136">
        <v>169.3</v>
      </c>
      <c r="DZ142" s="140">
        <v>169.3</v>
      </c>
      <c r="EA142" s="1">
        <f t="shared" ref="EA142:EA143" si="267">DZ142</f>
        <v>169.3</v>
      </c>
      <c r="EB142" s="149">
        <v>170</v>
      </c>
      <c r="EC142" s="153">
        <v>172</v>
      </c>
      <c r="ED142" s="158">
        <v>175</v>
      </c>
      <c r="EE142" s="163">
        <v>179</v>
      </c>
      <c r="EF142" s="1">
        <v>182</v>
      </c>
      <c r="EG142" s="174">
        <v>189</v>
      </c>
      <c r="EH142" s="178">
        <v>196</v>
      </c>
      <c r="EI142" s="184">
        <v>201</v>
      </c>
      <c r="EJ142" s="189">
        <v>209</v>
      </c>
      <c r="EK142" s="193">
        <v>209</v>
      </c>
      <c r="EL142" s="202">
        <v>209</v>
      </c>
      <c r="EM142" s="1">
        <f t="shared" ref="EM142:EM145" si="268">EL142</f>
        <v>209</v>
      </c>
      <c r="EN142" s="209">
        <v>209</v>
      </c>
      <c r="EO142" s="218">
        <v>213</v>
      </c>
      <c r="EP142" s="225">
        <v>216</v>
      </c>
      <c r="EQ142" s="229">
        <v>220</v>
      </c>
      <c r="ER142" s="235">
        <v>223</v>
      </c>
      <c r="ES142" s="1">
        <v>226</v>
      </c>
      <c r="ET142" s="251">
        <v>225</v>
      </c>
      <c r="EU142" s="255">
        <v>227</v>
      </c>
      <c r="EV142" s="264">
        <v>229</v>
      </c>
      <c r="EW142" s="1">
        <f>EV142</f>
        <v>229</v>
      </c>
      <c r="EX142" s="1">
        <f>EW142</f>
        <v>229</v>
      </c>
      <c r="EY142" s="1">
        <v>234</v>
      </c>
      <c r="EZ142" s="285">
        <v>229</v>
      </c>
      <c r="FA142" s="290">
        <v>232</v>
      </c>
      <c r="FB142" s="295">
        <v>235</v>
      </c>
      <c r="FC142" s="299">
        <v>237</v>
      </c>
      <c r="FD142" s="305">
        <v>239</v>
      </c>
      <c r="FE142" s="308">
        <v>241</v>
      </c>
      <c r="FF142" s="310">
        <v>243</v>
      </c>
      <c r="FG142" s="313">
        <v>244</v>
      </c>
      <c r="FH142" s="317">
        <v>244</v>
      </c>
      <c r="FI142" s="322">
        <v>244</v>
      </c>
      <c r="FJ142" s="327">
        <v>244</v>
      </c>
      <c r="FK142" s="331">
        <v>246</v>
      </c>
      <c r="FL142" s="335">
        <v>247</v>
      </c>
      <c r="FM142" s="338">
        <v>248</v>
      </c>
      <c r="FN142" s="343">
        <v>249</v>
      </c>
      <c r="FO142" s="346">
        <v>250</v>
      </c>
      <c r="FP142" s="354">
        <v>250</v>
      </c>
      <c r="FQ142" s="375">
        <v>250</v>
      </c>
      <c r="FR142" s="388">
        <v>250</v>
      </c>
      <c r="FS142" s="393">
        <v>250</v>
      </c>
      <c r="FT142" s="414">
        <v>250</v>
      </c>
      <c r="FU142" s="422">
        <v>252</v>
      </c>
      <c r="FV142" s="429">
        <v>254</v>
      </c>
      <c r="FW142" s="435">
        <v>256</v>
      </c>
      <c r="FX142" s="441">
        <v>258</v>
      </c>
      <c r="FY142" s="448">
        <v>261</v>
      </c>
      <c r="FZ142" s="455">
        <v>264</v>
      </c>
      <c r="GA142" s="460">
        <v>266</v>
      </c>
      <c r="GB142" s="468">
        <v>268</v>
      </c>
      <c r="GC142" s="475">
        <v>270</v>
      </c>
      <c r="GD142" s="483">
        <v>272</v>
      </c>
      <c r="GE142" s="489">
        <v>273</v>
      </c>
      <c r="GF142" s="498">
        <v>274</v>
      </c>
      <c r="GG142" s="505">
        <v>275</v>
      </c>
      <c r="GH142" s="511">
        <v>276</v>
      </c>
      <c r="GI142" s="519">
        <v>277</v>
      </c>
      <c r="GJ142" s="530">
        <v>277</v>
      </c>
      <c r="GK142" s="218">
        <f t="shared" si="242"/>
        <v>0</v>
      </c>
      <c r="GL142" s="23">
        <v>4100</v>
      </c>
      <c r="GM142" s="23">
        <v>4271</v>
      </c>
      <c r="GN142" s="23">
        <v>4471</v>
      </c>
      <c r="GO142" s="23">
        <v>4648</v>
      </c>
      <c r="GP142" s="17">
        <v>4932</v>
      </c>
      <c r="GQ142" s="22"/>
      <c r="GR142" s="31">
        <v>5229</v>
      </c>
      <c r="GS142" s="37">
        <v>5398</v>
      </c>
      <c r="GT142" s="41"/>
      <c r="GU142" s="44">
        <v>5970</v>
      </c>
      <c r="GV142" s="47"/>
      <c r="GW142" s="53">
        <v>6340</v>
      </c>
      <c r="GX142" s="65">
        <v>6650</v>
      </c>
      <c r="GY142" s="69">
        <v>6834</v>
      </c>
      <c r="GZ142" s="71">
        <v>7072</v>
      </c>
      <c r="HA142" s="74">
        <v>7229</v>
      </c>
      <c r="HB142" s="77"/>
      <c r="HC142" s="81">
        <v>7841</v>
      </c>
      <c r="HD142" s="88"/>
      <c r="HE142" s="90">
        <v>8803</v>
      </c>
      <c r="HF142" s="93">
        <v>9009</v>
      </c>
      <c r="HG142" s="99">
        <v>9254</v>
      </c>
      <c r="HH142" s="103">
        <v>9503</v>
      </c>
      <c r="HI142" s="114">
        <v>9703</v>
      </c>
      <c r="HJ142" s="117">
        <v>9918</v>
      </c>
      <c r="HK142" s="122">
        <v>10120</v>
      </c>
      <c r="HL142" s="124">
        <v>10284</v>
      </c>
      <c r="HM142" s="129">
        <v>10586</v>
      </c>
      <c r="HN142" s="133"/>
      <c r="HO142" s="136">
        <v>11350</v>
      </c>
      <c r="HP142" s="140">
        <v>11915</v>
      </c>
      <c r="HQ142" s="145"/>
      <c r="HR142" s="149">
        <v>12880</v>
      </c>
      <c r="HS142" s="153">
        <v>13196</v>
      </c>
      <c r="HT142" s="158">
        <v>13425</v>
      </c>
      <c r="HU142" s="163">
        <v>13695</v>
      </c>
      <c r="HV142" s="167"/>
      <c r="HW142" s="174">
        <v>14036</v>
      </c>
      <c r="HX142" s="178">
        <v>14234</v>
      </c>
      <c r="HY142" s="184">
        <v>14397</v>
      </c>
      <c r="HZ142" s="189">
        <v>14604</v>
      </c>
      <c r="IA142" s="193">
        <v>15330</v>
      </c>
      <c r="IB142" s="202">
        <v>16018</v>
      </c>
      <c r="IC142" s="205"/>
      <c r="ID142" s="209">
        <v>17007</v>
      </c>
      <c r="IE142" s="218">
        <v>17534</v>
      </c>
      <c r="IF142" s="225">
        <v>17786</v>
      </c>
      <c r="IG142" s="229">
        <v>18298</v>
      </c>
      <c r="IH142" s="235">
        <v>18400</v>
      </c>
      <c r="II142" s="245"/>
      <c r="IJ142" s="251">
        <v>18946</v>
      </c>
      <c r="IK142" s="255">
        <v>19450</v>
      </c>
      <c r="IL142" s="264">
        <v>19950</v>
      </c>
      <c r="IM142" s="268">
        <v>20450</v>
      </c>
      <c r="IN142" s="272">
        <v>21000</v>
      </c>
      <c r="IO142" s="279"/>
      <c r="IP142" s="285">
        <v>22200</v>
      </c>
      <c r="IQ142" s="290">
        <v>22800</v>
      </c>
      <c r="IR142" s="295">
        <v>23300</v>
      </c>
      <c r="IS142" s="299">
        <v>23550</v>
      </c>
      <c r="IT142" s="305">
        <v>23800</v>
      </c>
      <c r="IU142" s="308">
        <v>24050</v>
      </c>
      <c r="IV142" s="310">
        <v>24300</v>
      </c>
      <c r="IW142" s="313">
        <v>24600</v>
      </c>
      <c r="IX142" s="317">
        <v>24950</v>
      </c>
      <c r="IY142" s="322">
        <v>25350</v>
      </c>
      <c r="IZ142" s="327">
        <v>25750</v>
      </c>
      <c r="JA142" s="331">
        <v>26150</v>
      </c>
      <c r="JB142" s="335">
        <v>26550</v>
      </c>
      <c r="JC142" s="338">
        <v>26950</v>
      </c>
      <c r="JD142" s="343">
        <v>27350</v>
      </c>
      <c r="JE142" s="346">
        <v>27750</v>
      </c>
      <c r="JF142" s="354">
        <v>28150</v>
      </c>
      <c r="JG142" s="375">
        <v>28550</v>
      </c>
      <c r="JH142" s="388">
        <v>29000</v>
      </c>
      <c r="JI142" s="393">
        <v>29500</v>
      </c>
      <c r="JJ142" s="414">
        <v>30000</v>
      </c>
      <c r="JK142" s="422">
        <v>30500</v>
      </c>
      <c r="JL142" s="429">
        <v>31000</v>
      </c>
      <c r="JM142" s="435">
        <v>31500</v>
      </c>
      <c r="JN142" s="441">
        <v>32000</v>
      </c>
      <c r="JO142" s="448">
        <v>32500</v>
      </c>
      <c r="JP142" s="455">
        <v>32800</v>
      </c>
      <c r="JQ142" s="460">
        <v>33100</v>
      </c>
      <c r="JR142" s="468">
        <v>33400</v>
      </c>
      <c r="JS142" s="475">
        <v>33700</v>
      </c>
      <c r="JT142" s="483">
        <v>34100</v>
      </c>
      <c r="JU142" s="489">
        <v>34400</v>
      </c>
      <c r="JV142" s="498">
        <v>34900</v>
      </c>
      <c r="JW142" s="505">
        <v>35400</v>
      </c>
      <c r="JX142" s="511">
        <v>35900</v>
      </c>
      <c r="JY142" s="519">
        <v>36400</v>
      </c>
      <c r="JZ142" s="530">
        <v>36900</v>
      </c>
      <c r="KA142" s="218">
        <f t="shared" si="243"/>
        <v>500</v>
      </c>
      <c r="KB142" s="4"/>
    </row>
    <row r="143" spans="1:288" ht="15" customHeight="1" x14ac:dyDescent="0.2">
      <c r="A143" s="557"/>
      <c r="B143" s="132">
        <v>142</v>
      </c>
      <c r="C143" s="4" t="s">
        <v>146</v>
      </c>
      <c r="D143" s="132">
        <v>0</v>
      </c>
      <c r="E143" s="132">
        <v>1</v>
      </c>
      <c r="F143" s="23">
        <v>35</v>
      </c>
      <c r="G143" s="23">
        <v>38</v>
      </c>
      <c r="H143" s="23">
        <v>44</v>
      </c>
      <c r="I143" s="23">
        <v>48</v>
      </c>
      <c r="J143" s="18">
        <v>53</v>
      </c>
      <c r="K143" s="22">
        <v>58</v>
      </c>
      <c r="L143" s="1">
        <v>63</v>
      </c>
      <c r="M143" s="1">
        <f>ROUND((L143-F143)/6+L143+1,0)</f>
        <v>69</v>
      </c>
      <c r="N143" s="41">
        <v>70</v>
      </c>
      <c r="O143" s="44">
        <v>74</v>
      </c>
      <c r="P143" s="47">
        <v>78</v>
      </c>
      <c r="Q143" s="53">
        <v>82</v>
      </c>
      <c r="R143" s="65">
        <v>85</v>
      </c>
      <c r="S143" s="69">
        <v>88</v>
      </c>
      <c r="T143" s="71">
        <v>92</v>
      </c>
      <c r="U143" s="73">
        <v>96</v>
      </c>
      <c r="V143" s="77">
        <v>99</v>
      </c>
      <c r="W143" s="81">
        <v>103</v>
      </c>
      <c r="X143" s="88">
        <v>106</v>
      </c>
      <c r="Y143" s="90">
        <v>110</v>
      </c>
      <c r="Z143" s="93">
        <v>115</v>
      </c>
      <c r="AA143" s="1">
        <f>ROUND((Z143-W143)/3+Z143,1)</f>
        <v>119</v>
      </c>
      <c r="AB143" s="103">
        <v>125</v>
      </c>
      <c r="AC143" s="114">
        <v>130</v>
      </c>
      <c r="AD143" s="117">
        <v>135</v>
      </c>
      <c r="AE143" s="122">
        <v>140</v>
      </c>
      <c r="AF143" s="124">
        <v>145</v>
      </c>
      <c r="AG143" s="1">
        <f>ROUND((AF143-AC143)/3+AF143,1)</f>
        <v>150</v>
      </c>
      <c r="AH143" s="133">
        <v>156</v>
      </c>
      <c r="AI143" s="1">
        <f t="shared" ref="AI143" si="269">ROUND((AH143-AE143)/3+AH143,1)</f>
        <v>161.30000000000001</v>
      </c>
      <c r="AJ143" s="140">
        <v>165</v>
      </c>
      <c r="AK143" s="1">
        <f>ROUND((AJ143-AG143)/3+AJ143,1)</f>
        <v>170</v>
      </c>
      <c r="AL143" s="149">
        <v>176</v>
      </c>
      <c r="AM143" s="1">
        <v>181</v>
      </c>
      <c r="AN143" s="1">
        <v>186</v>
      </c>
      <c r="AO143" s="1">
        <v>191</v>
      </c>
      <c r="AP143" s="1">
        <v>196</v>
      </c>
      <c r="AQ143" s="1">
        <v>201</v>
      </c>
      <c r="AR143" s="178">
        <v>220</v>
      </c>
      <c r="AS143" s="1">
        <v>226</v>
      </c>
      <c r="AT143" s="189">
        <v>231</v>
      </c>
      <c r="AU143" s="1">
        <v>237</v>
      </c>
      <c r="AV143" s="1">
        <v>243</v>
      </c>
      <c r="AW143" s="1">
        <v>249</v>
      </c>
      <c r="AX143" s="209">
        <v>254</v>
      </c>
      <c r="AY143" s="218">
        <v>262</v>
      </c>
      <c r="AZ143" s="225">
        <v>267</v>
      </c>
      <c r="BA143" s="229">
        <v>273</v>
      </c>
      <c r="BB143" s="235">
        <v>279</v>
      </c>
      <c r="BC143" s="245">
        <v>284</v>
      </c>
      <c r="BD143" s="1">
        <v>290</v>
      </c>
      <c r="BE143" s="255">
        <v>294</v>
      </c>
      <c r="BF143" s="1">
        <v>299</v>
      </c>
      <c r="BG143" s="268">
        <v>301</v>
      </c>
      <c r="BH143" s="272">
        <v>303</v>
      </c>
      <c r="BI143" s="1">
        <v>305</v>
      </c>
      <c r="BJ143" s="1">
        <v>307</v>
      </c>
      <c r="BK143" s="1">
        <v>310</v>
      </c>
      <c r="BL143" s="295">
        <v>311</v>
      </c>
      <c r="BM143" s="299">
        <v>313</v>
      </c>
      <c r="BN143" s="1">
        <v>315</v>
      </c>
      <c r="BO143" s="1">
        <v>317</v>
      </c>
      <c r="BP143" s="310">
        <v>319</v>
      </c>
      <c r="BQ143" s="313">
        <v>320</v>
      </c>
      <c r="BR143" s="317">
        <v>321</v>
      </c>
      <c r="BS143" s="322">
        <v>322</v>
      </c>
      <c r="BT143" s="1">
        <v>323</v>
      </c>
      <c r="BU143" s="331">
        <v>322</v>
      </c>
      <c r="BV143" s="335">
        <v>323</v>
      </c>
      <c r="BW143" s="338">
        <v>324</v>
      </c>
      <c r="BX143" s="343">
        <v>325</v>
      </c>
      <c r="BY143" s="346">
        <v>329</v>
      </c>
      <c r="BZ143" s="354">
        <v>334</v>
      </c>
      <c r="CA143" s="375">
        <v>336</v>
      </c>
      <c r="CB143" s="388">
        <v>340</v>
      </c>
      <c r="CC143" s="393">
        <v>342</v>
      </c>
      <c r="CD143" s="414">
        <v>346</v>
      </c>
      <c r="CE143" s="422">
        <v>346</v>
      </c>
      <c r="CF143" s="429">
        <v>346</v>
      </c>
      <c r="CG143" s="435">
        <v>347</v>
      </c>
      <c r="CH143" s="441">
        <v>348</v>
      </c>
      <c r="CI143" s="448">
        <v>349</v>
      </c>
      <c r="CJ143" s="455">
        <v>356</v>
      </c>
      <c r="CK143" s="460">
        <v>365</v>
      </c>
      <c r="CL143" s="468">
        <v>367</v>
      </c>
      <c r="CM143" s="475">
        <v>368</v>
      </c>
      <c r="CN143" s="483">
        <v>368</v>
      </c>
      <c r="CO143" s="489">
        <v>369</v>
      </c>
      <c r="CP143" s="498">
        <v>369</v>
      </c>
      <c r="CQ143" s="505">
        <v>369</v>
      </c>
      <c r="CR143" s="511">
        <v>369</v>
      </c>
      <c r="CS143" s="519">
        <v>370</v>
      </c>
      <c r="CT143" s="530">
        <v>370</v>
      </c>
      <c r="CU143" s="218">
        <f t="shared" si="241"/>
        <v>0</v>
      </c>
      <c r="CV143" s="23">
        <v>42</v>
      </c>
      <c r="CW143" s="23">
        <v>45</v>
      </c>
      <c r="CX143" s="23">
        <v>48</v>
      </c>
      <c r="CY143" s="23">
        <v>51</v>
      </c>
      <c r="CZ143" s="18">
        <v>54</v>
      </c>
      <c r="DA143" s="22">
        <v>56</v>
      </c>
      <c r="DB143" s="1">
        <v>59</v>
      </c>
      <c r="DC143" s="1">
        <f>ROUND((DB143-CV143)/6/31*21+DB143,0)</f>
        <v>61</v>
      </c>
      <c r="DD143" s="5">
        <v>61</v>
      </c>
      <c r="DE143" s="44">
        <v>62</v>
      </c>
      <c r="DF143" s="47">
        <v>65</v>
      </c>
      <c r="DG143" s="53">
        <v>67</v>
      </c>
      <c r="DH143" s="65">
        <v>70</v>
      </c>
      <c r="DI143" s="69">
        <v>73</v>
      </c>
      <c r="DJ143" s="71">
        <v>76</v>
      </c>
      <c r="DK143" s="73">
        <v>78</v>
      </c>
      <c r="DL143" s="77">
        <v>80</v>
      </c>
      <c r="DM143" s="81">
        <v>81</v>
      </c>
      <c r="DN143" s="88">
        <v>82</v>
      </c>
      <c r="DO143" s="90">
        <v>83</v>
      </c>
      <c r="DP143" s="93">
        <v>86</v>
      </c>
      <c r="DQ143" s="1">
        <f>ROUND((DP143-DM143)/3+DP143,1)</f>
        <v>87.7</v>
      </c>
      <c r="DR143" s="103">
        <v>91</v>
      </c>
      <c r="DS143" s="114">
        <v>94</v>
      </c>
      <c r="DT143" s="117">
        <v>97</v>
      </c>
      <c r="DU143" s="122">
        <v>100</v>
      </c>
      <c r="DV143" s="124">
        <v>101</v>
      </c>
      <c r="DW143" s="1">
        <f>ROUND((DV143-DS143)/3+DV143,1)</f>
        <v>103.3</v>
      </c>
      <c r="DX143" s="133">
        <v>104</v>
      </c>
      <c r="DY143" s="1">
        <v>104</v>
      </c>
      <c r="DZ143" s="140">
        <v>104</v>
      </c>
      <c r="EA143" s="1">
        <f t="shared" si="267"/>
        <v>104</v>
      </c>
      <c r="EB143" s="149">
        <v>104</v>
      </c>
      <c r="EC143" s="1">
        <v>106</v>
      </c>
      <c r="ED143" s="1">
        <v>108</v>
      </c>
      <c r="EE143" s="1">
        <v>110</v>
      </c>
      <c r="EF143" s="1">
        <v>112</v>
      </c>
      <c r="EG143" s="1">
        <v>114</v>
      </c>
      <c r="EH143" s="178">
        <v>105</v>
      </c>
      <c r="EI143" s="1">
        <v>105</v>
      </c>
      <c r="EJ143" s="189">
        <v>106</v>
      </c>
      <c r="EK143" s="1">
        <f>EJ143</f>
        <v>106</v>
      </c>
      <c r="EL143" s="1">
        <f>EK143</f>
        <v>106</v>
      </c>
      <c r="EM143" s="1">
        <f t="shared" si="268"/>
        <v>106</v>
      </c>
      <c r="EN143" s="209">
        <v>106</v>
      </c>
      <c r="EO143" s="218">
        <v>106</v>
      </c>
      <c r="EP143" s="225">
        <v>106</v>
      </c>
      <c r="EQ143" s="229">
        <v>106</v>
      </c>
      <c r="ER143" s="235">
        <v>106</v>
      </c>
      <c r="ES143" s="245">
        <v>106</v>
      </c>
      <c r="ET143" s="1">
        <v>106</v>
      </c>
      <c r="EU143" s="255">
        <v>107</v>
      </c>
      <c r="EV143" s="1">
        <f>EU143</f>
        <v>107</v>
      </c>
      <c r="EW143" s="268">
        <v>107</v>
      </c>
      <c r="EX143" s="272">
        <v>107</v>
      </c>
      <c r="EY143" s="1">
        <v>107</v>
      </c>
      <c r="EZ143" s="1">
        <v>107</v>
      </c>
      <c r="FA143" s="1">
        <v>107</v>
      </c>
      <c r="FB143" s="295">
        <v>108</v>
      </c>
      <c r="FC143" s="299">
        <v>109</v>
      </c>
      <c r="FD143" s="1">
        <v>110</v>
      </c>
      <c r="FE143" s="1">
        <v>111</v>
      </c>
      <c r="FF143" s="310">
        <v>110</v>
      </c>
      <c r="FG143" s="313">
        <v>110</v>
      </c>
      <c r="FH143" s="317">
        <v>110</v>
      </c>
      <c r="FI143" s="322">
        <v>110</v>
      </c>
      <c r="FJ143" s="1">
        <v>110</v>
      </c>
      <c r="FK143" s="331">
        <v>110</v>
      </c>
      <c r="FL143" s="335">
        <v>110</v>
      </c>
      <c r="FM143" s="338">
        <v>111</v>
      </c>
      <c r="FN143" s="343">
        <v>111</v>
      </c>
      <c r="FO143" s="346">
        <v>113</v>
      </c>
      <c r="FP143" s="354">
        <v>117</v>
      </c>
      <c r="FQ143" s="375">
        <v>117</v>
      </c>
      <c r="FR143" s="388">
        <v>117</v>
      </c>
      <c r="FS143" s="393">
        <v>118</v>
      </c>
      <c r="FT143" s="414">
        <v>118</v>
      </c>
      <c r="FU143" s="422">
        <v>118</v>
      </c>
      <c r="FV143" s="429">
        <v>118</v>
      </c>
      <c r="FW143" s="435">
        <v>118</v>
      </c>
      <c r="FX143" s="441">
        <v>118</v>
      </c>
      <c r="FY143" s="448">
        <v>118</v>
      </c>
      <c r="FZ143" s="455">
        <v>118</v>
      </c>
      <c r="GA143" s="460">
        <v>118</v>
      </c>
      <c r="GB143" s="468">
        <v>119</v>
      </c>
      <c r="GC143" s="475">
        <v>119</v>
      </c>
      <c r="GD143" s="483">
        <v>120</v>
      </c>
      <c r="GE143" s="489">
        <v>120</v>
      </c>
      <c r="GF143" s="498">
        <v>120</v>
      </c>
      <c r="GG143" s="505">
        <v>120</v>
      </c>
      <c r="GH143" s="511">
        <v>120</v>
      </c>
      <c r="GI143" s="519">
        <v>120</v>
      </c>
      <c r="GJ143" s="530">
        <v>120</v>
      </c>
      <c r="GK143" s="218">
        <f t="shared" si="242"/>
        <v>0</v>
      </c>
      <c r="GL143" s="23">
        <v>8317</v>
      </c>
      <c r="GM143" s="23">
        <v>8443</v>
      </c>
      <c r="GN143" s="23">
        <v>8571</v>
      </c>
      <c r="GO143" s="23">
        <v>8694</v>
      </c>
      <c r="GP143" s="17">
        <v>8804</v>
      </c>
      <c r="GQ143" s="22"/>
      <c r="GR143" s="31"/>
      <c r="GS143" s="37"/>
      <c r="GT143" s="41">
        <v>9396</v>
      </c>
      <c r="GU143" s="44">
        <v>9475</v>
      </c>
      <c r="GV143" s="47">
        <v>9572</v>
      </c>
      <c r="GW143" s="53">
        <v>9652</v>
      </c>
      <c r="GX143" s="65">
        <v>9729</v>
      </c>
      <c r="GY143" s="69">
        <v>9810</v>
      </c>
      <c r="GZ143" s="71">
        <v>9891</v>
      </c>
      <c r="HA143" s="73">
        <v>9974</v>
      </c>
      <c r="HB143" s="77">
        <v>10054</v>
      </c>
      <c r="HC143" s="81">
        <v>10231</v>
      </c>
      <c r="HD143" s="88">
        <v>10328</v>
      </c>
      <c r="HE143" s="74">
        <v>10424</v>
      </c>
      <c r="HF143" s="93">
        <v>10519</v>
      </c>
      <c r="HG143" s="99"/>
      <c r="HH143" s="103">
        <v>10711</v>
      </c>
      <c r="HI143" s="114">
        <v>10819</v>
      </c>
      <c r="HJ143" s="74">
        <v>10946</v>
      </c>
      <c r="HK143" s="74">
        <v>11054</v>
      </c>
      <c r="HL143" s="124">
        <v>11175</v>
      </c>
      <c r="HM143" s="129"/>
      <c r="HN143" s="133">
        <v>11465</v>
      </c>
      <c r="HO143" s="136"/>
      <c r="HP143" s="140">
        <v>11874</v>
      </c>
      <c r="HQ143" s="145"/>
      <c r="HR143" s="149">
        <v>12372</v>
      </c>
      <c r="HS143" s="153"/>
      <c r="HT143" s="158"/>
      <c r="HU143" s="163"/>
      <c r="HV143" s="167"/>
      <c r="HW143" s="174"/>
      <c r="HX143" s="74">
        <v>14106</v>
      </c>
      <c r="HY143" s="184"/>
      <c r="HZ143" s="74">
        <v>14613</v>
      </c>
      <c r="IA143" s="193"/>
      <c r="IB143" s="202"/>
      <c r="IC143" s="205"/>
      <c r="ID143" s="209">
        <v>15647</v>
      </c>
      <c r="IE143" s="223">
        <v>15955</v>
      </c>
      <c r="IF143" s="225">
        <v>16169</v>
      </c>
      <c r="IG143" s="229">
        <v>16413</v>
      </c>
      <c r="IH143" s="235">
        <v>16638</v>
      </c>
      <c r="II143" s="245">
        <v>16839</v>
      </c>
      <c r="IJ143" s="251"/>
      <c r="IK143" s="255">
        <v>17288</v>
      </c>
      <c r="IL143" s="264"/>
      <c r="IM143" s="268">
        <v>17721</v>
      </c>
      <c r="IN143" s="272">
        <v>18002</v>
      </c>
      <c r="IO143" s="279"/>
      <c r="IP143" s="285"/>
      <c r="IQ143" s="290"/>
      <c r="IR143" s="295">
        <v>18327</v>
      </c>
      <c r="IS143" s="299">
        <v>18407</v>
      </c>
      <c r="IT143" s="305"/>
      <c r="IU143" s="308"/>
      <c r="IV143" s="310">
        <v>18613</v>
      </c>
      <c r="IW143" s="313">
        <v>18659</v>
      </c>
      <c r="IX143" s="317">
        <v>18751</v>
      </c>
      <c r="IY143" s="322">
        <v>18825</v>
      </c>
      <c r="IZ143" s="327"/>
      <c r="JA143" s="331">
        <v>18937</v>
      </c>
      <c r="JB143" s="74">
        <v>19008</v>
      </c>
      <c r="JC143" s="338">
        <v>19054</v>
      </c>
      <c r="JD143" s="343">
        <v>19087</v>
      </c>
      <c r="JE143" s="74">
        <v>19174</v>
      </c>
      <c r="JF143" s="74">
        <v>19485</v>
      </c>
      <c r="JG143" s="74">
        <v>19668</v>
      </c>
      <c r="JH143" s="388">
        <v>19716</v>
      </c>
      <c r="JI143" s="393">
        <v>19758</v>
      </c>
      <c r="JJ143" s="414">
        <v>19808</v>
      </c>
      <c r="JK143" s="422">
        <v>19808</v>
      </c>
      <c r="JL143" s="429">
        <v>19912</v>
      </c>
      <c r="JM143" s="435">
        <v>19968</v>
      </c>
      <c r="JN143" s="441">
        <v>20008</v>
      </c>
      <c r="JO143" s="448">
        <v>20041</v>
      </c>
      <c r="JP143" s="455">
        <v>20077</v>
      </c>
      <c r="JQ143" s="460">
        <v>20138</v>
      </c>
      <c r="JR143" s="468">
        <v>20223</v>
      </c>
      <c r="JS143" s="475">
        <v>20279</v>
      </c>
      <c r="JT143" s="483">
        <v>20279</v>
      </c>
      <c r="JU143" s="489">
        <v>20279</v>
      </c>
      <c r="JV143" s="498">
        <v>20279</v>
      </c>
      <c r="JW143" s="505">
        <v>20289</v>
      </c>
      <c r="JX143" s="511">
        <v>20299</v>
      </c>
      <c r="JY143" s="519">
        <v>20302</v>
      </c>
      <c r="JZ143" s="530">
        <v>20303</v>
      </c>
      <c r="KA143" s="218">
        <f t="shared" si="243"/>
        <v>1</v>
      </c>
      <c r="KB143" s="4"/>
    </row>
    <row r="144" spans="1:288" ht="15" customHeight="1" x14ac:dyDescent="0.2">
      <c r="A144" s="557"/>
      <c r="B144" s="132">
        <v>143</v>
      </c>
      <c r="C144" s="4" t="s">
        <v>518</v>
      </c>
      <c r="D144" s="132">
        <v>1</v>
      </c>
      <c r="E144" s="132">
        <v>1</v>
      </c>
      <c r="F144" s="23">
        <v>122</v>
      </c>
      <c r="G144" s="23">
        <v>131</v>
      </c>
      <c r="H144" s="23">
        <v>133</v>
      </c>
      <c r="I144" s="23">
        <v>136</v>
      </c>
      <c r="J144" s="18">
        <v>141</v>
      </c>
      <c r="K144" s="22">
        <v>146</v>
      </c>
      <c r="L144" s="31">
        <v>150</v>
      </c>
      <c r="M144" s="37">
        <v>150</v>
      </c>
      <c r="N144" s="41">
        <v>151</v>
      </c>
      <c r="O144" s="44">
        <v>152</v>
      </c>
      <c r="P144" s="47">
        <v>153</v>
      </c>
      <c r="Q144" s="53">
        <v>154</v>
      </c>
      <c r="R144" s="65">
        <v>155</v>
      </c>
      <c r="S144" s="69">
        <v>156</v>
      </c>
      <c r="T144" s="71">
        <v>158</v>
      </c>
      <c r="U144" s="73">
        <v>159</v>
      </c>
      <c r="V144" s="77">
        <v>160</v>
      </c>
      <c r="W144" s="81">
        <v>162</v>
      </c>
      <c r="X144" s="88">
        <v>164</v>
      </c>
      <c r="Y144" s="90">
        <v>165</v>
      </c>
      <c r="Z144" s="93">
        <v>167</v>
      </c>
      <c r="AA144" s="99">
        <v>168</v>
      </c>
      <c r="AB144" s="103">
        <v>170</v>
      </c>
      <c r="AC144" s="114">
        <v>171</v>
      </c>
      <c r="AD144" s="117">
        <v>172</v>
      </c>
      <c r="AE144" s="122">
        <v>173</v>
      </c>
      <c r="AF144" s="124">
        <v>174</v>
      </c>
      <c r="AG144" s="129">
        <v>176</v>
      </c>
      <c r="AH144" s="133">
        <v>178</v>
      </c>
      <c r="AI144" s="136">
        <v>179</v>
      </c>
      <c r="AJ144" s="140">
        <v>181</v>
      </c>
      <c r="AK144" s="145">
        <v>183</v>
      </c>
      <c r="AL144" s="149">
        <v>185</v>
      </c>
      <c r="AM144" s="153">
        <v>188</v>
      </c>
      <c r="AN144" s="158">
        <v>190</v>
      </c>
      <c r="AO144" s="163">
        <v>192</v>
      </c>
      <c r="AP144" s="167">
        <v>194</v>
      </c>
      <c r="AQ144" s="174">
        <v>196</v>
      </c>
      <c r="AR144" s="178">
        <v>198</v>
      </c>
      <c r="AS144" s="184">
        <v>200</v>
      </c>
      <c r="AT144" s="189">
        <v>203</v>
      </c>
      <c r="AU144" s="193">
        <v>206</v>
      </c>
      <c r="AV144" s="202">
        <v>208</v>
      </c>
      <c r="AW144" s="1">
        <v>211</v>
      </c>
      <c r="AX144" s="209">
        <v>214</v>
      </c>
      <c r="AY144" s="218">
        <v>217</v>
      </c>
      <c r="AZ144" s="228">
        <v>219</v>
      </c>
      <c r="BA144" s="229">
        <v>223</v>
      </c>
      <c r="BB144" s="235">
        <v>11</v>
      </c>
      <c r="BC144" s="245">
        <v>21</v>
      </c>
      <c r="BD144" s="251">
        <v>31</v>
      </c>
      <c r="BE144" s="255">
        <v>37</v>
      </c>
      <c r="BF144" s="264">
        <v>46</v>
      </c>
      <c r="BG144" s="268">
        <v>58</v>
      </c>
      <c r="BH144" s="272">
        <v>66</v>
      </c>
      <c r="BI144" s="279">
        <v>73</v>
      </c>
      <c r="BJ144" s="285">
        <v>79</v>
      </c>
      <c r="BK144" s="290">
        <v>84</v>
      </c>
      <c r="BL144" s="295">
        <v>88</v>
      </c>
      <c r="BM144" s="299">
        <v>92</v>
      </c>
      <c r="BN144" s="305">
        <v>95</v>
      </c>
      <c r="BO144" s="308">
        <v>98</v>
      </c>
      <c r="BP144" s="310">
        <v>101</v>
      </c>
      <c r="BQ144" s="313">
        <v>107</v>
      </c>
      <c r="BR144" s="317">
        <v>117</v>
      </c>
      <c r="BS144" s="322">
        <v>126</v>
      </c>
      <c r="BT144" s="327">
        <v>135</v>
      </c>
      <c r="BU144" s="331">
        <v>143</v>
      </c>
      <c r="BV144" s="335">
        <v>150</v>
      </c>
      <c r="BW144" s="338">
        <v>155</v>
      </c>
      <c r="BX144" s="343">
        <v>158</v>
      </c>
      <c r="BY144" s="346">
        <v>162</v>
      </c>
      <c r="BZ144" s="354">
        <v>165</v>
      </c>
      <c r="CA144" s="375">
        <v>168</v>
      </c>
      <c r="CB144" s="388">
        <v>171</v>
      </c>
      <c r="CC144" s="1">
        <v>174</v>
      </c>
      <c r="CD144" s="414">
        <v>181</v>
      </c>
      <c r="CE144" s="1">
        <v>186</v>
      </c>
      <c r="CF144" s="1">
        <v>191</v>
      </c>
      <c r="CG144" s="1">
        <v>196</v>
      </c>
      <c r="CH144" s="1">
        <v>201</v>
      </c>
      <c r="CI144" s="1">
        <v>206</v>
      </c>
      <c r="CJ144" s="455">
        <v>187</v>
      </c>
      <c r="CK144" s="1">
        <v>187</v>
      </c>
      <c r="CL144" s="468">
        <v>188</v>
      </c>
      <c r="CM144" s="475">
        <v>189</v>
      </c>
      <c r="CN144" s="483">
        <v>189</v>
      </c>
      <c r="CO144" s="489">
        <v>191</v>
      </c>
      <c r="CP144" s="498">
        <v>191</v>
      </c>
      <c r="CQ144" s="1">
        <v>191</v>
      </c>
      <c r="CR144" s="511">
        <v>193</v>
      </c>
      <c r="CS144" s="519">
        <v>193</v>
      </c>
      <c r="CT144" s="530">
        <v>193</v>
      </c>
      <c r="CU144" s="218">
        <f t="shared" si="241"/>
        <v>0</v>
      </c>
      <c r="CV144" s="23">
        <v>53</v>
      </c>
      <c r="CW144" s="23">
        <v>55</v>
      </c>
      <c r="CX144" s="23">
        <v>59</v>
      </c>
      <c r="CY144" s="23">
        <v>62</v>
      </c>
      <c r="CZ144" s="18">
        <v>65</v>
      </c>
      <c r="DA144" s="22">
        <v>70</v>
      </c>
      <c r="DB144" s="31">
        <v>73</v>
      </c>
      <c r="DC144" s="37">
        <v>76</v>
      </c>
      <c r="DD144" s="41">
        <v>76</v>
      </c>
      <c r="DE144" s="44">
        <v>76</v>
      </c>
      <c r="DF144" s="47">
        <v>76</v>
      </c>
      <c r="DG144" s="53">
        <v>76</v>
      </c>
      <c r="DH144" s="65">
        <v>76</v>
      </c>
      <c r="DI144" s="69">
        <v>76</v>
      </c>
      <c r="DJ144" s="71">
        <v>76</v>
      </c>
      <c r="DK144" s="73">
        <v>76</v>
      </c>
      <c r="DL144" s="77">
        <v>76</v>
      </c>
      <c r="DM144" s="81">
        <v>76</v>
      </c>
      <c r="DN144" s="88">
        <v>76</v>
      </c>
      <c r="DO144" s="90">
        <v>76</v>
      </c>
      <c r="DP144" s="93">
        <v>76</v>
      </c>
      <c r="DQ144" s="99">
        <v>76</v>
      </c>
      <c r="DR144" s="103">
        <v>76</v>
      </c>
      <c r="DS144" s="114">
        <v>76</v>
      </c>
      <c r="DT144" s="117">
        <v>76</v>
      </c>
      <c r="DU144" s="122">
        <v>76</v>
      </c>
      <c r="DV144" s="124">
        <v>76</v>
      </c>
      <c r="DW144" s="129">
        <v>76</v>
      </c>
      <c r="DX144" s="133">
        <v>76</v>
      </c>
      <c r="DY144" s="136">
        <v>76</v>
      </c>
      <c r="DZ144" s="140">
        <v>76</v>
      </c>
      <c r="EA144" s="145">
        <v>76</v>
      </c>
      <c r="EB144" s="149">
        <v>76</v>
      </c>
      <c r="EC144" s="153">
        <v>76</v>
      </c>
      <c r="ED144" s="158">
        <v>76</v>
      </c>
      <c r="EE144" s="163">
        <v>76</v>
      </c>
      <c r="EF144" s="167">
        <v>76</v>
      </c>
      <c r="EG144" s="174">
        <v>76</v>
      </c>
      <c r="EH144" s="178">
        <v>76</v>
      </c>
      <c r="EI144" s="184">
        <v>76</v>
      </c>
      <c r="EJ144" s="189">
        <v>76</v>
      </c>
      <c r="EK144" s="193">
        <v>76</v>
      </c>
      <c r="EL144" s="202">
        <v>76</v>
      </c>
      <c r="EM144" s="1">
        <f t="shared" si="268"/>
        <v>76</v>
      </c>
      <c r="EN144" s="209">
        <v>76</v>
      </c>
      <c r="EO144" s="218">
        <v>76</v>
      </c>
      <c r="EP144" s="228">
        <v>80</v>
      </c>
      <c r="EQ144" s="229">
        <v>80</v>
      </c>
      <c r="ER144" s="235">
        <v>1.4410000000000001</v>
      </c>
      <c r="ES144" s="245">
        <v>1.4410000000000001</v>
      </c>
      <c r="ET144" s="251">
        <v>1.4410000000000001</v>
      </c>
      <c r="EU144" s="255">
        <v>5</v>
      </c>
      <c r="EV144" s="264">
        <v>7</v>
      </c>
      <c r="EW144" s="268">
        <v>7</v>
      </c>
      <c r="EX144" s="1">
        <f t="shared" ref="EX144:EX145" si="270">EW144</f>
        <v>7</v>
      </c>
      <c r="EY144" s="279">
        <v>14</v>
      </c>
      <c r="EZ144" s="285">
        <v>18</v>
      </c>
      <c r="FA144" s="290">
        <v>23</v>
      </c>
      <c r="FB144" s="295">
        <v>28</v>
      </c>
      <c r="FC144" s="299">
        <v>35</v>
      </c>
      <c r="FD144" s="305">
        <v>41</v>
      </c>
      <c r="FE144" s="308">
        <v>46</v>
      </c>
      <c r="FF144" s="310">
        <v>51</v>
      </c>
      <c r="FG144" s="313">
        <v>53</v>
      </c>
      <c r="FH144" s="317">
        <v>53</v>
      </c>
      <c r="FI144" s="322">
        <v>53</v>
      </c>
      <c r="FJ144" s="327">
        <v>59</v>
      </c>
      <c r="FK144" s="331">
        <v>63</v>
      </c>
      <c r="FL144" s="335">
        <v>64</v>
      </c>
      <c r="FM144" s="338">
        <v>69</v>
      </c>
      <c r="FN144" s="343">
        <v>75</v>
      </c>
      <c r="FO144" s="346">
        <v>83</v>
      </c>
      <c r="FP144" s="354">
        <v>91</v>
      </c>
      <c r="FQ144" s="375">
        <v>98</v>
      </c>
      <c r="FR144" s="388">
        <v>103</v>
      </c>
      <c r="FS144" s="1">
        <v>109</v>
      </c>
      <c r="FT144" s="414">
        <v>108</v>
      </c>
      <c r="FU144" s="1">
        <v>111</v>
      </c>
      <c r="FV144" s="1">
        <v>114</v>
      </c>
      <c r="FW144" s="1">
        <v>117</v>
      </c>
      <c r="FX144" s="1">
        <v>120</v>
      </c>
      <c r="FY144" s="1">
        <v>123</v>
      </c>
      <c r="FZ144" s="455">
        <v>108</v>
      </c>
      <c r="GA144" s="1">
        <v>108</v>
      </c>
      <c r="GB144" s="468">
        <v>108</v>
      </c>
      <c r="GC144" s="475">
        <v>109</v>
      </c>
      <c r="GD144" s="483">
        <v>109</v>
      </c>
      <c r="GE144" s="489">
        <v>110</v>
      </c>
      <c r="GF144" s="498">
        <v>110</v>
      </c>
      <c r="GG144" s="1">
        <v>110</v>
      </c>
      <c r="GH144" s="511">
        <v>110</v>
      </c>
      <c r="GI144" s="519">
        <v>110</v>
      </c>
      <c r="GJ144" s="530">
        <v>110</v>
      </c>
      <c r="GK144" s="218">
        <f t="shared" si="242"/>
        <v>0</v>
      </c>
      <c r="GL144" s="23">
        <v>4021</v>
      </c>
      <c r="GM144" s="23">
        <v>4036</v>
      </c>
      <c r="GN144" s="23">
        <v>4137</v>
      </c>
      <c r="GO144" s="23">
        <v>4286</v>
      </c>
      <c r="GP144" s="17">
        <v>4431</v>
      </c>
      <c r="GQ144" s="22"/>
      <c r="GR144" s="31">
        <v>4730</v>
      </c>
      <c r="GS144" s="37">
        <v>4859</v>
      </c>
      <c r="GT144" s="41"/>
      <c r="GU144" s="44"/>
      <c r="GV144" s="47">
        <v>5814</v>
      </c>
      <c r="GW144" s="53">
        <v>6203</v>
      </c>
      <c r="GX144" s="65">
        <v>6577</v>
      </c>
      <c r="GY144" s="69">
        <v>6940</v>
      </c>
      <c r="GZ144" s="71">
        <v>7432</v>
      </c>
      <c r="HA144" s="73">
        <v>7821</v>
      </c>
      <c r="HB144" s="77">
        <v>8199</v>
      </c>
      <c r="HC144" s="81">
        <v>8580</v>
      </c>
      <c r="HD144" s="74">
        <v>8928</v>
      </c>
      <c r="HE144" s="90">
        <v>9268</v>
      </c>
      <c r="HF144" s="93">
        <v>9608</v>
      </c>
      <c r="HG144" s="99">
        <v>10023</v>
      </c>
      <c r="HH144" s="103">
        <v>10451</v>
      </c>
      <c r="HI144" s="114">
        <v>10927</v>
      </c>
      <c r="HJ144" s="117">
        <v>11379</v>
      </c>
      <c r="HK144" s="122">
        <v>11821</v>
      </c>
      <c r="HL144" s="124">
        <v>12272</v>
      </c>
      <c r="HM144" s="129">
        <v>12701</v>
      </c>
      <c r="HN144" s="133">
        <v>13129</v>
      </c>
      <c r="HO144" s="136">
        <v>13534</v>
      </c>
      <c r="HP144" s="140">
        <v>13983</v>
      </c>
      <c r="HQ144" s="145">
        <v>14408</v>
      </c>
      <c r="HR144" s="149">
        <v>14864</v>
      </c>
      <c r="HS144" s="153">
        <v>15347</v>
      </c>
      <c r="HT144" s="158">
        <v>15888</v>
      </c>
      <c r="HU144" s="163">
        <v>16249</v>
      </c>
      <c r="HV144" s="167">
        <v>16604</v>
      </c>
      <c r="HW144" s="174">
        <v>17063</v>
      </c>
      <c r="HX144" s="178">
        <v>17486</v>
      </c>
      <c r="HY144" s="184">
        <v>17957</v>
      </c>
      <c r="HZ144" s="189">
        <v>18447</v>
      </c>
      <c r="IA144" s="193">
        <v>18979</v>
      </c>
      <c r="IB144" s="202">
        <v>19389</v>
      </c>
      <c r="IC144" s="205"/>
      <c r="ID144" s="209">
        <v>20660</v>
      </c>
      <c r="IE144" s="218">
        <v>21227</v>
      </c>
      <c r="IF144" s="225">
        <v>22018</v>
      </c>
      <c r="IG144" s="229">
        <v>22570</v>
      </c>
      <c r="IH144" s="235">
        <v>23071</v>
      </c>
      <c r="II144" s="245">
        <v>23718</v>
      </c>
      <c r="IJ144" s="251">
        <v>24219</v>
      </c>
      <c r="IK144" s="255">
        <v>24503</v>
      </c>
      <c r="IL144" s="264">
        <v>24730</v>
      </c>
      <c r="IM144" s="268">
        <v>24993</v>
      </c>
      <c r="IN144" s="272">
        <v>25240</v>
      </c>
      <c r="IO144" s="279">
        <v>25491</v>
      </c>
      <c r="IP144" s="285">
        <v>25753</v>
      </c>
      <c r="IQ144" s="290">
        <v>26017</v>
      </c>
      <c r="IR144" s="295">
        <v>26256</v>
      </c>
      <c r="IS144" s="299">
        <v>26475</v>
      </c>
      <c r="IT144" s="305">
        <v>26708</v>
      </c>
      <c r="IU144" s="308">
        <v>26903</v>
      </c>
      <c r="IV144" s="310">
        <v>27109</v>
      </c>
      <c r="IW144" s="313">
        <v>27360</v>
      </c>
      <c r="IX144" s="317">
        <v>27652</v>
      </c>
      <c r="IY144" s="322">
        <v>27934</v>
      </c>
      <c r="IZ144" s="327">
        <v>28249</v>
      </c>
      <c r="JA144" s="74">
        <v>28550</v>
      </c>
      <c r="JB144" s="335">
        <v>28783</v>
      </c>
      <c r="JC144" s="338">
        <v>29028</v>
      </c>
      <c r="JD144" s="343">
        <v>29252</v>
      </c>
      <c r="JE144" s="346">
        <v>29475</v>
      </c>
      <c r="JF144" s="354">
        <v>29720</v>
      </c>
      <c r="JG144" s="375">
        <v>29918</v>
      </c>
      <c r="JH144" s="388">
        <v>30159</v>
      </c>
      <c r="JI144" s="393"/>
      <c r="JJ144" s="414">
        <v>30642</v>
      </c>
      <c r="JK144" s="422"/>
      <c r="JL144" s="429"/>
      <c r="JM144" s="435"/>
      <c r="JN144" s="441"/>
      <c r="JO144" s="448"/>
      <c r="JP144" s="455"/>
      <c r="JQ144" s="460"/>
      <c r="JR144" s="468">
        <v>31047</v>
      </c>
      <c r="JS144" s="475">
        <v>31066</v>
      </c>
      <c r="JT144" s="483">
        <v>31083</v>
      </c>
      <c r="JU144" s="489">
        <v>31100</v>
      </c>
      <c r="JV144" s="498">
        <v>31173</v>
      </c>
      <c r="JW144" s="505"/>
      <c r="JX144" s="511">
        <v>31227</v>
      </c>
      <c r="JY144" s="519">
        <v>31285</v>
      </c>
      <c r="JZ144" s="530">
        <v>31285</v>
      </c>
      <c r="KA144" s="218">
        <f t="shared" si="243"/>
        <v>0</v>
      </c>
      <c r="KB144" s="9"/>
    </row>
    <row r="145" spans="1:288" ht="15" customHeight="1" x14ac:dyDescent="0.2">
      <c r="A145" s="557"/>
      <c r="B145" s="43">
        <v>144</v>
      </c>
      <c r="C145" s="4" t="s">
        <v>147</v>
      </c>
      <c r="D145" s="43">
        <v>2</v>
      </c>
      <c r="E145" s="43">
        <v>3</v>
      </c>
      <c r="F145" s="23">
        <v>27</v>
      </c>
      <c r="G145" s="23">
        <v>33</v>
      </c>
      <c r="H145" s="23">
        <v>38</v>
      </c>
      <c r="I145" s="23">
        <v>42</v>
      </c>
      <c r="J145" s="18">
        <v>46</v>
      </c>
      <c r="K145" s="22">
        <v>51</v>
      </c>
      <c r="L145" s="31">
        <v>57</v>
      </c>
      <c r="M145" s="37">
        <v>64</v>
      </c>
      <c r="N145" s="41">
        <v>70</v>
      </c>
      <c r="O145" s="44">
        <v>77</v>
      </c>
      <c r="P145" s="1">
        <f>ROUND((O145-F145)/9+O145,0)</f>
        <v>83</v>
      </c>
      <c r="Q145" s="53">
        <v>85</v>
      </c>
      <c r="R145" s="65">
        <v>90</v>
      </c>
      <c r="S145" s="69">
        <v>93</v>
      </c>
      <c r="T145" s="71">
        <v>99</v>
      </c>
      <c r="U145" s="73">
        <v>104</v>
      </c>
      <c r="V145" s="77">
        <v>112</v>
      </c>
      <c r="W145" s="81">
        <v>119</v>
      </c>
      <c r="X145" s="88">
        <v>126</v>
      </c>
      <c r="Y145" s="90">
        <v>134</v>
      </c>
      <c r="Z145" s="93">
        <v>142</v>
      </c>
      <c r="AA145" s="1">
        <f>ROUND((Z145-W145)/3+Z145,1)</f>
        <v>149.69999999999999</v>
      </c>
      <c r="AB145" s="103">
        <v>153</v>
      </c>
      <c r="AC145" s="114">
        <v>157</v>
      </c>
      <c r="AD145" s="117">
        <v>165</v>
      </c>
      <c r="AE145" s="122">
        <v>169</v>
      </c>
      <c r="AF145" s="124">
        <v>177</v>
      </c>
      <c r="AG145" s="129">
        <v>182</v>
      </c>
      <c r="AH145" s="133">
        <v>189</v>
      </c>
      <c r="AI145" s="136">
        <v>199</v>
      </c>
      <c r="AJ145" s="140">
        <v>205</v>
      </c>
      <c r="AK145" s="1">
        <f>ROUND((AJ145-AG145)/3+AJ145,1)</f>
        <v>212.7</v>
      </c>
      <c r="AL145" s="149">
        <v>226</v>
      </c>
      <c r="AM145" s="1">
        <v>234</v>
      </c>
      <c r="AN145" s="158">
        <v>237</v>
      </c>
      <c r="AO145" s="1">
        <v>243</v>
      </c>
      <c r="AP145" s="1">
        <v>249</v>
      </c>
      <c r="AQ145" s="174">
        <v>249</v>
      </c>
      <c r="AR145" s="178">
        <v>253</v>
      </c>
      <c r="AS145" s="1">
        <v>257</v>
      </c>
      <c r="AT145" s="1">
        <v>261</v>
      </c>
      <c r="AU145" s="193">
        <v>268</v>
      </c>
      <c r="AV145" s="202">
        <v>275</v>
      </c>
      <c r="AW145" s="1">
        <v>282</v>
      </c>
      <c r="AX145" s="209">
        <v>289</v>
      </c>
      <c r="AY145" s="218">
        <v>295</v>
      </c>
      <c r="AZ145" s="225">
        <v>300</v>
      </c>
      <c r="BA145" s="1">
        <v>305</v>
      </c>
      <c r="BB145" s="235">
        <v>310</v>
      </c>
      <c r="BC145" s="245">
        <v>310</v>
      </c>
      <c r="BD145" s="251">
        <v>312</v>
      </c>
      <c r="BE145" s="255">
        <v>316</v>
      </c>
      <c r="BF145" s="1">
        <v>319</v>
      </c>
      <c r="BG145" s="268">
        <v>329</v>
      </c>
      <c r="BH145" s="1">
        <v>334</v>
      </c>
      <c r="BI145" s="1">
        <v>339</v>
      </c>
      <c r="BJ145" s="285">
        <v>369</v>
      </c>
      <c r="BK145" s="1">
        <v>377</v>
      </c>
      <c r="BL145" s="295">
        <v>396</v>
      </c>
      <c r="BM145" s="1">
        <v>404</v>
      </c>
      <c r="BN145" s="305">
        <v>404</v>
      </c>
      <c r="BO145" s="308">
        <v>408</v>
      </c>
      <c r="BP145" s="1">
        <v>412</v>
      </c>
      <c r="BQ145" s="313">
        <v>418</v>
      </c>
      <c r="BR145" s="317">
        <v>426</v>
      </c>
      <c r="BS145" s="322">
        <v>433</v>
      </c>
      <c r="BT145" s="1">
        <v>441</v>
      </c>
      <c r="BU145" s="331">
        <v>446</v>
      </c>
      <c r="BV145" s="335">
        <v>456</v>
      </c>
      <c r="BW145" s="1">
        <v>464</v>
      </c>
      <c r="BX145" s="343">
        <v>470</v>
      </c>
      <c r="BY145" s="346">
        <v>478</v>
      </c>
      <c r="BZ145" s="1">
        <v>486</v>
      </c>
      <c r="CA145" s="375">
        <v>498</v>
      </c>
      <c r="CB145" s="1">
        <v>2.6760000000000002</v>
      </c>
      <c r="CC145" s="1">
        <v>10</v>
      </c>
      <c r="CD145" s="1">
        <v>17</v>
      </c>
      <c r="CE145" s="1">
        <v>24</v>
      </c>
      <c r="CF145" s="1">
        <v>31</v>
      </c>
      <c r="CG145" s="1">
        <v>38</v>
      </c>
      <c r="CH145" s="1">
        <v>45</v>
      </c>
      <c r="CI145" s="1">
        <v>52</v>
      </c>
      <c r="CJ145" s="1">
        <v>59</v>
      </c>
      <c r="CK145" s="1">
        <v>66</v>
      </c>
      <c r="CL145" s="468">
        <v>76</v>
      </c>
      <c r="CM145" s="475">
        <v>90</v>
      </c>
      <c r="CN145" s="483">
        <v>92</v>
      </c>
      <c r="CO145" s="1">
        <v>98</v>
      </c>
      <c r="CP145" s="498">
        <v>104</v>
      </c>
      <c r="CQ145" s="505">
        <v>110</v>
      </c>
      <c r="CR145" s="511">
        <v>118</v>
      </c>
      <c r="CS145" s="519">
        <v>125</v>
      </c>
      <c r="CT145" s="1">
        <v>132</v>
      </c>
      <c r="CU145" s="218">
        <f t="shared" si="241"/>
        <v>7</v>
      </c>
      <c r="CV145" s="23">
        <v>83</v>
      </c>
      <c r="CW145" s="23">
        <v>85</v>
      </c>
      <c r="CX145" s="23">
        <v>89</v>
      </c>
      <c r="CY145" s="23">
        <v>92</v>
      </c>
      <c r="CZ145" s="18">
        <v>95</v>
      </c>
      <c r="DA145" s="22">
        <v>99</v>
      </c>
      <c r="DB145" s="31">
        <v>101</v>
      </c>
      <c r="DC145" s="37">
        <v>103</v>
      </c>
      <c r="DD145" s="41">
        <v>104</v>
      </c>
      <c r="DE145" s="44">
        <v>107</v>
      </c>
      <c r="DF145" s="1">
        <f>ROUND((DE145-CV145)/9+DE145+1,0)</f>
        <v>111</v>
      </c>
      <c r="DG145" s="53">
        <v>117</v>
      </c>
      <c r="DH145" s="65">
        <v>123</v>
      </c>
      <c r="DI145" s="69">
        <v>127</v>
      </c>
      <c r="DJ145" s="71">
        <v>135</v>
      </c>
      <c r="DK145" s="73">
        <v>140</v>
      </c>
      <c r="DL145" s="77">
        <v>142</v>
      </c>
      <c r="DM145" s="81">
        <v>146</v>
      </c>
      <c r="DN145" s="88">
        <v>148</v>
      </c>
      <c r="DO145" s="90">
        <v>151</v>
      </c>
      <c r="DP145" s="93">
        <v>156</v>
      </c>
      <c r="DQ145" s="1">
        <f>ROUND((DP145-DM145)/3+DP145,1)</f>
        <v>159.30000000000001</v>
      </c>
      <c r="DR145" s="103">
        <v>171</v>
      </c>
      <c r="DS145" s="114">
        <v>178</v>
      </c>
      <c r="DT145" s="117">
        <v>186</v>
      </c>
      <c r="DU145" s="122">
        <v>190</v>
      </c>
      <c r="DV145" s="124">
        <v>196</v>
      </c>
      <c r="DW145" s="129">
        <v>200</v>
      </c>
      <c r="DX145" s="133">
        <v>202</v>
      </c>
      <c r="DY145" s="136">
        <v>202</v>
      </c>
      <c r="DZ145" s="140">
        <v>202</v>
      </c>
      <c r="EA145" s="1">
        <f>DZ145</f>
        <v>202</v>
      </c>
      <c r="EB145" s="149">
        <v>202</v>
      </c>
      <c r="EC145" s="1">
        <v>204</v>
      </c>
      <c r="ED145" s="158">
        <v>208</v>
      </c>
      <c r="EE145" s="1">
        <v>210</v>
      </c>
      <c r="EF145" s="1">
        <v>213</v>
      </c>
      <c r="EG145" s="174">
        <v>212</v>
      </c>
      <c r="EH145" s="178">
        <v>212</v>
      </c>
      <c r="EI145" s="1">
        <v>213</v>
      </c>
      <c r="EJ145" s="1">
        <v>213</v>
      </c>
      <c r="EK145" s="193">
        <v>213</v>
      </c>
      <c r="EL145" s="202">
        <v>213</v>
      </c>
      <c r="EM145" s="1">
        <f t="shared" si="268"/>
        <v>213</v>
      </c>
      <c r="EN145" s="209">
        <v>213</v>
      </c>
      <c r="EO145" s="218">
        <v>212</v>
      </c>
      <c r="EP145" s="225">
        <v>212</v>
      </c>
      <c r="EQ145" s="1">
        <v>212</v>
      </c>
      <c r="ER145" s="235">
        <v>212</v>
      </c>
      <c r="ES145" s="245">
        <v>212</v>
      </c>
      <c r="ET145" s="251">
        <v>212</v>
      </c>
      <c r="EU145" s="255">
        <v>212</v>
      </c>
      <c r="EV145" s="1">
        <v>1.9650000000000001</v>
      </c>
      <c r="EW145" s="1">
        <f>EV145</f>
        <v>1.9650000000000001</v>
      </c>
      <c r="EX145" s="1">
        <f t="shared" si="270"/>
        <v>1.9650000000000001</v>
      </c>
      <c r="EY145" s="1">
        <v>6</v>
      </c>
      <c r="EZ145" s="285">
        <v>4</v>
      </c>
      <c r="FA145" s="1">
        <v>6</v>
      </c>
      <c r="FB145" s="295">
        <v>7</v>
      </c>
      <c r="FC145" s="1">
        <v>8</v>
      </c>
      <c r="FD145" s="305">
        <v>14</v>
      </c>
      <c r="FE145" s="308">
        <v>18</v>
      </c>
      <c r="FF145" s="1">
        <v>22</v>
      </c>
      <c r="FG145" s="313">
        <v>23</v>
      </c>
      <c r="FH145" s="317">
        <v>23</v>
      </c>
      <c r="FI145" s="322">
        <v>23</v>
      </c>
      <c r="FJ145" s="1">
        <f>FI145+1</f>
        <v>24</v>
      </c>
      <c r="FK145" s="331">
        <v>23</v>
      </c>
      <c r="FL145" s="335">
        <v>23</v>
      </c>
      <c r="FM145" s="1">
        <v>23</v>
      </c>
      <c r="FN145" s="343">
        <v>23</v>
      </c>
      <c r="FO145" s="346">
        <v>23</v>
      </c>
      <c r="FP145" s="1">
        <v>23</v>
      </c>
      <c r="FQ145" s="375">
        <v>23</v>
      </c>
      <c r="FR145" s="1">
        <v>23</v>
      </c>
      <c r="FS145" s="1">
        <v>23</v>
      </c>
      <c r="FT145" s="1">
        <v>23</v>
      </c>
      <c r="FU145" s="1">
        <v>23</v>
      </c>
      <c r="FV145" s="1">
        <v>23</v>
      </c>
      <c r="FW145" s="1">
        <v>23</v>
      </c>
      <c r="FX145" s="234">
        <v>23</v>
      </c>
      <c r="FY145" s="1">
        <v>23</v>
      </c>
      <c r="FZ145" s="1">
        <v>23</v>
      </c>
      <c r="GA145" s="1">
        <v>23</v>
      </c>
      <c r="GB145" s="468">
        <v>23</v>
      </c>
      <c r="GC145" s="475">
        <v>23</v>
      </c>
      <c r="GD145" s="483">
        <v>23</v>
      </c>
      <c r="GE145" s="1">
        <v>23</v>
      </c>
      <c r="GF145" s="498">
        <v>23</v>
      </c>
      <c r="GG145" s="505">
        <v>23</v>
      </c>
      <c r="GH145" s="511">
        <v>23</v>
      </c>
      <c r="GI145" s="519">
        <v>23</v>
      </c>
      <c r="GJ145" s="1">
        <v>23</v>
      </c>
      <c r="GK145" s="218">
        <f t="shared" si="242"/>
        <v>0</v>
      </c>
      <c r="GL145" s="23">
        <v>5491</v>
      </c>
      <c r="GM145" s="23">
        <v>5644</v>
      </c>
      <c r="GN145" s="23">
        <v>5720</v>
      </c>
      <c r="GO145" s="23">
        <v>5796</v>
      </c>
      <c r="GP145" s="17">
        <v>5860</v>
      </c>
      <c r="GQ145" s="22">
        <v>5945</v>
      </c>
      <c r="GR145" s="31">
        <v>6110</v>
      </c>
      <c r="GS145" s="37">
        <v>6249</v>
      </c>
      <c r="GT145" s="41">
        <v>6462</v>
      </c>
      <c r="GU145" s="44">
        <v>6617</v>
      </c>
      <c r="GV145" s="47"/>
      <c r="GW145" s="53">
        <v>6877</v>
      </c>
      <c r="GX145" s="65">
        <v>7056</v>
      </c>
      <c r="GY145" s="69">
        <v>7173</v>
      </c>
      <c r="GZ145" s="71">
        <v>7335</v>
      </c>
      <c r="HA145" s="73">
        <v>7480</v>
      </c>
      <c r="HB145" s="77">
        <v>7702</v>
      </c>
      <c r="HC145" s="81">
        <v>7918</v>
      </c>
      <c r="HD145" s="88">
        <v>8092</v>
      </c>
      <c r="HE145" s="90">
        <v>8299</v>
      </c>
      <c r="HF145" s="93">
        <v>8523</v>
      </c>
      <c r="HG145" s="99"/>
      <c r="HH145" s="103">
        <v>8846</v>
      </c>
      <c r="HI145" s="114">
        <v>8983</v>
      </c>
      <c r="HJ145" s="74">
        <v>9140</v>
      </c>
      <c r="HK145" s="122">
        <v>9259</v>
      </c>
      <c r="HL145" s="124">
        <v>9413</v>
      </c>
      <c r="HM145" s="129">
        <v>9551</v>
      </c>
      <c r="HN145" s="74">
        <v>9775</v>
      </c>
      <c r="HO145" s="136">
        <v>10055</v>
      </c>
      <c r="HP145" s="140">
        <v>10270</v>
      </c>
      <c r="HQ145" s="145"/>
      <c r="HR145" s="149">
        <v>10976</v>
      </c>
      <c r="HS145" s="153"/>
      <c r="HT145" s="158">
        <v>11278</v>
      </c>
      <c r="HU145" s="163"/>
      <c r="HV145" s="167"/>
      <c r="HW145" s="74">
        <v>11679</v>
      </c>
      <c r="HX145" s="178">
        <v>11785</v>
      </c>
      <c r="HY145" s="184"/>
      <c r="HZ145" s="189"/>
      <c r="IA145" s="193">
        <v>12371</v>
      </c>
      <c r="IB145" s="202">
        <v>12622</v>
      </c>
      <c r="IC145" s="205"/>
      <c r="ID145" s="209">
        <v>13187</v>
      </c>
      <c r="IE145" s="218">
        <v>13426</v>
      </c>
      <c r="IF145" s="225">
        <v>13561</v>
      </c>
      <c r="IG145" s="229"/>
      <c r="IH145" s="235">
        <v>13830</v>
      </c>
      <c r="II145" s="245">
        <v>13931</v>
      </c>
      <c r="IJ145" s="251">
        <v>14064</v>
      </c>
      <c r="IK145" s="255">
        <v>14263</v>
      </c>
      <c r="IL145" s="264"/>
      <c r="IM145" s="268">
        <v>14764</v>
      </c>
      <c r="IN145" s="272"/>
      <c r="IO145" s="279"/>
      <c r="IP145" s="285">
        <v>15511</v>
      </c>
      <c r="IQ145" s="290"/>
      <c r="IR145" s="74">
        <v>15982</v>
      </c>
      <c r="IS145" s="299"/>
      <c r="IT145" s="305">
        <v>16246</v>
      </c>
      <c r="IU145" s="308">
        <v>16343</v>
      </c>
      <c r="IV145" s="310"/>
      <c r="IW145" s="313">
        <v>16735</v>
      </c>
      <c r="IX145" s="317">
        <v>16994</v>
      </c>
      <c r="IY145" s="322"/>
      <c r="IZ145" s="327"/>
      <c r="JA145" s="331"/>
      <c r="JB145" s="335"/>
      <c r="JC145" s="338"/>
      <c r="JD145" s="343"/>
      <c r="JE145" s="346"/>
      <c r="JF145" s="354"/>
      <c r="JG145" s="375"/>
      <c r="JH145" s="388"/>
      <c r="JI145" s="393"/>
      <c r="JJ145" s="414"/>
      <c r="JK145" s="422"/>
      <c r="JL145" s="429"/>
      <c r="JM145" s="435"/>
      <c r="JN145" s="441"/>
      <c r="JO145" s="448"/>
      <c r="JP145" s="455"/>
      <c r="JQ145" s="460"/>
      <c r="JR145" s="468"/>
      <c r="JS145" s="475"/>
      <c r="JT145" s="483"/>
      <c r="JU145" s="489"/>
      <c r="JV145" s="498"/>
      <c r="JW145" s="505"/>
      <c r="JX145" s="511"/>
      <c r="JY145" s="519"/>
      <c r="JZ145" s="530"/>
      <c r="KA145" s="218" t="str">
        <f t="shared" si="243"/>
        <v>Н/Д</v>
      </c>
      <c r="KB145" s="4"/>
    </row>
    <row r="146" spans="1:288" ht="15" customHeight="1" x14ac:dyDescent="0.2"/>
    <row r="147" spans="1:288" ht="20.100000000000001" customHeight="1" x14ac:dyDescent="0.2">
      <c r="C147" s="554" t="s">
        <v>496</v>
      </c>
      <c r="D147" s="555"/>
      <c r="E147" s="556"/>
    </row>
    <row r="148" spans="1:288" ht="20.100000000000001" customHeight="1" x14ac:dyDescent="0.2">
      <c r="C148" s="426" t="s">
        <v>498</v>
      </c>
      <c r="D148" s="558">
        <f>Поверка!M9</f>
        <v>711.25</v>
      </c>
      <c r="E148" s="558"/>
    </row>
    <row r="149" spans="1:288" ht="20.100000000000001" customHeight="1" x14ac:dyDescent="0.2">
      <c r="C149" s="426" t="s">
        <v>499</v>
      </c>
      <c r="D149" s="558">
        <f>ОДПУ!D24</f>
        <v>794</v>
      </c>
      <c r="E149" s="558"/>
    </row>
    <row r="150" spans="1:288" ht="20.100000000000001" customHeight="1" x14ac:dyDescent="0.2">
      <c r="C150" s="426" t="s">
        <v>473</v>
      </c>
      <c r="D150" s="558">
        <f>ROUND(D149-D148,3)+ОДПУ!H23</f>
        <v>82.75</v>
      </c>
      <c r="E150" s="558"/>
    </row>
    <row r="151" spans="1:288" ht="15" customHeight="1" x14ac:dyDescent="0.2">
      <c r="C151" s="6"/>
      <c r="D151" s="3"/>
      <c r="E151" s="3"/>
    </row>
    <row r="152" spans="1:288" ht="20.100000000000001" customHeight="1" x14ac:dyDescent="0.2">
      <c r="C152" s="554" t="s">
        <v>497</v>
      </c>
      <c r="D152" s="555"/>
      <c r="E152" s="556"/>
    </row>
    <row r="153" spans="1:288" ht="20.100000000000001" customHeight="1" x14ac:dyDescent="0.2">
      <c r="C153" s="426" t="s">
        <v>498</v>
      </c>
      <c r="D153" s="552">
        <f>Поверка!N9</f>
        <v>298.01799999999997</v>
      </c>
      <c r="E153" s="553"/>
    </row>
    <row r="154" spans="1:288" ht="20.100000000000001" customHeight="1" x14ac:dyDescent="0.2">
      <c r="C154" s="426" t="s">
        <v>499</v>
      </c>
      <c r="D154" s="552">
        <f>ОДПУ!K24</f>
        <v>358.59999999999673</v>
      </c>
      <c r="E154" s="553"/>
    </row>
    <row r="155" spans="1:288" ht="20.100000000000001" customHeight="1" x14ac:dyDescent="0.2">
      <c r="C155" s="426" t="s">
        <v>473</v>
      </c>
      <c r="D155" s="552">
        <f>ROUND(D154-D153,3)+ОДПУ!O23</f>
        <v>60.582000000000001</v>
      </c>
      <c r="E155" s="553"/>
    </row>
  </sheetData>
  <mergeCells count="44">
    <mergeCell ref="A42:A45"/>
    <mergeCell ref="A46:A49"/>
    <mergeCell ref="A50:A53"/>
    <mergeCell ref="A54:A57"/>
    <mergeCell ref="A58:A61"/>
    <mergeCell ref="A22:A25"/>
    <mergeCell ref="A26:A29"/>
    <mergeCell ref="A30:A33"/>
    <mergeCell ref="A34:A37"/>
    <mergeCell ref="A38:A41"/>
    <mergeCell ref="A2:A5"/>
    <mergeCell ref="A6:A9"/>
    <mergeCell ref="A10:A13"/>
    <mergeCell ref="A14:A17"/>
    <mergeCell ref="A18:A2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D154:E154"/>
    <mergeCell ref="D155:E155"/>
    <mergeCell ref="C152:E152"/>
    <mergeCell ref="C147:E147"/>
    <mergeCell ref="A142:A145"/>
    <mergeCell ref="D153:E153"/>
    <mergeCell ref="D148:E148"/>
    <mergeCell ref="D149:E149"/>
    <mergeCell ref="D150:E150"/>
  </mergeCells>
  <conditionalFormatting sqref="CU2:CU145 GK2:GK145">
    <cfRule type="cellIs" dxfId="25" priority="1" operator="between">
      <formula>0</formula>
      <formula>20</formula>
    </cfRule>
    <cfRule type="cellIs" dxfId="24" priority="3" operator="equal">
      <formula>"норм"</formula>
    </cfRule>
    <cfRule type="cellIs" dxfId="23" priority="6" operator="greaterThan">
      <formula>20</formula>
    </cfRule>
  </conditionalFormatting>
  <conditionalFormatting sqref="KA2:KA145">
    <cfRule type="cellIs" dxfId="22" priority="2" operator="between">
      <formula>0</formula>
      <formula>600</formula>
    </cfRule>
    <cfRule type="cellIs" dxfId="21" priority="7" operator="greaterThan">
      <formula>600</formula>
    </cfRule>
  </conditionalFormatting>
  <conditionalFormatting sqref="CU2:CU145 GK2:GK145 KA2:KA145">
    <cfRule type="cellIs" dxfId="20" priority="4" operator="equal">
      <formula>"Н/Д"</formula>
    </cfRule>
    <cfRule type="cellIs" dxfId="19" priority="5" operator="lessThan">
      <formula>0</formula>
    </cfRule>
  </conditionalFormatting>
  <pageMargins left="1.1811023622047245" right="0.78740157480314965" top="1.1811023622047245" bottom="0" header="0.78740157480314965" footer="0.51181102362204722"/>
  <pageSetup paperSize="9" orientation="landscape" useFirstPageNumber="1" horizontalDpi="300" verticalDpi="300" r:id="rId1"/>
  <headerFooter>
    <oddHeader>&amp;L&amp;"+,обычный"&amp;12Подъезд №&amp;P&amp;R&amp;"+,обычный"&amp;12ТСЖ "Звездный-7"</oddHeader>
  </headerFooter>
  <rowBreaks count="5" manualBreakCount="5">
    <brk id="25" max="16383" man="1"/>
    <brk id="49" max="16383" man="1"/>
    <brk id="73" max="16383" man="1"/>
    <brk id="97" max="16383" man="1"/>
    <brk id="121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55"/>
  <sheetViews>
    <sheetView showGridLines="0" zoomScaleNormal="100" workbookViewId="0"/>
  </sheetViews>
  <sheetFormatPr defaultColWidth="9.140625" defaultRowHeight="12.75" customHeight="1" x14ac:dyDescent="0.2"/>
  <cols>
    <col min="1" max="2" width="4.7109375" customWidth="1"/>
    <col min="3" max="3" width="33.7109375" customWidth="1"/>
    <col min="4" max="5" width="5.7109375" customWidth="1"/>
    <col min="6" max="83" width="6.7109375" hidden="1" customWidth="1"/>
    <col min="84" max="92" width="6.7109375" style="430" hidden="1" customWidth="1"/>
    <col min="93" max="98" width="6.7109375" style="430" customWidth="1"/>
    <col min="99" max="99" width="6.7109375" customWidth="1"/>
    <col min="100" max="177" width="6.7109375" hidden="1" customWidth="1"/>
    <col min="178" max="181" width="6.7109375" style="430" hidden="1" customWidth="1"/>
    <col min="182" max="192" width="6.7109375" style="430" customWidth="1"/>
    <col min="193" max="193" width="6.7109375" customWidth="1"/>
    <col min="194" max="271" width="6.7109375" hidden="1" customWidth="1"/>
    <col min="272" max="280" width="6.7109375" style="430" hidden="1" customWidth="1"/>
    <col min="281" max="286" width="6.7109375" style="430" customWidth="1"/>
    <col min="287" max="287" width="6.7109375" customWidth="1"/>
    <col min="288" max="288" width="30.7109375" customWidth="1"/>
  </cols>
  <sheetData>
    <row r="1" spans="1:288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12</v>
      </c>
      <c r="G1" s="2" t="s">
        <v>14</v>
      </c>
      <c r="H1" s="2" t="s">
        <v>17</v>
      </c>
      <c r="I1" s="2" t="s">
        <v>10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12</v>
      </c>
      <c r="S1" s="2" t="s">
        <v>14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12</v>
      </c>
      <c r="AE1" s="2" t="s">
        <v>14</v>
      </c>
      <c r="AF1" s="2" t="s">
        <v>17</v>
      </c>
      <c r="AG1" s="2" t="s">
        <v>10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23</v>
      </c>
      <c r="AN1" s="2" t="s">
        <v>24</v>
      </c>
      <c r="AO1" s="2" t="s">
        <v>25</v>
      </c>
      <c r="AP1" s="2" t="s">
        <v>12</v>
      </c>
      <c r="AQ1" s="2" t="s">
        <v>14</v>
      </c>
      <c r="AR1" s="2" t="s">
        <v>17</v>
      </c>
      <c r="AS1" s="2" t="s">
        <v>10</v>
      </c>
      <c r="AT1" s="2" t="s">
        <v>18</v>
      </c>
      <c r="AU1" s="2" t="s">
        <v>19</v>
      </c>
      <c r="AV1" s="2" t="s">
        <v>20</v>
      </c>
      <c r="AW1" s="2" t="s">
        <v>21</v>
      </c>
      <c r="AX1" s="2" t="s">
        <v>22</v>
      </c>
      <c r="AY1" s="2" t="s">
        <v>23</v>
      </c>
      <c r="AZ1" s="2" t="s">
        <v>24</v>
      </c>
      <c r="BA1" s="2" t="s">
        <v>25</v>
      </c>
      <c r="BB1" s="2" t="s">
        <v>12</v>
      </c>
      <c r="BC1" s="2" t="s">
        <v>14</v>
      </c>
      <c r="BD1" s="2" t="s">
        <v>17</v>
      </c>
      <c r="BE1" s="2" t="s">
        <v>10</v>
      </c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12</v>
      </c>
      <c r="BO1" s="2" t="s">
        <v>14</v>
      </c>
      <c r="BP1" s="2" t="s">
        <v>17</v>
      </c>
      <c r="BQ1" s="2" t="s">
        <v>10</v>
      </c>
      <c r="BR1" s="2" t="s">
        <v>374</v>
      </c>
      <c r="BS1" s="2" t="s">
        <v>377</v>
      </c>
      <c r="BT1" s="2" t="s">
        <v>20</v>
      </c>
      <c r="BU1" s="2" t="s">
        <v>21</v>
      </c>
      <c r="BV1" s="2" t="s">
        <v>22</v>
      </c>
      <c r="BW1" s="2" t="s">
        <v>23</v>
      </c>
      <c r="BX1" s="2" t="s">
        <v>24</v>
      </c>
      <c r="BY1" s="2" t="s">
        <v>25</v>
      </c>
      <c r="BZ1" s="2" t="s">
        <v>12</v>
      </c>
      <c r="CA1" s="2" t="s">
        <v>14</v>
      </c>
      <c r="CB1" s="2" t="s">
        <v>17</v>
      </c>
      <c r="CC1" s="2" t="s">
        <v>10</v>
      </c>
      <c r="CD1" s="2" t="s">
        <v>18</v>
      </c>
      <c r="CE1" s="2" t="s">
        <v>19</v>
      </c>
      <c r="CF1" s="2" t="s">
        <v>20</v>
      </c>
      <c r="CG1" s="2" t="s">
        <v>21</v>
      </c>
      <c r="CH1" s="2" t="s">
        <v>22</v>
      </c>
      <c r="CI1" s="2" t="s">
        <v>23</v>
      </c>
      <c r="CJ1" s="2" t="s">
        <v>24</v>
      </c>
      <c r="CK1" s="2" t="s">
        <v>25</v>
      </c>
      <c r="CL1" s="2" t="s">
        <v>12</v>
      </c>
      <c r="CM1" s="2" t="s">
        <v>14</v>
      </c>
      <c r="CN1" s="2" t="s">
        <v>17</v>
      </c>
      <c r="CO1" s="2" t="s">
        <v>10</v>
      </c>
      <c r="CP1" s="2" t="s">
        <v>18</v>
      </c>
      <c r="CQ1" s="2" t="s">
        <v>19</v>
      </c>
      <c r="CR1" s="2" t="s">
        <v>20</v>
      </c>
      <c r="CS1" s="2" t="s">
        <v>21</v>
      </c>
      <c r="CT1" s="2" t="s">
        <v>22</v>
      </c>
      <c r="CU1" s="2" t="s">
        <v>6</v>
      </c>
      <c r="CV1" s="2" t="s">
        <v>13</v>
      </c>
      <c r="CW1" s="2" t="s">
        <v>15</v>
      </c>
      <c r="CX1" s="2" t="s">
        <v>26</v>
      </c>
      <c r="CY1" s="2" t="s">
        <v>11</v>
      </c>
      <c r="CZ1" s="2" t="s">
        <v>27</v>
      </c>
      <c r="DA1" s="2" t="s">
        <v>28</v>
      </c>
      <c r="DB1" s="2" t="s">
        <v>29</v>
      </c>
      <c r="DC1" s="2" t="s">
        <v>30</v>
      </c>
      <c r="DD1" s="2" t="s">
        <v>31</v>
      </c>
      <c r="DE1" s="2" t="s">
        <v>32</v>
      </c>
      <c r="DF1" s="2" t="s">
        <v>33</v>
      </c>
      <c r="DG1" s="2" t="s">
        <v>34</v>
      </c>
      <c r="DH1" s="2" t="s">
        <v>13</v>
      </c>
      <c r="DI1" s="2" t="s">
        <v>15</v>
      </c>
      <c r="DJ1" s="2" t="s">
        <v>26</v>
      </c>
      <c r="DK1" s="2" t="s">
        <v>11</v>
      </c>
      <c r="DL1" s="2" t="s">
        <v>27</v>
      </c>
      <c r="DM1" s="2" t="s">
        <v>28</v>
      </c>
      <c r="DN1" s="2" t="s">
        <v>29</v>
      </c>
      <c r="DO1" s="2" t="s">
        <v>30</v>
      </c>
      <c r="DP1" s="2" t="s">
        <v>31</v>
      </c>
      <c r="DQ1" s="2" t="s">
        <v>32</v>
      </c>
      <c r="DR1" s="2" t="s">
        <v>33</v>
      </c>
      <c r="DS1" s="2" t="s">
        <v>34</v>
      </c>
      <c r="DT1" s="2" t="s">
        <v>13</v>
      </c>
      <c r="DU1" s="2" t="s">
        <v>15</v>
      </c>
      <c r="DV1" s="2" t="s">
        <v>26</v>
      </c>
      <c r="DW1" s="2" t="s">
        <v>11</v>
      </c>
      <c r="DX1" s="2" t="s">
        <v>27</v>
      </c>
      <c r="DY1" s="2" t="s">
        <v>28</v>
      </c>
      <c r="DZ1" s="2" t="s">
        <v>29</v>
      </c>
      <c r="EA1" s="2" t="s">
        <v>30</v>
      </c>
      <c r="EB1" s="2" t="s">
        <v>31</v>
      </c>
      <c r="EC1" s="2" t="s">
        <v>32</v>
      </c>
      <c r="ED1" s="2" t="s">
        <v>33</v>
      </c>
      <c r="EE1" s="2" t="s">
        <v>34</v>
      </c>
      <c r="EF1" s="2" t="s">
        <v>13</v>
      </c>
      <c r="EG1" s="2" t="s">
        <v>15</v>
      </c>
      <c r="EH1" s="2" t="s">
        <v>26</v>
      </c>
      <c r="EI1" s="2" t="s">
        <v>11</v>
      </c>
      <c r="EJ1" s="2" t="s">
        <v>27</v>
      </c>
      <c r="EK1" s="2" t="s">
        <v>28</v>
      </c>
      <c r="EL1" s="2" t="s">
        <v>29</v>
      </c>
      <c r="EM1" s="2" t="s">
        <v>30</v>
      </c>
      <c r="EN1" s="2" t="s">
        <v>31</v>
      </c>
      <c r="EO1" s="2" t="s">
        <v>32</v>
      </c>
      <c r="EP1" s="2" t="s">
        <v>33</v>
      </c>
      <c r="EQ1" s="2" t="s">
        <v>34</v>
      </c>
      <c r="ER1" s="2" t="s">
        <v>13</v>
      </c>
      <c r="ES1" s="2" t="s">
        <v>15</v>
      </c>
      <c r="ET1" s="2" t="s">
        <v>26</v>
      </c>
      <c r="EU1" s="2" t="s">
        <v>11</v>
      </c>
      <c r="EV1" s="2" t="s">
        <v>27</v>
      </c>
      <c r="EW1" s="2" t="s">
        <v>28</v>
      </c>
      <c r="EX1" s="2" t="s">
        <v>29</v>
      </c>
      <c r="EY1" s="2" t="s">
        <v>30</v>
      </c>
      <c r="EZ1" s="2" t="s">
        <v>31</v>
      </c>
      <c r="FA1" s="2" t="s">
        <v>32</v>
      </c>
      <c r="FB1" s="2" t="s">
        <v>33</v>
      </c>
      <c r="FC1" s="2" t="s">
        <v>34</v>
      </c>
      <c r="FD1" s="2" t="s">
        <v>13</v>
      </c>
      <c r="FE1" s="2" t="s">
        <v>15</v>
      </c>
      <c r="FF1" s="2" t="s">
        <v>26</v>
      </c>
      <c r="FG1" s="2" t="s">
        <v>11</v>
      </c>
      <c r="FH1" s="2" t="s">
        <v>375</v>
      </c>
      <c r="FI1" s="2" t="s">
        <v>378</v>
      </c>
      <c r="FJ1" s="2" t="s">
        <v>29</v>
      </c>
      <c r="FK1" s="2" t="s">
        <v>30</v>
      </c>
      <c r="FL1" s="2" t="s">
        <v>31</v>
      </c>
      <c r="FM1" s="2" t="s">
        <v>32</v>
      </c>
      <c r="FN1" s="2" t="s">
        <v>33</v>
      </c>
      <c r="FO1" s="2" t="s">
        <v>34</v>
      </c>
      <c r="FP1" s="2" t="s">
        <v>13</v>
      </c>
      <c r="FQ1" s="2" t="s">
        <v>15</v>
      </c>
      <c r="FR1" s="2" t="s">
        <v>26</v>
      </c>
      <c r="FS1" s="2" t="s">
        <v>11</v>
      </c>
      <c r="FT1" s="2" t="s">
        <v>27</v>
      </c>
      <c r="FU1" s="2" t="s">
        <v>28</v>
      </c>
      <c r="FV1" s="2" t="s">
        <v>29</v>
      </c>
      <c r="FW1" s="2" t="s">
        <v>30</v>
      </c>
      <c r="FX1" s="2" t="s">
        <v>31</v>
      </c>
      <c r="FY1" s="2" t="s">
        <v>32</v>
      </c>
      <c r="FZ1" s="2" t="s">
        <v>33</v>
      </c>
      <c r="GA1" s="2" t="s">
        <v>34</v>
      </c>
      <c r="GB1" s="2" t="s">
        <v>13</v>
      </c>
      <c r="GC1" s="2" t="s">
        <v>15</v>
      </c>
      <c r="GD1" s="2" t="s">
        <v>26</v>
      </c>
      <c r="GE1" s="2" t="s">
        <v>11</v>
      </c>
      <c r="GF1" s="2" t="s">
        <v>27</v>
      </c>
      <c r="GG1" s="2" t="s">
        <v>28</v>
      </c>
      <c r="GH1" s="2" t="s">
        <v>29</v>
      </c>
      <c r="GI1" s="2" t="s">
        <v>30</v>
      </c>
      <c r="GJ1" s="2" t="s">
        <v>31</v>
      </c>
      <c r="GK1" s="2" t="s">
        <v>6</v>
      </c>
      <c r="GL1" s="2" t="s">
        <v>35</v>
      </c>
      <c r="GM1" s="2" t="s">
        <v>16</v>
      </c>
      <c r="GN1" s="2" t="s">
        <v>36</v>
      </c>
      <c r="GO1" s="2" t="s">
        <v>37</v>
      </c>
      <c r="GP1" s="2" t="s">
        <v>38</v>
      </c>
      <c r="GQ1" s="2" t="s">
        <v>39</v>
      </c>
      <c r="GR1" s="2" t="s">
        <v>40</v>
      </c>
      <c r="GS1" s="2" t="s">
        <v>41</v>
      </c>
      <c r="GT1" s="2" t="s">
        <v>42</v>
      </c>
      <c r="GU1" s="2" t="s">
        <v>43</v>
      </c>
      <c r="GV1" s="2" t="s">
        <v>44</v>
      </c>
      <c r="GW1" s="2" t="s">
        <v>45</v>
      </c>
      <c r="GX1" s="2" t="s">
        <v>35</v>
      </c>
      <c r="GY1" s="2" t="s">
        <v>16</v>
      </c>
      <c r="GZ1" s="2" t="s">
        <v>36</v>
      </c>
      <c r="HA1" s="2" t="s">
        <v>37</v>
      </c>
      <c r="HB1" s="2" t="s">
        <v>38</v>
      </c>
      <c r="HC1" s="2" t="s">
        <v>39</v>
      </c>
      <c r="HD1" s="2" t="s">
        <v>40</v>
      </c>
      <c r="HE1" s="2" t="s">
        <v>41</v>
      </c>
      <c r="HF1" s="2" t="s">
        <v>42</v>
      </c>
      <c r="HG1" s="2" t="s">
        <v>43</v>
      </c>
      <c r="HH1" s="2" t="s">
        <v>44</v>
      </c>
      <c r="HI1" s="2" t="s">
        <v>45</v>
      </c>
      <c r="HJ1" s="2" t="s">
        <v>35</v>
      </c>
      <c r="HK1" s="2" t="s">
        <v>16</v>
      </c>
      <c r="HL1" s="2" t="s">
        <v>36</v>
      </c>
      <c r="HM1" s="2" t="s">
        <v>37</v>
      </c>
      <c r="HN1" s="2" t="s">
        <v>38</v>
      </c>
      <c r="HO1" s="2" t="s">
        <v>39</v>
      </c>
      <c r="HP1" s="2" t="s">
        <v>40</v>
      </c>
      <c r="HQ1" s="2" t="s">
        <v>41</v>
      </c>
      <c r="HR1" s="2" t="s">
        <v>42</v>
      </c>
      <c r="HS1" s="2" t="s">
        <v>43</v>
      </c>
      <c r="HT1" s="2" t="s">
        <v>44</v>
      </c>
      <c r="HU1" s="2" t="s">
        <v>45</v>
      </c>
      <c r="HV1" s="2" t="s">
        <v>35</v>
      </c>
      <c r="HW1" s="2" t="s">
        <v>16</v>
      </c>
      <c r="HX1" s="2" t="s">
        <v>36</v>
      </c>
      <c r="HY1" s="2" t="s">
        <v>37</v>
      </c>
      <c r="HZ1" s="2" t="s">
        <v>38</v>
      </c>
      <c r="IA1" s="2" t="s">
        <v>39</v>
      </c>
      <c r="IB1" s="2" t="s">
        <v>40</v>
      </c>
      <c r="IC1" s="2" t="s">
        <v>41</v>
      </c>
      <c r="ID1" s="2" t="s">
        <v>42</v>
      </c>
      <c r="IE1" s="2" t="s">
        <v>43</v>
      </c>
      <c r="IF1" s="2" t="s">
        <v>44</v>
      </c>
      <c r="IG1" s="2" t="s">
        <v>45</v>
      </c>
      <c r="IH1" s="2" t="s">
        <v>35</v>
      </c>
      <c r="II1" s="2" t="s">
        <v>16</v>
      </c>
      <c r="IJ1" s="2" t="s">
        <v>36</v>
      </c>
      <c r="IK1" s="2" t="s">
        <v>37</v>
      </c>
      <c r="IL1" s="2" t="s">
        <v>38</v>
      </c>
      <c r="IM1" s="2" t="s">
        <v>39</v>
      </c>
      <c r="IN1" s="2" t="s">
        <v>40</v>
      </c>
      <c r="IO1" s="2" t="s">
        <v>41</v>
      </c>
      <c r="IP1" s="2" t="s">
        <v>42</v>
      </c>
      <c r="IQ1" s="2" t="s">
        <v>43</v>
      </c>
      <c r="IR1" s="2" t="s">
        <v>44</v>
      </c>
      <c r="IS1" s="2" t="s">
        <v>45</v>
      </c>
      <c r="IT1" s="2" t="s">
        <v>35</v>
      </c>
      <c r="IU1" s="2" t="s">
        <v>16</v>
      </c>
      <c r="IV1" s="2" t="s">
        <v>36</v>
      </c>
      <c r="IW1" s="2" t="s">
        <v>37</v>
      </c>
      <c r="IX1" s="2" t="s">
        <v>376</v>
      </c>
      <c r="IY1" s="2" t="s">
        <v>379</v>
      </c>
      <c r="IZ1" s="2" t="s">
        <v>40</v>
      </c>
      <c r="JA1" s="2" t="s">
        <v>41</v>
      </c>
      <c r="JB1" s="2" t="s">
        <v>42</v>
      </c>
      <c r="JC1" s="2" t="s">
        <v>43</v>
      </c>
      <c r="JD1" s="2" t="s">
        <v>44</v>
      </c>
      <c r="JE1" s="2" t="s">
        <v>45</v>
      </c>
      <c r="JF1" s="2" t="s">
        <v>35</v>
      </c>
      <c r="JG1" s="2" t="s">
        <v>16</v>
      </c>
      <c r="JH1" s="2" t="s">
        <v>36</v>
      </c>
      <c r="JI1" s="2" t="s">
        <v>37</v>
      </c>
      <c r="JJ1" s="2" t="s">
        <v>38</v>
      </c>
      <c r="JK1" s="2" t="s">
        <v>39</v>
      </c>
      <c r="JL1" s="2" t="s">
        <v>40</v>
      </c>
      <c r="JM1" s="2" t="s">
        <v>41</v>
      </c>
      <c r="JN1" s="2" t="s">
        <v>42</v>
      </c>
      <c r="JO1" s="2" t="s">
        <v>43</v>
      </c>
      <c r="JP1" s="2" t="s">
        <v>44</v>
      </c>
      <c r="JQ1" s="2" t="s">
        <v>45</v>
      </c>
      <c r="JR1" s="2" t="s">
        <v>35</v>
      </c>
      <c r="JS1" s="2" t="s">
        <v>16</v>
      </c>
      <c r="JT1" s="2" t="s">
        <v>36</v>
      </c>
      <c r="JU1" s="2" t="s">
        <v>37</v>
      </c>
      <c r="JV1" s="2" t="s">
        <v>38</v>
      </c>
      <c r="JW1" s="2" t="s">
        <v>39</v>
      </c>
      <c r="JX1" s="2" t="s">
        <v>40</v>
      </c>
      <c r="JY1" s="2" t="s">
        <v>41</v>
      </c>
      <c r="JZ1" s="2" t="s">
        <v>42</v>
      </c>
      <c r="KA1" s="2" t="s">
        <v>6</v>
      </c>
      <c r="KB1" s="7" t="s">
        <v>5</v>
      </c>
    </row>
    <row r="2" spans="1:288" ht="15" customHeight="1" x14ac:dyDescent="0.2">
      <c r="A2" s="557">
        <v>1</v>
      </c>
      <c r="B2" s="43">
        <v>1</v>
      </c>
      <c r="C2" s="4" t="s">
        <v>148</v>
      </c>
      <c r="D2" s="43">
        <v>1</v>
      </c>
      <c r="E2" s="43">
        <v>2</v>
      </c>
      <c r="F2" s="7">
        <v>370</v>
      </c>
      <c r="G2" s="7">
        <v>374</v>
      </c>
      <c r="H2" s="10">
        <v>378</v>
      </c>
      <c r="I2" s="13">
        <v>384</v>
      </c>
      <c r="J2" s="18">
        <v>390</v>
      </c>
      <c r="K2" s="22">
        <v>395</v>
      </c>
      <c r="L2" s="31">
        <v>400</v>
      </c>
      <c r="M2" s="37">
        <v>410</v>
      </c>
      <c r="N2" s="41">
        <v>415</v>
      </c>
      <c r="O2" s="44">
        <v>421</v>
      </c>
      <c r="P2" s="47">
        <v>426</v>
      </c>
      <c r="Q2" s="53">
        <v>432</v>
      </c>
      <c r="R2" s="65">
        <v>438</v>
      </c>
      <c r="S2" s="69">
        <v>444</v>
      </c>
      <c r="T2" s="71">
        <v>450</v>
      </c>
      <c r="U2" s="73">
        <v>455</v>
      </c>
      <c r="V2" s="77">
        <v>462</v>
      </c>
      <c r="W2" s="82">
        <v>470</v>
      </c>
      <c r="X2" s="88">
        <v>483</v>
      </c>
      <c r="Y2" s="90">
        <v>493</v>
      </c>
      <c r="Z2" s="93">
        <v>500</v>
      </c>
      <c r="AA2" s="99">
        <v>507</v>
      </c>
      <c r="AB2" s="104">
        <v>515</v>
      </c>
      <c r="AC2" s="114">
        <v>519</v>
      </c>
      <c r="AD2" s="117">
        <v>524</v>
      </c>
      <c r="AE2" s="122">
        <v>530</v>
      </c>
      <c r="AF2" s="124">
        <v>536</v>
      </c>
      <c r="AG2" s="129">
        <v>541</v>
      </c>
      <c r="AH2" s="133">
        <v>550</v>
      </c>
      <c r="AI2" s="136">
        <v>560</v>
      </c>
      <c r="AJ2" s="140">
        <v>569</v>
      </c>
      <c r="AK2" s="145">
        <v>575</v>
      </c>
      <c r="AL2" s="149">
        <v>581</v>
      </c>
      <c r="AM2" s="153">
        <v>588</v>
      </c>
      <c r="AN2" s="158">
        <v>594</v>
      </c>
      <c r="AO2" s="163">
        <v>599</v>
      </c>
      <c r="AP2" s="167">
        <v>606</v>
      </c>
      <c r="AQ2" s="174">
        <v>612</v>
      </c>
      <c r="AR2" s="178">
        <v>617</v>
      </c>
      <c r="AS2" s="184">
        <v>623</v>
      </c>
      <c r="AT2" s="189">
        <v>632</v>
      </c>
      <c r="AU2" s="193">
        <v>644</v>
      </c>
      <c r="AV2" s="202">
        <v>658</v>
      </c>
      <c r="AW2" s="205">
        <v>668</v>
      </c>
      <c r="AX2" s="209">
        <v>673</v>
      </c>
      <c r="AY2" s="218">
        <v>676</v>
      </c>
      <c r="AZ2" s="225">
        <v>683</v>
      </c>
      <c r="BA2" s="229">
        <v>690</v>
      </c>
      <c r="BB2" s="235">
        <v>696</v>
      </c>
      <c r="BC2" s="245">
        <v>701</v>
      </c>
      <c r="BD2" s="251">
        <v>707</v>
      </c>
      <c r="BE2" s="255">
        <v>707</v>
      </c>
      <c r="BF2" s="264">
        <v>716</v>
      </c>
      <c r="BG2" s="268">
        <v>727</v>
      </c>
      <c r="BH2" s="272">
        <v>741</v>
      </c>
      <c r="BI2" s="279">
        <v>749</v>
      </c>
      <c r="BJ2" s="285">
        <v>757</v>
      </c>
      <c r="BK2" s="291">
        <v>766</v>
      </c>
      <c r="BL2" s="295">
        <v>772</v>
      </c>
      <c r="BM2" s="299">
        <v>781</v>
      </c>
      <c r="BN2" s="305">
        <v>787</v>
      </c>
      <c r="BO2" s="308">
        <v>793</v>
      </c>
      <c r="BP2" s="1">
        <v>799</v>
      </c>
      <c r="BQ2" s="313">
        <v>807</v>
      </c>
      <c r="BR2" s="317">
        <v>814</v>
      </c>
      <c r="BS2" s="322">
        <v>822</v>
      </c>
      <c r="BT2" s="327">
        <v>832</v>
      </c>
      <c r="BU2" s="331">
        <v>838</v>
      </c>
      <c r="BV2" s="335">
        <v>843</v>
      </c>
      <c r="BW2" s="338">
        <v>845</v>
      </c>
      <c r="BX2" s="343">
        <v>848</v>
      </c>
      <c r="BY2" s="346">
        <v>6</v>
      </c>
      <c r="BZ2" s="354">
        <v>11</v>
      </c>
      <c r="CA2" s="375">
        <v>15</v>
      </c>
      <c r="CB2" s="388">
        <v>20</v>
      </c>
      <c r="CC2" s="393">
        <v>25</v>
      </c>
      <c r="CD2" s="414">
        <v>31</v>
      </c>
      <c r="CE2" s="422">
        <v>38</v>
      </c>
      <c r="CF2" s="429">
        <v>45</v>
      </c>
      <c r="CG2" s="435">
        <v>53</v>
      </c>
      <c r="CH2" s="441">
        <v>59</v>
      </c>
      <c r="CI2" s="448">
        <v>67</v>
      </c>
      <c r="CJ2" s="456">
        <v>72</v>
      </c>
      <c r="CK2" s="460">
        <v>77</v>
      </c>
      <c r="CL2" s="468">
        <v>82</v>
      </c>
      <c r="CM2" s="475">
        <v>87</v>
      </c>
      <c r="CN2" s="483">
        <v>95</v>
      </c>
      <c r="CO2" s="489">
        <v>101</v>
      </c>
      <c r="CP2" s="498">
        <v>108</v>
      </c>
      <c r="CQ2" s="505">
        <v>114</v>
      </c>
      <c r="CR2" s="511">
        <v>124</v>
      </c>
      <c r="CS2" s="519">
        <v>130</v>
      </c>
      <c r="CT2" s="530">
        <v>134</v>
      </c>
      <c r="CU2" s="7">
        <f>IF(ISBLANK(CT2),"Н/Д",IF(CT2="норм","норм",CT2-CS2))</f>
        <v>4</v>
      </c>
      <c r="CV2" s="7">
        <v>64</v>
      </c>
      <c r="CW2" s="7">
        <v>65</v>
      </c>
      <c r="CX2" s="10">
        <v>66</v>
      </c>
      <c r="CY2" s="13">
        <v>67</v>
      </c>
      <c r="CZ2" s="18">
        <v>70</v>
      </c>
      <c r="DA2" s="22">
        <v>70</v>
      </c>
      <c r="DB2" s="31">
        <v>70</v>
      </c>
      <c r="DC2" s="37">
        <v>70</v>
      </c>
      <c r="DD2" s="41">
        <v>70</v>
      </c>
      <c r="DE2" s="5">
        <v>70</v>
      </c>
      <c r="DF2" s="47">
        <v>70</v>
      </c>
      <c r="DG2" s="53">
        <v>71</v>
      </c>
      <c r="DH2" s="65">
        <v>72</v>
      </c>
      <c r="DI2" s="69">
        <v>73</v>
      </c>
      <c r="DJ2" s="71">
        <v>75</v>
      </c>
      <c r="DK2" s="73">
        <v>77</v>
      </c>
      <c r="DL2" s="77">
        <v>80</v>
      </c>
      <c r="DM2" s="82">
        <v>81</v>
      </c>
      <c r="DN2" s="88">
        <v>81</v>
      </c>
      <c r="DO2" s="90">
        <v>81</v>
      </c>
      <c r="DP2" s="93">
        <v>81</v>
      </c>
      <c r="DQ2" s="99">
        <v>82</v>
      </c>
      <c r="DR2" s="104">
        <v>82</v>
      </c>
      <c r="DS2" s="114">
        <v>83</v>
      </c>
      <c r="DT2" s="117">
        <v>84</v>
      </c>
      <c r="DU2" s="122">
        <v>85</v>
      </c>
      <c r="DV2" s="124">
        <v>85</v>
      </c>
      <c r="DW2" s="129">
        <v>86</v>
      </c>
      <c r="DX2" s="133">
        <v>87</v>
      </c>
      <c r="DY2" s="136">
        <v>87</v>
      </c>
      <c r="DZ2" s="140">
        <v>87</v>
      </c>
      <c r="EA2" s="145">
        <v>87</v>
      </c>
      <c r="EB2" s="149">
        <v>89</v>
      </c>
      <c r="EC2" s="153">
        <v>90</v>
      </c>
      <c r="ED2" s="158">
        <v>90</v>
      </c>
      <c r="EE2" s="163">
        <v>91</v>
      </c>
      <c r="EF2" s="167">
        <v>93</v>
      </c>
      <c r="EG2" s="174">
        <v>94</v>
      </c>
      <c r="EH2" s="178">
        <v>95</v>
      </c>
      <c r="EI2" s="184">
        <v>97</v>
      </c>
      <c r="EJ2" s="189">
        <v>98</v>
      </c>
      <c r="EK2" s="193">
        <v>98</v>
      </c>
      <c r="EL2" s="202">
        <v>98</v>
      </c>
      <c r="EM2" s="205">
        <v>98</v>
      </c>
      <c r="EN2" s="209">
        <v>98</v>
      </c>
      <c r="EO2" s="218">
        <v>98</v>
      </c>
      <c r="EP2" s="225">
        <v>98</v>
      </c>
      <c r="EQ2" s="229">
        <v>100</v>
      </c>
      <c r="ER2" s="235">
        <v>101</v>
      </c>
      <c r="ES2" s="245">
        <v>103</v>
      </c>
      <c r="ET2" s="251">
        <v>103</v>
      </c>
      <c r="EU2" s="255">
        <v>103</v>
      </c>
      <c r="EV2" s="264">
        <v>106</v>
      </c>
      <c r="EW2" s="268">
        <v>106</v>
      </c>
      <c r="EX2" s="1">
        <f>EW2</f>
        <v>106</v>
      </c>
      <c r="EY2" s="279">
        <v>106</v>
      </c>
      <c r="EZ2" s="285">
        <v>106</v>
      </c>
      <c r="FA2" s="291">
        <v>106</v>
      </c>
      <c r="FB2" s="295">
        <v>106</v>
      </c>
      <c r="FC2" s="299">
        <v>106</v>
      </c>
      <c r="FD2" s="305">
        <v>106</v>
      </c>
      <c r="FE2" s="308">
        <v>106</v>
      </c>
      <c r="FF2" s="1">
        <v>106</v>
      </c>
      <c r="FG2" s="313">
        <v>106</v>
      </c>
      <c r="FH2" s="317">
        <v>106</v>
      </c>
      <c r="FI2" s="322">
        <v>106</v>
      </c>
      <c r="FJ2" s="327">
        <v>106</v>
      </c>
      <c r="FK2" s="331">
        <v>106</v>
      </c>
      <c r="FL2" s="335">
        <v>106</v>
      </c>
      <c r="FM2" s="338">
        <v>107</v>
      </c>
      <c r="FN2" s="343">
        <v>107</v>
      </c>
      <c r="FO2" s="346">
        <v>3</v>
      </c>
      <c r="FP2" s="354">
        <v>6</v>
      </c>
      <c r="FQ2" s="375">
        <v>8</v>
      </c>
      <c r="FR2" s="388">
        <v>9</v>
      </c>
      <c r="FS2" s="393">
        <v>11</v>
      </c>
      <c r="FT2" s="414">
        <v>11</v>
      </c>
      <c r="FU2" s="422">
        <v>12</v>
      </c>
      <c r="FV2" s="429">
        <v>12</v>
      </c>
      <c r="FW2" s="435">
        <v>12</v>
      </c>
      <c r="FX2" s="441">
        <v>12</v>
      </c>
      <c r="FY2" s="448">
        <v>12</v>
      </c>
      <c r="FZ2" s="456">
        <v>14</v>
      </c>
      <c r="GA2" s="460">
        <v>15</v>
      </c>
      <c r="GB2" s="468">
        <v>18</v>
      </c>
      <c r="GC2" s="475">
        <v>19</v>
      </c>
      <c r="GD2" s="483">
        <v>19</v>
      </c>
      <c r="GE2" s="489">
        <v>19</v>
      </c>
      <c r="GF2" s="498">
        <v>19</v>
      </c>
      <c r="GG2" s="505">
        <v>19</v>
      </c>
      <c r="GH2" s="511">
        <v>20</v>
      </c>
      <c r="GI2" s="519">
        <v>21</v>
      </c>
      <c r="GJ2" s="530">
        <v>22</v>
      </c>
      <c r="GK2" s="7">
        <f>IF(ISBLANK(GJ2),"Н/Д",IF(GJ2="норм","норм",GJ2-GI2))</f>
        <v>1</v>
      </c>
      <c r="GL2" s="7">
        <v>15050</v>
      </c>
      <c r="GM2" s="7">
        <v>15300</v>
      </c>
      <c r="GN2" s="7">
        <v>15500</v>
      </c>
      <c r="GO2" s="13">
        <v>15650</v>
      </c>
      <c r="GP2" s="17">
        <v>15850</v>
      </c>
      <c r="GQ2" s="22">
        <v>16100</v>
      </c>
      <c r="GR2" s="31">
        <v>16450</v>
      </c>
      <c r="GS2" s="37">
        <v>16700</v>
      </c>
      <c r="GT2" s="41">
        <v>16900</v>
      </c>
      <c r="GU2" s="44">
        <v>17098</v>
      </c>
      <c r="GV2" s="47">
        <v>17300</v>
      </c>
      <c r="GW2" s="53">
        <v>17510</v>
      </c>
      <c r="GX2" s="65">
        <v>17710</v>
      </c>
      <c r="GY2" s="69">
        <v>17950</v>
      </c>
      <c r="GZ2" s="71">
        <v>18150</v>
      </c>
      <c r="HA2" s="73">
        <v>18350</v>
      </c>
      <c r="HB2" s="77">
        <v>18600</v>
      </c>
      <c r="HC2" s="82">
        <v>19115</v>
      </c>
      <c r="HD2" s="88">
        <v>19490</v>
      </c>
      <c r="HE2" s="90">
        <v>19700</v>
      </c>
      <c r="HF2" s="74">
        <v>19900</v>
      </c>
      <c r="HG2" s="99">
        <v>20100</v>
      </c>
      <c r="HH2" s="104">
        <v>20305</v>
      </c>
      <c r="HI2" s="114">
        <v>20505</v>
      </c>
      <c r="HJ2" s="117">
        <v>20735</v>
      </c>
      <c r="HK2" s="122">
        <v>20925</v>
      </c>
      <c r="HL2" s="124">
        <v>21135</v>
      </c>
      <c r="HM2" s="129">
        <v>21315</v>
      </c>
      <c r="HN2" s="133">
        <v>21615</v>
      </c>
      <c r="HO2" s="136">
        <v>21830</v>
      </c>
      <c r="HP2" s="140">
        <v>22053</v>
      </c>
      <c r="HQ2" s="145">
        <v>22053</v>
      </c>
      <c r="HR2" s="149">
        <v>22383</v>
      </c>
      <c r="HS2" s="153">
        <v>22583</v>
      </c>
      <c r="HT2" s="158">
        <v>22783</v>
      </c>
      <c r="HU2" s="163">
        <v>23000</v>
      </c>
      <c r="HV2" s="167">
        <v>23220</v>
      </c>
      <c r="HW2" s="174">
        <v>23420</v>
      </c>
      <c r="HX2" s="178">
        <v>23630</v>
      </c>
      <c r="HY2" s="184">
        <v>23830</v>
      </c>
      <c r="HZ2" s="189">
        <v>24000</v>
      </c>
      <c r="IA2" s="193">
        <v>24350</v>
      </c>
      <c r="IB2" s="202">
        <v>24706</v>
      </c>
      <c r="IC2" s="205">
        <v>25006</v>
      </c>
      <c r="ID2" s="209">
        <v>25286</v>
      </c>
      <c r="IE2" s="218">
        <v>25600</v>
      </c>
      <c r="IF2" s="225">
        <v>25830</v>
      </c>
      <c r="IG2" s="229">
        <v>26050</v>
      </c>
      <c r="IH2" s="235">
        <v>26280</v>
      </c>
      <c r="II2" s="245">
        <v>26480</v>
      </c>
      <c r="IJ2" s="251">
        <v>26760</v>
      </c>
      <c r="IK2" s="255">
        <v>26860</v>
      </c>
      <c r="IL2" s="264">
        <v>27250</v>
      </c>
      <c r="IM2" s="268">
        <v>27905</v>
      </c>
      <c r="IN2" s="272">
        <v>28405</v>
      </c>
      <c r="IO2" s="279">
        <v>28635</v>
      </c>
      <c r="IP2" s="285">
        <v>29055</v>
      </c>
      <c r="IQ2" s="291">
        <v>29355</v>
      </c>
      <c r="IR2" s="295">
        <v>29665</v>
      </c>
      <c r="IS2" s="299">
        <v>29975</v>
      </c>
      <c r="IT2" s="305">
        <v>30291</v>
      </c>
      <c r="IU2" s="308">
        <v>30566</v>
      </c>
      <c r="IV2" s="310"/>
      <c r="IW2" s="74">
        <v>31642</v>
      </c>
      <c r="IX2" s="317">
        <v>31900</v>
      </c>
      <c r="IY2" s="322">
        <v>32195</v>
      </c>
      <c r="IZ2" s="327">
        <v>32595</v>
      </c>
      <c r="JA2" s="331">
        <v>32860</v>
      </c>
      <c r="JB2" s="335">
        <v>33100</v>
      </c>
      <c r="JC2" s="338">
        <v>33275</v>
      </c>
      <c r="JD2" s="343">
        <v>33465</v>
      </c>
      <c r="JE2" s="346">
        <v>33685</v>
      </c>
      <c r="JF2" s="354">
        <v>33885</v>
      </c>
      <c r="JG2" s="375">
        <v>34065</v>
      </c>
      <c r="JH2" s="388">
        <v>34565</v>
      </c>
      <c r="JI2" s="393">
        <v>34775</v>
      </c>
      <c r="JJ2" s="414">
        <v>35045</v>
      </c>
      <c r="JK2" s="422">
        <v>35355</v>
      </c>
      <c r="JL2" s="429">
        <v>35825</v>
      </c>
      <c r="JM2" s="435">
        <v>36055</v>
      </c>
      <c r="JN2" s="441">
        <v>36305</v>
      </c>
      <c r="JO2" s="448">
        <v>36505</v>
      </c>
      <c r="JP2" s="456">
        <v>36690</v>
      </c>
      <c r="JQ2" s="460">
        <v>36890</v>
      </c>
      <c r="JR2" s="468">
        <v>37080</v>
      </c>
      <c r="JS2" s="475">
        <v>37260</v>
      </c>
      <c r="JT2" s="483">
        <v>37460</v>
      </c>
      <c r="JU2" s="489">
        <v>37745</v>
      </c>
      <c r="JV2" s="498">
        <v>38110</v>
      </c>
      <c r="JW2" s="505">
        <v>38520</v>
      </c>
      <c r="JX2" s="511">
        <v>38850</v>
      </c>
      <c r="JY2" s="519">
        <v>39010</v>
      </c>
      <c r="JZ2" s="530">
        <v>39160</v>
      </c>
      <c r="KA2" s="7">
        <f>IF(OR(ISBLANK(JY2),ISBLANK(JZ2)),"Н/Д",JZ2-JY2)</f>
        <v>150</v>
      </c>
      <c r="KB2" s="4"/>
    </row>
    <row r="3" spans="1:288" ht="15" customHeight="1" x14ac:dyDescent="0.2">
      <c r="A3" s="557"/>
      <c r="B3" s="43">
        <v>2</v>
      </c>
      <c r="C3" s="4" t="s">
        <v>149</v>
      </c>
      <c r="D3" s="43">
        <v>1</v>
      </c>
      <c r="E3" s="43">
        <v>2</v>
      </c>
      <c r="F3" s="7">
        <v>269</v>
      </c>
      <c r="G3" s="7">
        <v>274</v>
      </c>
      <c r="H3" s="1">
        <v>279</v>
      </c>
      <c r="I3" s="1">
        <v>284</v>
      </c>
      <c r="J3" s="18">
        <v>292</v>
      </c>
      <c r="K3" s="1">
        <v>297</v>
      </c>
      <c r="L3" s="1">
        <v>301</v>
      </c>
      <c r="M3" s="1">
        <f>ROUND((L3-F3)/6+L3+1,0)</f>
        <v>307</v>
      </c>
      <c r="N3" s="1">
        <f>ROUND((M3-F3)/7+M3,0)</f>
        <v>312</v>
      </c>
      <c r="O3" s="44">
        <v>324</v>
      </c>
      <c r="P3" s="47">
        <v>334</v>
      </c>
      <c r="Q3" s="53">
        <v>344</v>
      </c>
      <c r="R3" s="65">
        <v>352</v>
      </c>
      <c r="S3" s="69">
        <v>361</v>
      </c>
      <c r="T3" s="71">
        <v>368</v>
      </c>
      <c r="U3" s="73">
        <v>375</v>
      </c>
      <c r="V3" s="77">
        <v>382</v>
      </c>
      <c r="W3" s="82">
        <v>389</v>
      </c>
      <c r="X3" s="88">
        <v>395</v>
      </c>
      <c r="Y3" s="90">
        <v>401</v>
      </c>
      <c r="Z3" s="93">
        <v>411</v>
      </c>
      <c r="AA3" s="99">
        <v>419</v>
      </c>
      <c r="AB3" s="104">
        <v>428</v>
      </c>
      <c r="AC3" s="114">
        <v>435</v>
      </c>
      <c r="AD3" s="117">
        <v>446</v>
      </c>
      <c r="AE3" s="122">
        <v>455</v>
      </c>
      <c r="AF3" s="1">
        <f>ROUND((AE3-AB3)/3+AE3,1)</f>
        <v>464</v>
      </c>
      <c r="AG3" s="129">
        <v>473</v>
      </c>
      <c r="AH3" s="133">
        <v>476</v>
      </c>
      <c r="AI3" s="1">
        <f>ROUND((AH3-AE3)/3+AH3,1)</f>
        <v>483</v>
      </c>
      <c r="AJ3" s="1">
        <f>ROUND((AI3-AF3)/3+AI3,1)</f>
        <v>489.3</v>
      </c>
      <c r="AK3" s="145">
        <v>496</v>
      </c>
      <c r="AL3" s="149">
        <v>500</v>
      </c>
      <c r="AM3" s="153">
        <v>511</v>
      </c>
      <c r="AN3" s="158">
        <v>523</v>
      </c>
      <c r="AO3" s="163">
        <v>532</v>
      </c>
      <c r="AP3" s="167">
        <v>540</v>
      </c>
      <c r="AQ3" s="174">
        <v>548</v>
      </c>
      <c r="AR3" s="178">
        <v>557</v>
      </c>
      <c r="AS3" s="184">
        <v>566</v>
      </c>
      <c r="AT3" s="189">
        <v>575</v>
      </c>
      <c r="AU3" s="193">
        <v>589</v>
      </c>
      <c r="AV3" s="202">
        <v>603</v>
      </c>
      <c r="AW3" s="205">
        <v>614</v>
      </c>
      <c r="AX3" s="209">
        <v>626</v>
      </c>
      <c r="AY3" s="218">
        <v>642</v>
      </c>
      <c r="AZ3" s="225">
        <v>653</v>
      </c>
      <c r="BA3" s="1">
        <v>665</v>
      </c>
      <c r="BB3" s="1">
        <v>673</v>
      </c>
      <c r="BC3" s="245">
        <v>697</v>
      </c>
      <c r="BD3" s="251">
        <v>712</v>
      </c>
      <c r="BE3" s="263">
        <v>721</v>
      </c>
      <c r="BF3" s="264">
        <v>731</v>
      </c>
      <c r="BG3" s="268">
        <v>741</v>
      </c>
      <c r="BH3" s="1">
        <v>751</v>
      </c>
      <c r="BI3" s="1">
        <v>761</v>
      </c>
      <c r="BJ3" s="285">
        <v>777</v>
      </c>
      <c r="BK3" s="291">
        <v>793</v>
      </c>
      <c r="BL3" s="295">
        <v>808</v>
      </c>
      <c r="BM3" s="299">
        <v>819</v>
      </c>
      <c r="BN3" s="1">
        <v>831</v>
      </c>
      <c r="BO3" s="1">
        <v>843</v>
      </c>
      <c r="BP3" s="310">
        <v>856</v>
      </c>
      <c r="BQ3" s="313">
        <v>869</v>
      </c>
      <c r="BR3" s="317">
        <v>882</v>
      </c>
      <c r="BS3" s="1">
        <v>895</v>
      </c>
      <c r="BT3" s="327">
        <v>910</v>
      </c>
      <c r="BU3" s="1">
        <v>922</v>
      </c>
      <c r="BV3" s="1">
        <v>934</v>
      </c>
      <c r="BW3" s="338">
        <v>958</v>
      </c>
      <c r="BX3" s="343">
        <v>972</v>
      </c>
      <c r="BY3" s="346">
        <v>987</v>
      </c>
      <c r="BZ3" s="354">
        <v>1004</v>
      </c>
      <c r="CA3" s="1">
        <v>1019</v>
      </c>
      <c r="CB3" s="1">
        <v>7</v>
      </c>
      <c r="CC3" s="393">
        <v>14</v>
      </c>
      <c r="CD3" s="414">
        <v>27</v>
      </c>
      <c r="CE3" s="422">
        <v>36</v>
      </c>
      <c r="CF3" s="429">
        <v>48</v>
      </c>
      <c r="CG3" s="1">
        <v>58</v>
      </c>
      <c r="CH3" s="441">
        <v>66</v>
      </c>
      <c r="CI3" s="448">
        <v>74</v>
      </c>
      <c r="CJ3" s="456">
        <v>83</v>
      </c>
      <c r="CK3" s="460">
        <v>90</v>
      </c>
      <c r="CL3" s="468">
        <v>97</v>
      </c>
      <c r="CM3" s="475">
        <v>104</v>
      </c>
      <c r="CN3" s="483">
        <v>111</v>
      </c>
      <c r="CO3" s="1">
        <v>118</v>
      </c>
      <c r="CP3" s="498">
        <v>127</v>
      </c>
      <c r="CQ3" s="505">
        <v>134</v>
      </c>
      <c r="CR3" s="511">
        <v>143</v>
      </c>
      <c r="CS3" s="519">
        <v>150</v>
      </c>
      <c r="CT3" s="530">
        <v>158</v>
      </c>
      <c r="CU3" s="218">
        <f t="shared" ref="CU3:CU66" si="0">IF(ISBLANK(CT3),"Н/Д",IF(CT3="норм","норм",CT3-CS3))</f>
        <v>8</v>
      </c>
      <c r="CV3" s="7">
        <v>73</v>
      </c>
      <c r="CW3" s="7">
        <v>75</v>
      </c>
      <c r="CX3" s="1">
        <v>77</v>
      </c>
      <c r="CY3" s="1">
        <v>78</v>
      </c>
      <c r="CZ3" s="18">
        <v>81</v>
      </c>
      <c r="DA3" s="1">
        <v>83</v>
      </c>
      <c r="DB3" s="1">
        <v>85</v>
      </c>
      <c r="DC3" s="37">
        <v>1.1639999999999999</v>
      </c>
      <c r="DD3" s="1">
        <v>3</v>
      </c>
      <c r="DE3" s="44">
        <v>6</v>
      </c>
      <c r="DF3" s="47">
        <v>9</v>
      </c>
      <c r="DG3" s="53">
        <v>13</v>
      </c>
      <c r="DH3" s="65">
        <v>15</v>
      </c>
      <c r="DI3" s="69">
        <v>18</v>
      </c>
      <c r="DJ3" s="71">
        <v>21</v>
      </c>
      <c r="DK3" s="73">
        <v>23</v>
      </c>
      <c r="DL3" s="77">
        <v>25</v>
      </c>
      <c r="DM3" s="82">
        <v>27</v>
      </c>
      <c r="DN3" s="88">
        <v>28</v>
      </c>
      <c r="DO3" s="90">
        <v>29</v>
      </c>
      <c r="DP3" s="93">
        <v>31</v>
      </c>
      <c r="DQ3" s="99">
        <v>32</v>
      </c>
      <c r="DR3" s="104">
        <v>36</v>
      </c>
      <c r="DS3" s="114">
        <v>39</v>
      </c>
      <c r="DT3" s="117">
        <v>43</v>
      </c>
      <c r="DU3" s="122">
        <v>46</v>
      </c>
      <c r="DV3" s="1">
        <f>ROUND((DU3-DR3)/3+DU3,1)</f>
        <v>49.3</v>
      </c>
      <c r="DW3" s="129">
        <v>53</v>
      </c>
      <c r="DX3" s="133">
        <v>55</v>
      </c>
      <c r="DY3" s="1">
        <v>55</v>
      </c>
      <c r="DZ3" s="1">
        <f>DY3</f>
        <v>55</v>
      </c>
      <c r="EA3" s="145">
        <v>55</v>
      </c>
      <c r="EB3" s="149">
        <v>55</v>
      </c>
      <c r="EC3" s="153">
        <v>61</v>
      </c>
      <c r="ED3" s="158">
        <v>66</v>
      </c>
      <c r="EE3" s="163">
        <v>70</v>
      </c>
      <c r="EF3" s="167">
        <v>74</v>
      </c>
      <c r="EG3" s="174">
        <v>77</v>
      </c>
      <c r="EH3" s="178">
        <v>81</v>
      </c>
      <c r="EI3" s="184">
        <v>87</v>
      </c>
      <c r="EJ3" s="189">
        <v>89</v>
      </c>
      <c r="EK3" s="193">
        <v>89</v>
      </c>
      <c r="EL3" s="202">
        <v>89</v>
      </c>
      <c r="EM3" s="205">
        <v>89</v>
      </c>
      <c r="EN3" s="209">
        <v>89</v>
      </c>
      <c r="EO3" s="218">
        <v>92</v>
      </c>
      <c r="EP3" s="225">
        <v>95</v>
      </c>
      <c r="EQ3" s="1">
        <v>98</v>
      </c>
      <c r="ER3" s="1">
        <v>101</v>
      </c>
      <c r="ES3" s="245">
        <v>105</v>
      </c>
      <c r="ET3" s="251">
        <v>109</v>
      </c>
      <c r="EU3" s="1">
        <v>113</v>
      </c>
      <c r="EV3" s="1">
        <v>113</v>
      </c>
      <c r="EW3" s="1">
        <f>EV3</f>
        <v>113</v>
      </c>
      <c r="EX3" s="1">
        <f t="shared" ref="EX3:EX4" si="1">EW3</f>
        <v>113</v>
      </c>
      <c r="EY3" s="1">
        <v>116</v>
      </c>
      <c r="EZ3" s="285">
        <v>113</v>
      </c>
      <c r="FA3" s="291">
        <v>113</v>
      </c>
      <c r="FB3" s="295">
        <v>113</v>
      </c>
      <c r="FC3" s="299">
        <v>113</v>
      </c>
      <c r="FD3" s="1">
        <v>113</v>
      </c>
      <c r="FE3" s="1">
        <v>113</v>
      </c>
      <c r="FF3" s="310">
        <v>113</v>
      </c>
      <c r="FG3" s="313">
        <v>113</v>
      </c>
      <c r="FH3" s="317">
        <v>113</v>
      </c>
      <c r="FI3" s="1">
        <f>FH3</f>
        <v>113</v>
      </c>
      <c r="FJ3" s="327">
        <v>113</v>
      </c>
      <c r="FK3" s="1">
        <v>113</v>
      </c>
      <c r="FL3" s="1">
        <v>113</v>
      </c>
      <c r="FM3" s="338">
        <v>113</v>
      </c>
      <c r="FN3" s="343">
        <v>114</v>
      </c>
      <c r="FO3" s="346">
        <v>114</v>
      </c>
      <c r="FP3" s="354">
        <v>114</v>
      </c>
      <c r="FQ3" s="375">
        <v>114</v>
      </c>
      <c r="FR3" s="1">
        <v>114</v>
      </c>
      <c r="FS3" s="393">
        <v>114</v>
      </c>
      <c r="FT3" s="414">
        <v>114</v>
      </c>
      <c r="FU3" s="422">
        <v>114</v>
      </c>
      <c r="FV3" s="429">
        <v>114</v>
      </c>
      <c r="FW3" s="1">
        <v>114</v>
      </c>
      <c r="FX3" s="441">
        <v>114</v>
      </c>
      <c r="FY3" s="448">
        <v>117</v>
      </c>
      <c r="FZ3" s="456">
        <v>120</v>
      </c>
      <c r="GA3" s="460">
        <v>123</v>
      </c>
      <c r="GB3" s="468">
        <v>127</v>
      </c>
      <c r="GC3" s="475">
        <v>129</v>
      </c>
      <c r="GD3" s="483">
        <v>132</v>
      </c>
      <c r="GE3" s="1">
        <v>135</v>
      </c>
      <c r="GF3" s="498">
        <v>138</v>
      </c>
      <c r="GG3" s="505">
        <v>141</v>
      </c>
      <c r="GH3" s="511">
        <v>143</v>
      </c>
      <c r="GI3" s="519">
        <v>144</v>
      </c>
      <c r="GJ3" s="530">
        <v>147</v>
      </c>
      <c r="GK3" s="218">
        <f t="shared" ref="GK3:GK66" si="2">IF(ISBLANK(GJ3),"Н/Д",IF(GJ3="норм","норм",GJ3-GI3))</f>
        <v>3</v>
      </c>
      <c r="GL3" s="7"/>
      <c r="GM3" s="7">
        <v>3851</v>
      </c>
      <c r="GN3" s="7"/>
      <c r="GO3" s="13"/>
      <c r="GP3" s="17">
        <v>4150</v>
      </c>
      <c r="GQ3" s="22"/>
      <c r="GR3" s="31"/>
      <c r="GS3" s="37"/>
      <c r="GT3" s="41"/>
      <c r="GU3" s="44">
        <v>4716</v>
      </c>
      <c r="GV3" s="47">
        <v>4817</v>
      </c>
      <c r="GW3" s="53">
        <v>4904</v>
      </c>
      <c r="GX3" s="65">
        <v>5001</v>
      </c>
      <c r="GY3" s="69">
        <v>5106</v>
      </c>
      <c r="GZ3" s="71">
        <v>5200</v>
      </c>
      <c r="HA3" s="73">
        <v>5290</v>
      </c>
      <c r="HB3" s="77">
        <v>5390</v>
      </c>
      <c r="HC3" s="82">
        <v>5520</v>
      </c>
      <c r="HD3" s="88">
        <v>5640</v>
      </c>
      <c r="HE3" s="90">
        <v>5735</v>
      </c>
      <c r="HF3" s="93">
        <v>5836</v>
      </c>
      <c r="HG3" s="99">
        <v>5945</v>
      </c>
      <c r="HH3" s="104">
        <v>6070</v>
      </c>
      <c r="HI3" s="114">
        <v>6195</v>
      </c>
      <c r="HJ3" s="117">
        <v>6343</v>
      </c>
      <c r="HK3" s="122">
        <v>6464</v>
      </c>
      <c r="HL3" s="124"/>
      <c r="HM3" s="129">
        <v>6720</v>
      </c>
      <c r="HN3" s="133">
        <v>6840</v>
      </c>
      <c r="HO3" s="136"/>
      <c r="HP3" s="140"/>
      <c r="HQ3" s="145">
        <v>7193</v>
      </c>
      <c r="HR3" s="149">
        <v>7357</v>
      </c>
      <c r="HS3" s="153">
        <v>7544</v>
      </c>
      <c r="HT3" s="158">
        <v>7660</v>
      </c>
      <c r="HU3" s="163">
        <v>7777</v>
      </c>
      <c r="HV3" s="167">
        <v>7890</v>
      </c>
      <c r="HW3" s="174">
        <v>7995</v>
      </c>
      <c r="HX3" s="178">
        <v>8106</v>
      </c>
      <c r="HY3" s="184">
        <v>8215</v>
      </c>
      <c r="HZ3" s="189">
        <v>8418</v>
      </c>
      <c r="IA3" s="193">
        <v>8682</v>
      </c>
      <c r="IB3" s="202">
        <v>8936</v>
      </c>
      <c r="IC3" s="205">
        <v>9160</v>
      </c>
      <c r="ID3" s="209">
        <v>9431</v>
      </c>
      <c r="IE3" s="218">
        <v>9727</v>
      </c>
      <c r="IF3" s="225">
        <v>9834</v>
      </c>
      <c r="IG3" s="229"/>
      <c r="IH3" s="235"/>
      <c r="II3" s="245">
        <v>10194</v>
      </c>
      <c r="IJ3" s="251">
        <v>10324</v>
      </c>
      <c r="IK3" s="255"/>
      <c r="IL3" s="264">
        <v>10672</v>
      </c>
      <c r="IM3" s="268">
        <v>10898</v>
      </c>
      <c r="IN3" s="272"/>
      <c r="IO3" s="279"/>
      <c r="IP3" s="285">
        <v>11642</v>
      </c>
      <c r="IQ3" s="291">
        <v>11937</v>
      </c>
      <c r="IR3" s="295">
        <v>12233</v>
      </c>
      <c r="IS3" s="299">
        <v>12481</v>
      </c>
      <c r="IT3" s="305"/>
      <c r="IU3" s="308"/>
      <c r="IV3" s="310">
        <v>13319</v>
      </c>
      <c r="IW3" s="313">
        <v>13575</v>
      </c>
      <c r="IX3" s="317">
        <v>13862</v>
      </c>
      <c r="IY3" s="322"/>
      <c r="IZ3" s="327">
        <v>14370</v>
      </c>
      <c r="JA3" s="331"/>
      <c r="JB3" s="335"/>
      <c r="JC3" s="338">
        <v>15260</v>
      </c>
      <c r="JD3" s="343">
        <v>15593</v>
      </c>
      <c r="JE3" s="346">
        <v>15921</v>
      </c>
      <c r="JF3" s="354">
        <v>16288</v>
      </c>
      <c r="JG3" s="375">
        <v>16600</v>
      </c>
      <c r="JH3" s="388"/>
      <c r="JI3" s="393">
        <v>17193</v>
      </c>
      <c r="JJ3" s="414">
        <v>17504</v>
      </c>
      <c r="JK3" s="422">
        <v>17720</v>
      </c>
      <c r="JL3" s="429">
        <v>18020</v>
      </c>
      <c r="JM3" s="435"/>
      <c r="JN3" s="441">
        <v>18484</v>
      </c>
      <c r="JO3" s="448">
        <v>18600</v>
      </c>
      <c r="JP3" s="74">
        <v>18722</v>
      </c>
      <c r="JQ3" s="460">
        <v>18812</v>
      </c>
      <c r="JR3" s="468">
        <v>18916</v>
      </c>
      <c r="JS3" s="475">
        <v>19020</v>
      </c>
      <c r="JT3" s="74">
        <v>19133</v>
      </c>
      <c r="JU3" s="489"/>
      <c r="JV3" s="498">
        <v>19376</v>
      </c>
      <c r="JW3" s="505">
        <v>19514</v>
      </c>
      <c r="JX3" s="511">
        <v>19665</v>
      </c>
      <c r="JY3" s="519">
        <v>19800</v>
      </c>
      <c r="JZ3" s="530">
        <v>19926</v>
      </c>
      <c r="KA3" s="218">
        <f t="shared" ref="KA3:KA66" si="3">IF(OR(ISBLANK(JY3),ISBLANK(JZ3)),"Н/Д",JZ3-JY3)</f>
        <v>126</v>
      </c>
      <c r="KB3" s="4"/>
    </row>
    <row r="4" spans="1:288" ht="15" customHeight="1" x14ac:dyDescent="0.2">
      <c r="A4" s="557"/>
      <c r="B4" s="43">
        <v>3</v>
      </c>
      <c r="C4" s="4" t="s">
        <v>150</v>
      </c>
      <c r="D4" s="43">
        <v>0</v>
      </c>
      <c r="E4" s="43">
        <v>3</v>
      </c>
      <c r="F4" s="7">
        <v>426</v>
      </c>
      <c r="G4" s="7">
        <v>433</v>
      </c>
      <c r="H4" s="10">
        <v>437</v>
      </c>
      <c r="I4" s="13">
        <v>441</v>
      </c>
      <c r="J4" s="18">
        <v>450</v>
      </c>
      <c r="K4" s="22">
        <v>454</v>
      </c>
      <c r="L4" s="31">
        <v>456</v>
      </c>
      <c r="M4" s="37">
        <v>460</v>
      </c>
      <c r="N4" s="41">
        <v>465</v>
      </c>
      <c r="O4" s="44">
        <v>471</v>
      </c>
      <c r="P4" s="47">
        <v>477</v>
      </c>
      <c r="Q4" s="53">
        <v>485</v>
      </c>
      <c r="R4" s="65">
        <v>487</v>
      </c>
      <c r="S4" s="69">
        <v>492</v>
      </c>
      <c r="T4" s="71">
        <v>498</v>
      </c>
      <c r="U4" s="73">
        <v>505</v>
      </c>
      <c r="V4" s="77">
        <v>513</v>
      </c>
      <c r="W4" s="82">
        <v>525</v>
      </c>
      <c r="X4" s="88">
        <v>540</v>
      </c>
      <c r="Y4" s="90">
        <v>549</v>
      </c>
      <c r="Z4" s="93">
        <v>569</v>
      </c>
      <c r="AA4" s="99">
        <v>578</v>
      </c>
      <c r="AB4" s="104">
        <v>585</v>
      </c>
      <c r="AC4" s="114">
        <v>591</v>
      </c>
      <c r="AD4" s="117">
        <v>597</v>
      </c>
      <c r="AE4" s="122">
        <v>604</v>
      </c>
      <c r="AF4" s="124">
        <v>609</v>
      </c>
      <c r="AG4" s="129">
        <v>615</v>
      </c>
      <c r="AH4" s="133">
        <v>617</v>
      </c>
      <c r="AI4" s="136">
        <v>617</v>
      </c>
      <c r="AJ4" s="140">
        <v>617</v>
      </c>
      <c r="AK4" s="145">
        <v>617</v>
      </c>
      <c r="AL4" s="149">
        <v>617</v>
      </c>
      <c r="AM4" s="153">
        <v>617</v>
      </c>
      <c r="AN4" s="158">
        <v>617</v>
      </c>
      <c r="AO4" s="163">
        <v>617</v>
      </c>
      <c r="AP4" s="167">
        <v>617</v>
      </c>
      <c r="AQ4" s="174">
        <v>617</v>
      </c>
      <c r="AR4" s="178">
        <v>617</v>
      </c>
      <c r="AS4" s="188">
        <v>617</v>
      </c>
      <c r="AT4" s="189">
        <v>617</v>
      </c>
      <c r="AU4" s="193">
        <v>617</v>
      </c>
      <c r="AV4" s="202">
        <v>617</v>
      </c>
      <c r="AW4" s="205">
        <v>617</v>
      </c>
      <c r="AX4" s="209">
        <v>617</v>
      </c>
      <c r="AY4" s="218">
        <v>617</v>
      </c>
      <c r="AZ4" s="225">
        <v>617</v>
      </c>
      <c r="BA4" s="230">
        <v>617</v>
      </c>
      <c r="BB4" s="235">
        <v>617</v>
      </c>
      <c r="BC4" s="245">
        <v>617</v>
      </c>
      <c r="BD4" s="251">
        <v>617</v>
      </c>
      <c r="BE4" s="255">
        <v>617</v>
      </c>
      <c r="BF4" s="264">
        <v>617</v>
      </c>
      <c r="BG4" s="268">
        <v>617</v>
      </c>
      <c r="BH4" s="272">
        <v>619</v>
      </c>
      <c r="BI4" s="279">
        <v>621</v>
      </c>
      <c r="BJ4" s="285">
        <v>628</v>
      </c>
      <c r="BK4" s="291">
        <v>630</v>
      </c>
      <c r="BL4" s="295">
        <v>632</v>
      </c>
      <c r="BM4" s="299">
        <v>633</v>
      </c>
      <c r="BN4" s="305">
        <v>633</v>
      </c>
      <c r="BO4" s="308">
        <v>633</v>
      </c>
      <c r="BP4" s="1">
        <v>633</v>
      </c>
      <c r="BQ4" s="313">
        <v>633</v>
      </c>
      <c r="BR4" s="317">
        <v>636</v>
      </c>
      <c r="BS4" s="322">
        <v>640</v>
      </c>
      <c r="BT4" s="327">
        <v>644</v>
      </c>
      <c r="BU4" s="331">
        <v>647</v>
      </c>
      <c r="BV4" s="335">
        <v>650</v>
      </c>
      <c r="BW4" s="338">
        <v>653</v>
      </c>
      <c r="BX4" s="343">
        <v>659</v>
      </c>
      <c r="BY4" s="346">
        <v>665</v>
      </c>
      <c r="BZ4" s="354">
        <v>672</v>
      </c>
      <c r="CA4" s="375">
        <v>680</v>
      </c>
      <c r="CB4" s="388">
        <v>692</v>
      </c>
      <c r="CC4" s="393">
        <v>700</v>
      </c>
      <c r="CD4" s="414">
        <v>710</v>
      </c>
      <c r="CE4" s="422">
        <v>717</v>
      </c>
      <c r="CF4" s="429">
        <v>721</v>
      </c>
      <c r="CG4" s="435">
        <v>734</v>
      </c>
      <c r="CH4" s="441">
        <v>747</v>
      </c>
      <c r="CI4" s="448">
        <v>757</v>
      </c>
      <c r="CJ4" s="456">
        <v>766</v>
      </c>
      <c r="CK4" s="460">
        <v>775</v>
      </c>
      <c r="CL4" s="468">
        <v>779</v>
      </c>
      <c r="CM4" s="475">
        <v>786</v>
      </c>
      <c r="CN4" s="483">
        <v>792</v>
      </c>
      <c r="CO4" s="489">
        <v>798</v>
      </c>
      <c r="CP4" s="498">
        <v>804</v>
      </c>
      <c r="CQ4" s="505">
        <v>809</v>
      </c>
      <c r="CR4" s="511">
        <v>815</v>
      </c>
      <c r="CS4" s="519">
        <v>820</v>
      </c>
      <c r="CT4" s="530">
        <v>825</v>
      </c>
      <c r="CU4" s="218">
        <f t="shared" si="0"/>
        <v>5</v>
      </c>
      <c r="CV4" s="7">
        <v>127</v>
      </c>
      <c r="CW4" s="7">
        <v>130</v>
      </c>
      <c r="CX4" s="10">
        <v>133</v>
      </c>
      <c r="CY4" s="13">
        <v>135</v>
      </c>
      <c r="CZ4" s="18">
        <v>140</v>
      </c>
      <c r="DA4" s="22">
        <v>141</v>
      </c>
      <c r="DB4" s="31">
        <v>141</v>
      </c>
      <c r="DC4" s="37">
        <v>142</v>
      </c>
      <c r="DD4" s="41">
        <v>145</v>
      </c>
      <c r="DE4" s="44">
        <v>145</v>
      </c>
      <c r="DF4" s="47">
        <v>149</v>
      </c>
      <c r="DG4" s="53">
        <v>153</v>
      </c>
      <c r="DH4" s="65">
        <v>155</v>
      </c>
      <c r="DI4" s="69">
        <v>158</v>
      </c>
      <c r="DJ4" s="71">
        <v>162</v>
      </c>
      <c r="DK4" s="73">
        <v>165</v>
      </c>
      <c r="DL4" s="77">
        <v>168</v>
      </c>
      <c r="DM4" s="82">
        <v>169</v>
      </c>
      <c r="DN4" s="88">
        <v>171</v>
      </c>
      <c r="DO4" s="90">
        <v>171</v>
      </c>
      <c r="DP4" s="93">
        <v>172</v>
      </c>
      <c r="DQ4" s="99">
        <v>173</v>
      </c>
      <c r="DR4" s="104">
        <v>173</v>
      </c>
      <c r="DS4" s="114">
        <v>174</v>
      </c>
      <c r="DT4" s="117">
        <v>174</v>
      </c>
      <c r="DU4" s="122">
        <v>175</v>
      </c>
      <c r="DV4" s="124">
        <v>175</v>
      </c>
      <c r="DW4" s="129">
        <v>176</v>
      </c>
      <c r="DX4" s="133">
        <v>176</v>
      </c>
      <c r="DY4" s="136">
        <v>176</v>
      </c>
      <c r="DZ4" s="140">
        <v>176</v>
      </c>
      <c r="EA4" s="145">
        <v>176</v>
      </c>
      <c r="EB4" s="149">
        <v>176</v>
      </c>
      <c r="EC4" s="153">
        <v>176</v>
      </c>
      <c r="ED4" s="158">
        <v>176</v>
      </c>
      <c r="EE4" s="163">
        <v>176</v>
      </c>
      <c r="EF4" s="167">
        <v>176</v>
      </c>
      <c r="EG4" s="174">
        <v>176</v>
      </c>
      <c r="EH4" s="178">
        <v>176</v>
      </c>
      <c r="EI4" s="184">
        <v>176</v>
      </c>
      <c r="EJ4" s="189">
        <v>176</v>
      </c>
      <c r="EK4" s="193">
        <v>176</v>
      </c>
      <c r="EL4" s="202">
        <v>176</v>
      </c>
      <c r="EM4" s="205">
        <v>176</v>
      </c>
      <c r="EN4" s="209">
        <v>176</v>
      </c>
      <c r="EO4" s="218">
        <v>176</v>
      </c>
      <c r="EP4" s="225">
        <v>176</v>
      </c>
      <c r="EQ4" s="230">
        <v>176</v>
      </c>
      <c r="ER4" s="235">
        <v>176</v>
      </c>
      <c r="ES4" s="245">
        <v>176</v>
      </c>
      <c r="ET4" s="251">
        <v>176</v>
      </c>
      <c r="EU4" s="255">
        <v>176</v>
      </c>
      <c r="EV4" s="264">
        <v>176</v>
      </c>
      <c r="EW4" s="268">
        <v>176</v>
      </c>
      <c r="EX4" s="1">
        <f t="shared" si="1"/>
        <v>176</v>
      </c>
      <c r="EY4" s="279">
        <v>176</v>
      </c>
      <c r="EZ4" s="285">
        <v>176</v>
      </c>
      <c r="FA4" s="291">
        <v>176</v>
      </c>
      <c r="FB4" s="295">
        <v>176</v>
      </c>
      <c r="FC4" s="299">
        <v>4</v>
      </c>
      <c r="FD4" s="305">
        <v>4</v>
      </c>
      <c r="FE4" s="308">
        <v>4</v>
      </c>
      <c r="FF4" s="1">
        <v>4</v>
      </c>
      <c r="FG4" s="313">
        <v>4</v>
      </c>
      <c r="FH4" s="317">
        <v>4</v>
      </c>
      <c r="FI4" s="322">
        <v>4</v>
      </c>
      <c r="FJ4" s="327">
        <v>4</v>
      </c>
      <c r="FK4" s="331">
        <v>4</v>
      </c>
      <c r="FL4" s="335">
        <v>6</v>
      </c>
      <c r="FM4" s="338">
        <v>9</v>
      </c>
      <c r="FN4" s="343">
        <v>10</v>
      </c>
      <c r="FO4" s="346">
        <v>12</v>
      </c>
      <c r="FP4" s="354">
        <v>14</v>
      </c>
      <c r="FQ4" s="375">
        <v>15</v>
      </c>
      <c r="FR4" s="388">
        <v>16</v>
      </c>
      <c r="FS4" s="393">
        <v>17</v>
      </c>
      <c r="FT4" s="414">
        <v>19</v>
      </c>
      <c r="FU4" s="422">
        <v>20</v>
      </c>
      <c r="FV4" s="429">
        <v>21</v>
      </c>
      <c r="FW4" s="435">
        <v>22</v>
      </c>
      <c r="FX4" s="441">
        <v>24</v>
      </c>
      <c r="FY4" s="448">
        <v>26</v>
      </c>
      <c r="FZ4" s="456">
        <v>27</v>
      </c>
      <c r="GA4" s="460">
        <v>29</v>
      </c>
      <c r="GB4" s="468">
        <v>30</v>
      </c>
      <c r="GC4" s="475">
        <v>31</v>
      </c>
      <c r="GD4" s="483">
        <v>33</v>
      </c>
      <c r="GE4" s="489">
        <v>35</v>
      </c>
      <c r="GF4" s="498">
        <v>37</v>
      </c>
      <c r="GG4" s="505">
        <v>38</v>
      </c>
      <c r="GH4" s="511">
        <v>39</v>
      </c>
      <c r="GI4" s="519">
        <v>41</v>
      </c>
      <c r="GJ4" s="530">
        <v>42</v>
      </c>
      <c r="GK4" s="218">
        <f t="shared" si="2"/>
        <v>1</v>
      </c>
      <c r="GL4" s="7">
        <v>16120</v>
      </c>
      <c r="GM4" s="7">
        <v>16400</v>
      </c>
      <c r="GN4" s="7">
        <v>16680</v>
      </c>
      <c r="GO4" s="13">
        <v>16890</v>
      </c>
      <c r="GP4" s="17">
        <v>17150</v>
      </c>
      <c r="GQ4" s="22">
        <v>17400</v>
      </c>
      <c r="GR4" s="31">
        <v>17750</v>
      </c>
      <c r="GS4" s="37">
        <v>18100</v>
      </c>
      <c r="GT4" s="41">
        <v>18300</v>
      </c>
      <c r="GU4" s="44">
        <v>18810</v>
      </c>
      <c r="GV4" s="47">
        <v>19245</v>
      </c>
      <c r="GW4" s="53">
        <v>19600</v>
      </c>
      <c r="GX4" s="65">
        <v>19820</v>
      </c>
      <c r="GY4" s="69">
        <v>20070</v>
      </c>
      <c r="GZ4" s="71">
        <v>20320</v>
      </c>
      <c r="HA4" s="73">
        <v>20550</v>
      </c>
      <c r="HB4" s="77">
        <v>20850</v>
      </c>
      <c r="HC4" s="82">
        <v>21300</v>
      </c>
      <c r="HD4" s="88">
        <v>21650</v>
      </c>
      <c r="HE4" s="90">
        <v>21880</v>
      </c>
      <c r="HF4" s="74">
        <v>22215</v>
      </c>
      <c r="HG4" s="99">
        <v>22475</v>
      </c>
      <c r="HH4" s="104">
        <v>22750</v>
      </c>
      <c r="HI4" s="114">
        <v>23005</v>
      </c>
      <c r="HJ4" s="117">
        <v>23305</v>
      </c>
      <c r="HK4" s="122">
        <v>23585</v>
      </c>
      <c r="HL4" s="124">
        <v>23875</v>
      </c>
      <c r="HM4" s="129">
        <v>24150</v>
      </c>
      <c r="HN4" s="133">
        <v>24210</v>
      </c>
      <c r="HO4" s="136">
        <v>24210</v>
      </c>
      <c r="HP4" s="140">
        <v>24210</v>
      </c>
      <c r="HQ4" s="145">
        <v>24210</v>
      </c>
      <c r="HR4" s="149">
        <v>24210</v>
      </c>
      <c r="HS4" s="153">
        <v>24210</v>
      </c>
      <c r="HT4" s="158">
        <v>24210</v>
      </c>
      <c r="HU4" s="163">
        <v>24210</v>
      </c>
      <c r="HV4" s="167">
        <v>24210</v>
      </c>
      <c r="HW4" s="174">
        <v>24210</v>
      </c>
      <c r="HX4" s="178">
        <v>24210</v>
      </c>
      <c r="HY4" s="184">
        <v>24210</v>
      </c>
      <c r="HZ4" s="189">
        <v>24210</v>
      </c>
      <c r="IA4" s="193">
        <v>24210</v>
      </c>
      <c r="IB4" s="202">
        <v>24210</v>
      </c>
      <c r="IC4" s="205"/>
      <c r="ID4" s="209">
        <v>24210</v>
      </c>
      <c r="IE4" s="218">
        <v>24210</v>
      </c>
      <c r="IF4" s="225">
        <v>24210</v>
      </c>
      <c r="IG4" s="230">
        <v>24210</v>
      </c>
      <c r="IH4" s="235">
        <v>24210</v>
      </c>
      <c r="II4" s="245">
        <v>24210</v>
      </c>
      <c r="IJ4" s="251">
        <v>24210</v>
      </c>
      <c r="IK4" s="255">
        <v>24210</v>
      </c>
      <c r="IL4" s="264">
        <v>24210</v>
      </c>
      <c r="IM4" s="268">
        <v>24210</v>
      </c>
      <c r="IN4" s="272">
        <v>24290</v>
      </c>
      <c r="IO4" s="279">
        <v>24430</v>
      </c>
      <c r="IP4" s="285">
        <v>24580</v>
      </c>
      <c r="IQ4" s="291">
        <v>24650</v>
      </c>
      <c r="IR4" s="295">
        <v>24780</v>
      </c>
      <c r="IS4" s="299">
        <v>24893</v>
      </c>
      <c r="IT4" s="305">
        <v>24968</v>
      </c>
      <c r="IU4" s="308">
        <v>24970</v>
      </c>
      <c r="IV4" s="310"/>
      <c r="IW4" s="74">
        <v>24970</v>
      </c>
      <c r="IX4" s="317">
        <v>25040</v>
      </c>
      <c r="IY4" s="322">
        <v>25210</v>
      </c>
      <c r="IZ4" s="327">
        <v>25360</v>
      </c>
      <c r="JA4" s="331">
        <v>25435</v>
      </c>
      <c r="JB4" s="335">
        <v>25600</v>
      </c>
      <c r="JC4" s="338">
        <v>25800</v>
      </c>
      <c r="JD4" s="343">
        <v>25850</v>
      </c>
      <c r="JE4" s="346">
        <v>26125</v>
      </c>
      <c r="JF4" s="354">
        <v>26460</v>
      </c>
      <c r="JG4" s="375">
        <v>26665</v>
      </c>
      <c r="JH4" s="388">
        <v>26950</v>
      </c>
      <c r="JI4" s="393">
        <v>27138</v>
      </c>
      <c r="JJ4" s="414">
        <v>27330</v>
      </c>
      <c r="JK4" s="422">
        <v>27530</v>
      </c>
      <c r="JL4" s="429">
        <v>27710</v>
      </c>
      <c r="JM4" s="435">
        <v>27920</v>
      </c>
      <c r="JN4" s="441">
        <v>28300</v>
      </c>
      <c r="JO4" s="448">
        <v>28600</v>
      </c>
      <c r="JP4" s="456">
        <v>28965</v>
      </c>
      <c r="JQ4" s="460">
        <v>29160</v>
      </c>
      <c r="JR4" s="468">
        <v>29342</v>
      </c>
      <c r="JS4" s="475">
        <v>29497</v>
      </c>
      <c r="JT4" s="483">
        <v>29685</v>
      </c>
      <c r="JU4" s="489">
        <v>30105</v>
      </c>
      <c r="JV4" s="498">
        <v>30325</v>
      </c>
      <c r="JW4" s="505">
        <v>30485</v>
      </c>
      <c r="JX4" s="511">
        <v>30690</v>
      </c>
      <c r="JY4" s="519">
        <v>30890</v>
      </c>
      <c r="JZ4" s="530">
        <v>31540</v>
      </c>
      <c r="KA4" s="218">
        <f t="shared" si="3"/>
        <v>650</v>
      </c>
      <c r="KB4" s="4"/>
    </row>
    <row r="5" spans="1:288" ht="15" customHeight="1" x14ac:dyDescent="0.2">
      <c r="A5" s="557"/>
      <c r="B5" s="43">
        <v>4</v>
      </c>
      <c r="C5" s="4" t="s">
        <v>151</v>
      </c>
      <c r="D5" s="43">
        <v>4</v>
      </c>
      <c r="E5" s="43">
        <v>4</v>
      </c>
      <c r="F5" s="7">
        <v>335</v>
      </c>
      <c r="G5" s="1">
        <v>342</v>
      </c>
      <c r="H5" s="1">
        <v>352</v>
      </c>
      <c r="I5" s="13">
        <v>354</v>
      </c>
      <c r="J5" s="18">
        <v>359</v>
      </c>
      <c r="K5" s="1">
        <v>365</v>
      </c>
      <c r="L5" s="1">
        <v>371</v>
      </c>
      <c r="M5" s="37">
        <v>378</v>
      </c>
      <c r="N5" s="1">
        <f>ROUND((M5-F5)/7+M5,0)</f>
        <v>384</v>
      </c>
      <c r="O5" s="44">
        <v>396</v>
      </c>
      <c r="P5" s="47">
        <v>402</v>
      </c>
      <c r="Q5" s="53">
        <v>410</v>
      </c>
      <c r="R5" s="65">
        <v>416</v>
      </c>
      <c r="S5" s="1">
        <v>423</v>
      </c>
      <c r="T5" s="71">
        <v>9</v>
      </c>
      <c r="U5" s="73">
        <v>15</v>
      </c>
      <c r="V5" s="77">
        <v>20</v>
      </c>
      <c r="W5" s="82">
        <v>25</v>
      </c>
      <c r="X5" s="88">
        <v>30</v>
      </c>
      <c r="Y5" s="90">
        <v>39</v>
      </c>
      <c r="Z5" s="93">
        <v>47</v>
      </c>
      <c r="AA5" s="1">
        <f>ROUND((Z5-W5)/3+Z5,1)</f>
        <v>54.3</v>
      </c>
      <c r="AB5" s="104">
        <v>63</v>
      </c>
      <c r="AC5" s="114">
        <v>73</v>
      </c>
      <c r="AD5" s="117">
        <v>79</v>
      </c>
      <c r="AE5" s="122">
        <v>85</v>
      </c>
      <c r="AF5" s="1">
        <f>ROUND((AE5-AB5)/3+AE5,1)</f>
        <v>92.3</v>
      </c>
      <c r="AG5" s="129">
        <v>97</v>
      </c>
      <c r="AH5" s="133">
        <v>103</v>
      </c>
      <c r="AI5" s="1">
        <f>ROUND((AH5-AE5)/3+AH5,1)</f>
        <v>109</v>
      </c>
      <c r="AJ5" s="140">
        <v>117</v>
      </c>
      <c r="AK5" s="1">
        <f>ROUND((AJ5-AG5)/3+AJ5,1)</f>
        <v>123.7</v>
      </c>
      <c r="AL5" s="1">
        <v>130.69999999999999</v>
      </c>
      <c r="AM5" s="1">
        <v>138</v>
      </c>
      <c r="AN5" s="1">
        <v>145</v>
      </c>
      <c r="AO5" s="1">
        <v>153</v>
      </c>
      <c r="AP5" s="1">
        <v>161.69999999999999</v>
      </c>
      <c r="AQ5" s="1">
        <f>AP5+8.7</f>
        <v>170.39999999999998</v>
      </c>
      <c r="AR5" s="1">
        <v>175.4</v>
      </c>
      <c r="AS5" s="1">
        <v>180</v>
      </c>
      <c r="AT5" s="189">
        <v>177</v>
      </c>
      <c r="AU5" s="1">
        <v>180</v>
      </c>
      <c r="AV5" s="202">
        <v>188</v>
      </c>
      <c r="AW5" s="205">
        <v>196</v>
      </c>
      <c r="AX5" s="209">
        <v>204</v>
      </c>
      <c r="AY5" s="218">
        <v>208</v>
      </c>
      <c r="AZ5" s="225">
        <v>212</v>
      </c>
      <c r="BA5" s="229">
        <v>217</v>
      </c>
      <c r="BB5" s="235">
        <v>221</v>
      </c>
      <c r="BC5" s="245">
        <v>225</v>
      </c>
      <c r="BD5" s="251">
        <v>230</v>
      </c>
      <c r="BE5" s="255">
        <v>235</v>
      </c>
      <c r="BF5" s="264">
        <v>239</v>
      </c>
      <c r="BG5" s="1">
        <v>244</v>
      </c>
      <c r="BH5" s="272">
        <v>249</v>
      </c>
      <c r="BI5" s="279">
        <v>255</v>
      </c>
      <c r="BJ5" s="285">
        <v>261</v>
      </c>
      <c r="BK5" s="291">
        <v>266</v>
      </c>
      <c r="BL5" s="295">
        <v>272</v>
      </c>
      <c r="BM5" s="299">
        <v>280</v>
      </c>
      <c r="BN5" s="305">
        <v>288</v>
      </c>
      <c r="BO5" s="308">
        <v>294</v>
      </c>
      <c r="BP5" s="310">
        <v>300</v>
      </c>
      <c r="BQ5" s="313">
        <v>309</v>
      </c>
      <c r="BR5" s="321">
        <v>318</v>
      </c>
      <c r="BS5" s="322">
        <v>328</v>
      </c>
      <c r="BT5" s="327">
        <v>336</v>
      </c>
      <c r="BU5" s="331">
        <v>344</v>
      </c>
      <c r="BV5" s="335">
        <v>352</v>
      </c>
      <c r="BW5" s="338">
        <v>358</v>
      </c>
      <c r="BX5" s="1">
        <v>365</v>
      </c>
      <c r="BY5" s="346">
        <v>370</v>
      </c>
      <c r="BZ5" s="354">
        <v>375</v>
      </c>
      <c r="CA5" s="375">
        <v>381</v>
      </c>
      <c r="CB5" s="388">
        <v>387</v>
      </c>
      <c r="CC5" s="393">
        <v>393</v>
      </c>
      <c r="CD5" s="414">
        <v>406</v>
      </c>
      <c r="CE5" s="422">
        <v>413</v>
      </c>
      <c r="CF5" s="429">
        <v>419</v>
      </c>
      <c r="CG5" s="435">
        <v>428</v>
      </c>
      <c r="CH5" s="441">
        <v>437</v>
      </c>
      <c r="CI5" s="448">
        <v>446</v>
      </c>
      <c r="CJ5" s="456">
        <v>454</v>
      </c>
      <c r="CK5" s="460">
        <v>464</v>
      </c>
      <c r="CL5" s="468">
        <v>471</v>
      </c>
      <c r="CM5" s="475">
        <v>478</v>
      </c>
      <c r="CN5" s="483">
        <v>485</v>
      </c>
      <c r="CO5" s="489">
        <v>492</v>
      </c>
      <c r="CP5" s="498">
        <v>500</v>
      </c>
      <c r="CQ5" s="505">
        <v>506</v>
      </c>
      <c r="CR5" s="511">
        <v>512</v>
      </c>
      <c r="CS5" s="519">
        <v>520</v>
      </c>
      <c r="CT5" s="530">
        <v>532</v>
      </c>
      <c r="CU5" s="218">
        <f t="shared" si="0"/>
        <v>12</v>
      </c>
      <c r="CV5" s="7" t="s">
        <v>7</v>
      </c>
      <c r="CW5" s="7" t="s">
        <v>7</v>
      </c>
      <c r="CX5" s="10" t="s">
        <v>7</v>
      </c>
      <c r="CY5" s="13" t="s">
        <v>7</v>
      </c>
      <c r="CZ5" s="18">
        <v>3</v>
      </c>
      <c r="DA5" s="1">
        <v>5</v>
      </c>
      <c r="DB5" s="1">
        <v>7</v>
      </c>
      <c r="DC5" s="37">
        <v>12</v>
      </c>
      <c r="DD5" s="1">
        <v>14</v>
      </c>
      <c r="DE5" s="44">
        <v>20</v>
      </c>
      <c r="DF5" s="47">
        <v>26</v>
      </c>
      <c r="DG5" s="53">
        <v>31</v>
      </c>
      <c r="DH5" s="65">
        <v>37</v>
      </c>
      <c r="DI5" s="69">
        <v>43</v>
      </c>
      <c r="DJ5" s="71">
        <v>49</v>
      </c>
      <c r="DK5" s="73">
        <v>54</v>
      </c>
      <c r="DL5" s="77">
        <v>58</v>
      </c>
      <c r="DM5" s="82">
        <v>60</v>
      </c>
      <c r="DN5" s="88">
        <v>62</v>
      </c>
      <c r="DO5" s="90">
        <v>64</v>
      </c>
      <c r="DP5" s="93">
        <v>69</v>
      </c>
      <c r="DQ5" s="1">
        <f>ROUND((DP5-DM5)/3+DP5,1)</f>
        <v>72</v>
      </c>
      <c r="DR5" s="104">
        <v>81</v>
      </c>
      <c r="DS5" s="114">
        <v>88</v>
      </c>
      <c r="DT5" s="117">
        <v>93</v>
      </c>
      <c r="DU5" s="122">
        <v>98</v>
      </c>
      <c r="DV5" s="1">
        <f>ROUND((DU5-DR5)/3+DU5,1)</f>
        <v>103.7</v>
      </c>
      <c r="DW5" s="129">
        <v>107</v>
      </c>
      <c r="DX5" s="133">
        <v>109</v>
      </c>
      <c r="DY5" s="1">
        <v>109</v>
      </c>
      <c r="DZ5" s="140">
        <v>109</v>
      </c>
      <c r="EA5" s="1">
        <f>DZ5</f>
        <v>109</v>
      </c>
      <c r="EB5" s="1">
        <v>110</v>
      </c>
      <c r="EC5" s="1">
        <v>112</v>
      </c>
      <c r="ED5" s="1">
        <v>114</v>
      </c>
      <c r="EE5" s="1">
        <v>116</v>
      </c>
      <c r="EF5" s="1">
        <v>122.3</v>
      </c>
      <c r="EG5" s="1">
        <f>EF5+6.3</f>
        <v>128.6</v>
      </c>
      <c r="EH5" s="1">
        <v>134.9</v>
      </c>
      <c r="EI5" s="1">
        <v>141.20000000000002</v>
      </c>
      <c r="EJ5" s="189">
        <v>141.20000000000002</v>
      </c>
      <c r="EK5" s="1">
        <v>141.19999999999999</v>
      </c>
      <c r="EL5" s="202">
        <v>141.19999999999999</v>
      </c>
      <c r="EM5" s="205">
        <v>141.19999999999999</v>
      </c>
      <c r="EN5" s="209">
        <v>141.19999999999999</v>
      </c>
      <c r="EO5" s="218">
        <v>144</v>
      </c>
      <c r="EP5" s="225">
        <v>150</v>
      </c>
      <c r="EQ5" s="229">
        <v>157</v>
      </c>
      <c r="ER5" s="235">
        <v>161</v>
      </c>
      <c r="ES5" s="245">
        <v>166</v>
      </c>
      <c r="ET5" s="251">
        <v>176</v>
      </c>
      <c r="EU5" s="255">
        <v>178</v>
      </c>
      <c r="EV5" s="264">
        <v>178</v>
      </c>
      <c r="EW5" s="1">
        <f>EV5</f>
        <v>178</v>
      </c>
      <c r="EX5" s="272">
        <v>178</v>
      </c>
      <c r="EY5" s="279">
        <v>180</v>
      </c>
      <c r="EZ5" s="285">
        <v>182</v>
      </c>
      <c r="FA5" s="291">
        <v>185</v>
      </c>
      <c r="FB5" s="295">
        <v>189</v>
      </c>
      <c r="FC5" s="299">
        <v>195</v>
      </c>
      <c r="FD5" s="305">
        <v>199</v>
      </c>
      <c r="FE5" s="308">
        <v>204</v>
      </c>
      <c r="FF5" s="310">
        <v>209</v>
      </c>
      <c r="FG5" s="313">
        <v>209</v>
      </c>
      <c r="FH5" s="321">
        <v>209</v>
      </c>
      <c r="FI5" s="322">
        <v>209</v>
      </c>
      <c r="FJ5" s="327">
        <v>210</v>
      </c>
      <c r="FK5" s="331">
        <v>212</v>
      </c>
      <c r="FL5" s="335">
        <v>215</v>
      </c>
      <c r="FM5" s="338">
        <v>220</v>
      </c>
      <c r="FN5" s="1">
        <v>224</v>
      </c>
      <c r="FO5" s="346">
        <v>232</v>
      </c>
      <c r="FP5" s="354">
        <v>238</v>
      </c>
      <c r="FQ5" s="375">
        <v>244</v>
      </c>
      <c r="FR5" s="388">
        <v>250</v>
      </c>
      <c r="FS5" s="393">
        <v>256</v>
      </c>
      <c r="FT5" s="414">
        <v>257</v>
      </c>
      <c r="FU5" s="422">
        <v>261</v>
      </c>
      <c r="FV5" s="429">
        <v>265</v>
      </c>
      <c r="FW5" s="435">
        <v>268</v>
      </c>
      <c r="FX5" s="441">
        <v>272</v>
      </c>
      <c r="FY5" s="448">
        <v>276</v>
      </c>
      <c r="FZ5" s="456">
        <v>280</v>
      </c>
      <c r="GA5" s="460">
        <v>285</v>
      </c>
      <c r="GB5" s="468">
        <v>289</v>
      </c>
      <c r="GC5" s="475">
        <v>293</v>
      </c>
      <c r="GD5" s="483">
        <v>298</v>
      </c>
      <c r="GE5" s="489">
        <v>304</v>
      </c>
      <c r="GF5" s="498">
        <v>308</v>
      </c>
      <c r="GG5" s="505">
        <v>312</v>
      </c>
      <c r="GH5" s="511">
        <v>316</v>
      </c>
      <c r="GI5" s="519">
        <v>319</v>
      </c>
      <c r="GJ5" s="530">
        <v>324</v>
      </c>
      <c r="GK5" s="218">
        <f t="shared" si="2"/>
        <v>5</v>
      </c>
      <c r="GL5" s="7">
        <v>8207</v>
      </c>
      <c r="GM5" s="7"/>
      <c r="GN5" s="7"/>
      <c r="GO5" s="13">
        <v>8702</v>
      </c>
      <c r="GP5" s="17">
        <v>8835</v>
      </c>
      <c r="GQ5" s="22"/>
      <c r="GR5" s="31"/>
      <c r="GS5" s="37">
        <v>9272</v>
      </c>
      <c r="GT5" s="41"/>
      <c r="GU5" s="44">
        <v>9705</v>
      </c>
      <c r="GV5" s="47">
        <v>9865</v>
      </c>
      <c r="GW5" s="53">
        <v>10037</v>
      </c>
      <c r="GX5" s="65">
        <v>10202</v>
      </c>
      <c r="GY5" s="69">
        <v>10361</v>
      </c>
      <c r="GZ5" s="71">
        <v>10543</v>
      </c>
      <c r="HA5" s="73">
        <v>10700</v>
      </c>
      <c r="HB5" s="77">
        <v>10865</v>
      </c>
      <c r="HC5" s="82">
        <v>10986</v>
      </c>
      <c r="HD5" s="88">
        <v>11134</v>
      </c>
      <c r="HE5" s="90">
        <v>11379</v>
      </c>
      <c r="HF5" s="74">
        <v>11572</v>
      </c>
      <c r="HG5" s="99"/>
      <c r="HH5" s="104">
        <v>11903</v>
      </c>
      <c r="HI5" s="114">
        <v>12083</v>
      </c>
      <c r="HJ5" s="74">
        <v>12265</v>
      </c>
      <c r="HK5" s="74">
        <v>12414</v>
      </c>
      <c r="HL5" s="124"/>
      <c r="HM5" s="129">
        <v>12710</v>
      </c>
      <c r="HN5" s="74">
        <v>12915</v>
      </c>
      <c r="HO5" s="136"/>
      <c r="HP5" s="140">
        <v>13417</v>
      </c>
      <c r="HQ5" s="145"/>
      <c r="HR5" s="149"/>
      <c r="HS5" s="153"/>
      <c r="HT5" s="158"/>
      <c r="HU5" s="163"/>
      <c r="HV5" s="167"/>
      <c r="HW5" s="174"/>
      <c r="HX5" s="178"/>
      <c r="HY5" s="184"/>
      <c r="HZ5" s="189"/>
      <c r="IA5" s="193"/>
      <c r="IB5" s="202">
        <v>15858</v>
      </c>
      <c r="IC5" s="205">
        <v>16113</v>
      </c>
      <c r="ID5" s="209">
        <v>16385</v>
      </c>
      <c r="IE5" s="218">
        <v>16580</v>
      </c>
      <c r="IF5" s="225">
        <v>16702</v>
      </c>
      <c r="IG5" s="229">
        <v>16861</v>
      </c>
      <c r="IH5" s="235">
        <v>17002</v>
      </c>
      <c r="II5" s="245">
        <v>17139</v>
      </c>
      <c r="IJ5" s="251">
        <v>17301</v>
      </c>
      <c r="IK5" s="255">
        <v>17446</v>
      </c>
      <c r="IL5" s="264">
        <v>17656</v>
      </c>
      <c r="IM5" s="268"/>
      <c r="IN5" s="272">
        <v>18119</v>
      </c>
      <c r="IO5" s="279">
        <v>18289</v>
      </c>
      <c r="IP5" s="285">
        <v>18480</v>
      </c>
      <c r="IQ5" s="291">
        <v>18642</v>
      </c>
      <c r="IR5" s="295">
        <v>18861</v>
      </c>
      <c r="IS5" s="299">
        <v>19016</v>
      </c>
      <c r="IT5" s="305">
        <v>19163</v>
      </c>
      <c r="IU5" s="308">
        <v>19296</v>
      </c>
      <c r="IV5" s="310">
        <v>19464</v>
      </c>
      <c r="IW5" s="313">
        <v>19798</v>
      </c>
      <c r="IX5" s="74">
        <v>20116</v>
      </c>
      <c r="IY5" s="322">
        <v>20400</v>
      </c>
      <c r="IZ5" s="327">
        <v>20624</v>
      </c>
      <c r="JA5" s="331">
        <v>20844</v>
      </c>
      <c r="JB5" s="335">
        <v>21124</v>
      </c>
      <c r="JC5" s="338">
        <v>21295</v>
      </c>
      <c r="JD5" s="343"/>
      <c r="JE5" s="346">
        <v>21588</v>
      </c>
      <c r="JF5" s="354">
        <v>21734</v>
      </c>
      <c r="JG5" s="375">
        <v>21871</v>
      </c>
      <c r="JH5" s="388">
        <v>22031</v>
      </c>
      <c r="JI5" s="393">
        <v>22207</v>
      </c>
      <c r="JJ5" s="414">
        <v>22504</v>
      </c>
      <c r="JK5" s="422">
        <v>22708</v>
      </c>
      <c r="JL5" s="429">
        <v>22876</v>
      </c>
      <c r="JM5" s="435">
        <v>23096</v>
      </c>
      <c r="JN5" s="441">
        <v>23381</v>
      </c>
      <c r="JO5" s="448">
        <v>23644</v>
      </c>
      <c r="JP5" s="456">
        <v>24260</v>
      </c>
      <c r="JQ5" s="460">
        <v>25014</v>
      </c>
      <c r="JR5" s="468">
        <v>25647</v>
      </c>
      <c r="JS5" s="475">
        <v>26567</v>
      </c>
      <c r="JT5" s="483">
        <v>26788</v>
      </c>
      <c r="JU5" s="489">
        <v>26989</v>
      </c>
      <c r="JV5" s="498">
        <v>27233</v>
      </c>
      <c r="JW5" s="505">
        <v>27425</v>
      </c>
      <c r="JX5" s="511">
        <v>27621</v>
      </c>
      <c r="JY5" s="519">
        <v>27832</v>
      </c>
      <c r="JZ5" s="530">
        <v>28116</v>
      </c>
      <c r="KA5" s="218">
        <f t="shared" si="3"/>
        <v>284</v>
      </c>
      <c r="KB5" s="4"/>
    </row>
    <row r="6" spans="1:288" ht="15" customHeight="1" x14ac:dyDescent="0.2">
      <c r="A6" s="557">
        <v>2</v>
      </c>
      <c r="B6" s="43">
        <v>5</v>
      </c>
      <c r="C6" s="4" t="s">
        <v>380</v>
      </c>
      <c r="D6" s="43">
        <v>1</v>
      </c>
      <c r="E6" s="43">
        <v>1</v>
      </c>
      <c r="F6" s="7">
        <v>174</v>
      </c>
      <c r="G6" s="1">
        <v>184</v>
      </c>
      <c r="H6" s="10">
        <v>195</v>
      </c>
      <c r="I6" s="13">
        <v>202</v>
      </c>
      <c r="J6" s="18">
        <v>210</v>
      </c>
      <c r="K6" s="22">
        <v>218</v>
      </c>
      <c r="L6" s="31">
        <v>224</v>
      </c>
      <c r="M6" s="37">
        <v>233</v>
      </c>
      <c r="N6" s="41">
        <v>240</v>
      </c>
      <c r="O6" s="44">
        <v>248</v>
      </c>
      <c r="P6" s="47">
        <v>256</v>
      </c>
      <c r="Q6" s="53">
        <v>262</v>
      </c>
      <c r="R6" s="65">
        <v>269</v>
      </c>
      <c r="S6" s="69">
        <v>277</v>
      </c>
      <c r="T6" s="71">
        <v>287</v>
      </c>
      <c r="U6" s="73">
        <v>296</v>
      </c>
      <c r="V6" s="77">
        <v>303</v>
      </c>
      <c r="W6" s="82">
        <v>307</v>
      </c>
      <c r="X6" s="88">
        <v>313</v>
      </c>
      <c r="Y6" s="90">
        <v>316</v>
      </c>
      <c r="Z6" s="93">
        <v>319</v>
      </c>
      <c r="AA6" s="99">
        <v>321</v>
      </c>
      <c r="AB6" s="104">
        <v>323</v>
      </c>
      <c r="AC6" s="1">
        <f>ROUND((AB6-Y6)/3+AB6,1)</f>
        <v>325.3</v>
      </c>
      <c r="AD6" s="117">
        <v>329</v>
      </c>
      <c r="AE6" s="122">
        <v>335</v>
      </c>
      <c r="AF6" s="124">
        <v>348</v>
      </c>
      <c r="AG6" s="129">
        <v>358</v>
      </c>
      <c r="AH6" s="133">
        <v>370</v>
      </c>
      <c r="AI6" s="136">
        <v>382</v>
      </c>
      <c r="AJ6" s="140">
        <v>396</v>
      </c>
      <c r="AK6" s="145">
        <v>411</v>
      </c>
      <c r="AL6" s="149">
        <v>425</v>
      </c>
      <c r="AM6" s="153">
        <v>440</v>
      </c>
      <c r="AN6" s="158">
        <v>454</v>
      </c>
      <c r="AO6" s="163">
        <v>467</v>
      </c>
      <c r="AP6" s="167">
        <v>484</v>
      </c>
      <c r="AQ6" s="174">
        <v>499</v>
      </c>
      <c r="AR6" s="178">
        <v>506</v>
      </c>
      <c r="AS6" s="184">
        <v>509</v>
      </c>
      <c r="AT6" s="1">
        <f>ROUND((AS6-AP6)/3*1.2+AS6,1)</f>
        <v>519</v>
      </c>
      <c r="AU6" s="193">
        <v>519</v>
      </c>
      <c r="AV6" s="202">
        <v>514</v>
      </c>
      <c r="AW6" s="205">
        <v>516</v>
      </c>
      <c r="AX6" s="209">
        <v>519</v>
      </c>
      <c r="AY6" s="218">
        <v>521</v>
      </c>
      <c r="AZ6" s="225">
        <v>523</v>
      </c>
      <c r="BA6" s="229">
        <v>530</v>
      </c>
      <c r="BB6" s="235">
        <v>533</v>
      </c>
      <c r="BC6" s="245">
        <v>535</v>
      </c>
      <c r="BD6" s="251">
        <v>538</v>
      </c>
      <c r="BE6" s="255">
        <v>541</v>
      </c>
      <c r="BF6" s="264">
        <v>544</v>
      </c>
      <c r="BG6" s="268">
        <v>556</v>
      </c>
      <c r="BH6" s="272">
        <v>565</v>
      </c>
      <c r="BI6" s="279">
        <v>567</v>
      </c>
      <c r="BJ6" s="285">
        <v>567</v>
      </c>
      <c r="BK6" s="291">
        <v>571</v>
      </c>
      <c r="BL6" s="295">
        <v>574</v>
      </c>
      <c r="BM6" s="299">
        <v>580</v>
      </c>
      <c r="BN6" s="305">
        <v>583</v>
      </c>
      <c r="BO6" s="308">
        <v>585</v>
      </c>
      <c r="BP6" s="310">
        <v>588</v>
      </c>
      <c r="BQ6" s="313">
        <v>594</v>
      </c>
      <c r="BR6" s="317">
        <v>602</v>
      </c>
      <c r="BS6" s="322">
        <v>610</v>
      </c>
      <c r="BT6" s="327">
        <v>616</v>
      </c>
      <c r="BU6" s="331">
        <v>622</v>
      </c>
      <c r="BV6" s="335">
        <v>628</v>
      </c>
      <c r="BW6" s="338">
        <v>633</v>
      </c>
      <c r="BX6" s="343">
        <v>640</v>
      </c>
      <c r="BY6" s="346">
        <v>645</v>
      </c>
      <c r="BZ6" s="354">
        <v>651</v>
      </c>
      <c r="CA6" s="375">
        <v>656</v>
      </c>
      <c r="CB6" s="388">
        <v>661</v>
      </c>
      <c r="CC6" s="393">
        <v>665</v>
      </c>
      <c r="CD6" s="414">
        <v>672</v>
      </c>
      <c r="CE6" s="422">
        <v>680</v>
      </c>
      <c r="CF6" s="429">
        <v>687</v>
      </c>
      <c r="CG6" s="435">
        <v>693</v>
      </c>
      <c r="CH6" s="441">
        <v>698</v>
      </c>
      <c r="CI6" s="448">
        <v>703</v>
      </c>
      <c r="CJ6" s="456">
        <v>709</v>
      </c>
      <c r="CK6" s="460">
        <v>713</v>
      </c>
      <c r="CL6" s="468">
        <v>718</v>
      </c>
      <c r="CM6" s="475">
        <v>724</v>
      </c>
      <c r="CN6" s="483">
        <v>728</v>
      </c>
      <c r="CO6" s="489">
        <v>733</v>
      </c>
      <c r="CP6" s="498">
        <v>740</v>
      </c>
      <c r="CQ6" s="505">
        <v>745</v>
      </c>
      <c r="CR6" s="511">
        <v>752</v>
      </c>
      <c r="CS6" s="519">
        <v>758</v>
      </c>
      <c r="CT6" s="530">
        <v>763</v>
      </c>
      <c r="CU6" s="218">
        <f t="shared" si="0"/>
        <v>5</v>
      </c>
      <c r="CV6" s="7">
        <v>22</v>
      </c>
      <c r="CW6" s="1">
        <v>27</v>
      </c>
      <c r="CX6" s="10">
        <v>30</v>
      </c>
      <c r="CY6" s="13">
        <v>33</v>
      </c>
      <c r="CZ6" s="18">
        <v>34</v>
      </c>
      <c r="DA6" s="22">
        <v>36</v>
      </c>
      <c r="DB6" s="31">
        <v>37</v>
      </c>
      <c r="DC6" s="37">
        <v>39</v>
      </c>
      <c r="DD6" s="41">
        <v>39</v>
      </c>
      <c r="DE6" s="44">
        <v>41</v>
      </c>
      <c r="DF6" s="47">
        <v>45</v>
      </c>
      <c r="DG6" s="53">
        <v>47</v>
      </c>
      <c r="DH6" s="65">
        <v>50</v>
      </c>
      <c r="DI6" s="69">
        <v>53</v>
      </c>
      <c r="DJ6" s="71">
        <v>58</v>
      </c>
      <c r="DK6" s="73">
        <v>61</v>
      </c>
      <c r="DL6" s="77">
        <v>64</v>
      </c>
      <c r="DM6" s="82">
        <v>64</v>
      </c>
      <c r="DN6" s="88">
        <v>64</v>
      </c>
      <c r="DO6" s="90">
        <v>64</v>
      </c>
      <c r="DP6" s="93">
        <v>64</v>
      </c>
      <c r="DQ6" s="99">
        <v>64</v>
      </c>
      <c r="DR6" s="104">
        <v>65</v>
      </c>
      <c r="DS6" s="1">
        <v>65</v>
      </c>
      <c r="DT6" s="117">
        <v>66</v>
      </c>
      <c r="DU6" s="122">
        <v>68</v>
      </c>
      <c r="DV6" s="124">
        <v>71</v>
      </c>
      <c r="DW6" s="129">
        <v>74</v>
      </c>
      <c r="DX6" s="133">
        <v>76</v>
      </c>
      <c r="DY6" s="136">
        <v>76</v>
      </c>
      <c r="DZ6" s="140">
        <v>76</v>
      </c>
      <c r="EA6" s="145">
        <v>76</v>
      </c>
      <c r="EB6" s="149">
        <v>76</v>
      </c>
      <c r="EC6" s="153">
        <v>76</v>
      </c>
      <c r="ED6" s="158">
        <v>76</v>
      </c>
      <c r="EE6" s="163">
        <v>76</v>
      </c>
      <c r="EF6" s="167">
        <v>76</v>
      </c>
      <c r="EG6" s="174">
        <v>76</v>
      </c>
      <c r="EH6" s="178">
        <v>76</v>
      </c>
      <c r="EI6" s="184">
        <v>76</v>
      </c>
      <c r="EJ6" s="1">
        <v>76</v>
      </c>
      <c r="EK6" s="193">
        <v>76</v>
      </c>
      <c r="EL6" s="202">
        <v>76</v>
      </c>
      <c r="EM6" s="205">
        <v>76</v>
      </c>
      <c r="EN6" s="209">
        <v>76</v>
      </c>
      <c r="EO6" s="218">
        <v>76</v>
      </c>
      <c r="EP6" s="225">
        <v>77</v>
      </c>
      <c r="EQ6" s="229">
        <v>78</v>
      </c>
      <c r="ER6" s="235">
        <v>79</v>
      </c>
      <c r="ES6" s="245">
        <v>79</v>
      </c>
      <c r="ET6" s="251">
        <v>80</v>
      </c>
      <c r="EU6" s="255">
        <v>81</v>
      </c>
      <c r="EV6" s="264">
        <v>81</v>
      </c>
      <c r="EW6" s="268">
        <v>81</v>
      </c>
      <c r="EX6" s="272">
        <v>81</v>
      </c>
      <c r="EY6" s="279">
        <v>81</v>
      </c>
      <c r="EZ6" s="285">
        <v>81</v>
      </c>
      <c r="FA6" s="291">
        <v>81</v>
      </c>
      <c r="FB6" s="295">
        <v>81</v>
      </c>
      <c r="FC6" s="299">
        <v>81</v>
      </c>
      <c r="FD6" s="305">
        <v>81</v>
      </c>
      <c r="FE6" s="308">
        <v>81</v>
      </c>
      <c r="FF6" s="310">
        <v>81</v>
      </c>
      <c r="FG6" s="313">
        <v>81</v>
      </c>
      <c r="FH6" s="317">
        <v>81</v>
      </c>
      <c r="FI6" s="322">
        <v>81</v>
      </c>
      <c r="FJ6" s="327">
        <v>81</v>
      </c>
      <c r="FK6" s="331">
        <v>81</v>
      </c>
      <c r="FL6" s="335">
        <v>81</v>
      </c>
      <c r="FM6" s="338">
        <v>81</v>
      </c>
      <c r="FN6" s="343">
        <v>81</v>
      </c>
      <c r="FO6" s="346">
        <v>81</v>
      </c>
      <c r="FP6" s="354">
        <v>81</v>
      </c>
      <c r="FQ6" s="375">
        <v>81</v>
      </c>
      <c r="FR6" s="388">
        <v>81</v>
      </c>
      <c r="FS6" s="393">
        <v>82</v>
      </c>
      <c r="FT6" s="414">
        <v>82</v>
      </c>
      <c r="FU6" s="422">
        <v>82</v>
      </c>
      <c r="FV6" s="429">
        <v>82</v>
      </c>
      <c r="FW6" s="435">
        <v>82</v>
      </c>
      <c r="FX6" s="441">
        <v>82</v>
      </c>
      <c r="FY6" s="448">
        <v>82</v>
      </c>
      <c r="FZ6" s="456">
        <v>82</v>
      </c>
      <c r="GA6" s="460">
        <v>82</v>
      </c>
      <c r="GB6" s="468">
        <v>82</v>
      </c>
      <c r="GC6" s="475">
        <v>82</v>
      </c>
      <c r="GD6" s="483">
        <v>82</v>
      </c>
      <c r="GE6" s="489">
        <v>82</v>
      </c>
      <c r="GF6" s="498">
        <v>82</v>
      </c>
      <c r="GG6" s="505">
        <v>82</v>
      </c>
      <c r="GH6" s="511">
        <v>82</v>
      </c>
      <c r="GI6" s="519">
        <v>82</v>
      </c>
      <c r="GJ6" s="530">
        <v>82</v>
      </c>
      <c r="GK6" s="218">
        <f t="shared" si="2"/>
        <v>0</v>
      </c>
      <c r="GL6" s="7">
        <v>11108</v>
      </c>
      <c r="GM6" s="7">
        <v>11283</v>
      </c>
      <c r="GN6" s="7">
        <v>11506</v>
      </c>
      <c r="GO6" s="13">
        <v>11720</v>
      </c>
      <c r="GP6" s="17">
        <v>11838</v>
      </c>
      <c r="GQ6" s="22"/>
      <c r="GR6" s="31">
        <v>12057</v>
      </c>
      <c r="GS6" s="37"/>
      <c r="GT6" s="41">
        <v>12597</v>
      </c>
      <c r="GU6" s="44">
        <v>12766</v>
      </c>
      <c r="GV6" s="47">
        <v>12916</v>
      </c>
      <c r="GW6" s="53">
        <v>13040</v>
      </c>
      <c r="GX6" s="65">
        <v>13185</v>
      </c>
      <c r="GY6" s="69">
        <v>13325</v>
      </c>
      <c r="GZ6" s="71">
        <v>13488</v>
      </c>
      <c r="HA6" s="74">
        <v>13617</v>
      </c>
      <c r="HB6" s="77">
        <v>13797</v>
      </c>
      <c r="HC6" s="82">
        <v>13912</v>
      </c>
      <c r="HD6" s="88">
        <v>14098</v>
      </c>
      <c r="HE6" s="90">
        <v>14197</v>
      </c>
      <c r="HF6" s="93">
        <v>14331</v>
      </c>
      <c r="HG6" s="99">
        <v>14438</v>
      </c>
      <c r="HH6" s="104">
        <v>14506</v>
      </c>
      <c r="HI6" s="114"/>
      <c r="HJ6" s="117">
        <v>14710</v>
      </c>
      <c r="HK6" s="122">
        <v>14843</v>
      </c>
      <c r="HL6" s="124">
        <v>15028</v>
      </c>
      <c r="HM6" s="129">
        <v>15204</v>
      </c>
      <c r="HN6" s="133">
        <v>15370</v>
      </c>
      <c r="HO6" s="136">
        <v>15552</v>
      </c>
      <c r="HP6" s="140">
        <v>15853</v>
      </c>
      <c r="HQ6" s="145">
        <v>16128</v>
      </c>
      <c r="HR6" s="149">
        <v>16436</v>
      </c>
      <c r="HS6" s="153">
        <v>16758</v>
      </c>
      <c r="HT6" s="158">
        <v>17137</v>
      </c>
      <c r="HU6" s="163">
        <v>17493</v>
      </c>
      <c r="HV6" s="74">
        <v>17908</v>
      </c>
      <c r="HW6" s="74">
        <v>18280</v>
      </c>
      <c r="HX6" s="178">
        <v>18466</v>
      </c>
      <c r="HY6" s="184">
        <v>18679</v>
      </c>
      <c r="HZ6" s="189"/>
      <c r="IA6" s="193">
        <v>18679</v>
      </c>
      <c r="IB6" s="202">
        <v>18841</v>
      </c>
      <c r="IC6" s="205">
        <v>18949</v>
      </c>
      <c r="ID6" s="209">
        <v>19062</v>
      </c>
      <c r="IE6" s="218">
        <v>19166</v>
      </c>
      <c r="IF6" s="225">
        <v>19256</v>
      </c>
      <c r="IG6" s="229">
        <v>19335</v>
      </c>
      <c r="IH6" s="235">
        <v>19424</v>
      </c>
      <c r="II6" s="245">
        <v>19501</v>
      </c>
      <c r="IJ6" s="251">
        <v>19590</v>
      </c>
      <c r="IK6" s="255">
        <v>19679</v>
      </c>
      <c r="IL6" s="264">
        <v>19785</v>
      </c>
      <c r="IM6" s="268">
        <v>20009</v>
      </c>
      <c r="IN6" s="272">
        <v>20184</v>
      </c>
      <c r="IO6" s="279">
        <v>20276</v>
      </c>
      <c r="IP6" s="285">
        <v>20276</v>
      </c>
      <c r="IQ6" s="291">
        <v>20482</v>
      </c>
      <c r="IR6" s="295">
        <v>20630</v>
      </c>
      <c r="IS6" s="299">
        <v>20846</v>
      </c>
      <c r="IT6" s="305">
        <v>20972</v>
      </c>
      <c r="IU6" s="308">
        <v>21073</v>
      </c>
      <c r="IV6" s="310">
        <v>21185</v>
      </c>
      <c r="IW6" s="313">
        <v>21350</v>
      </c>
      <c r="IX6" s="317">
        <v>21561</v>
      </c>
      <c r="IY6" s="322">
        <v>21747</v>
      </c>
      <c r="IZ6" s="327">
        <v>21938</v>
      </c>
      <c r="JA6" s="331">
        <v>22102</v>
      </c>
      <c r="JB6" s="335">
        <v>22258</v>
      </c>
      <c r="JC6" s="338">
        <v>22445</v>
      </c>
      <c r="JD6" s="343">
        <v>22639</v>
      </c>
      <c r="JE6" s="346">
        <v>22842</v>
      </c>
      <c r="JF6" s="354">
        <v>23065</v>
      </c>
      <c r="JG6" s="375">
        <v>23243</v>
      </c>
      <c r="JH6" s="388">
        <v>23440</v>
      </c>
      <c r="JI6" s="393">
        <v>23543</v>
      </c>
      <c r="JJ6" s="414">
        <v>23722</v>
      </c>
      <c r="JK6" s="422">
        <v>23936</v>
      </c>
      <c r="JL6" s="429">
        <v>24160</v>
      </c>
      <c r="JM6" s="435">
        <v>24331</v>
      </c>
      <c r="JN6" s="441">
        <v>24515</v>
      </c>
      <c r="JO6" s="448">
        <v>24708</v>
      </c>
      <c r="JP6" s="456">
        <v>24922</v>
      </c>
      <c r="JQ6" s="460">
        <v>25090</v>
      </c>
      <c r="JR6" s="468">
        <v>25300</v>
      </c>
      <c r="JS6" s="475">
        <v>25503</v>
      </c>
      <c r="JT6" s="483">
        <v>25666</v>
      </c>
      <c r="JU6" s="489">
        <v>25893</v>
      </c>
      <c r="JV6" s="498">
        <v>26107</v>
      </c>
      <c r="JW6" s="505">
        <v>26331</v>
      </c>
      <c r="JX6" s="511">
        <v>26494</v>
      </c>
      <c r="JY6" s="519">
        <v>26679</v>
      </c>
      <c r="JZ6" s="530">
        <v>26868</v>
      </c>
      <c r="KA6" s="218">
        <f t="shared" si="3"/>
        <v>189</v>
      </c>
      <c r="KB6" s="4"/>
    </row>
    <row r="7" spans="1:288" ht="15" customHeight="1" x14ac:dyDescent="0.2">
      <c r="A7" s="557"/>
      <c r="B7" s="43">
        <v>6</v>
      </c>
      <c r="C7" s="4" t="s">
        <v>152</v>
      </c>
      <c r="D7" s="43">
        <v>2</v>
      </c>
      <c r="E7" s="43">
        <v>0</v>
      </c>
      <c r="F7" s="7">
        <v>80</v>
      </c>
      <c r="G7" s="7">
        <v>80</v>
      </c>
      <c r="H7" s="10">
        <v>80</v>
      </c>
      <c r="I7" s="5">
        <v>80</v>
      </c>
      <c r="J7" s="18">
        <v>83</v>
      </c>
      <c r="K7" s="22">
        <v>88</v>
      </c>
      <c r="L7" s="31">
        <v>89</v>
      </c>
      <c r="M7" s="37">
        <v>90.986000000000004</v>
      </c>
      <c r="N7" s="5">
        <v>90.986000000000004</v>
      </c>
      <c r="O7" s="5">
        <v>90.986000000000004</v>
      </c>
      <c r="P7" s="5">
        <v>90.986000000000004</v>
      </c>
      <c r="Q7" s="5">
        <v>90.986000000000004</v>
      </c>
      <c r="R7" s="65">
        <v>95</v>
      </c>
      <c r="S7" s="5">
        <v>95</v>
      </c>
      <c r="T7" s="5">
        <v>95</v>
      </c>
      <c r="U7" s="5">
        <v>95</v>
      </c>
      <c r="V7" s="5">
        <v>95</v>
      </c>
      <c r="W7" s="5">
        <v>95</v>
      </c>
      <c r="X7" s="88">
        <v>106</v>
      </c>
      <c r="Y7" s="5">
        <v>106</v>
      </c>
      <c r="Z7" s="5">
        <v>106</v>
      </c>
      <c r="AA7" s="5">
        <v>106</v>
      </c>
      <c r="AB7" s="5">
        <v>106</v>
      </c>
      <c r="AC7" s="5">
        <v>106</v>
      </c>
      <c r="AD7" s="5">
        <v>106</v>
      </c>
      <c r="AE7" s="5">
        <v>106</v>
      </c>
      <c r="AF7" s="5">
        <v>106</v>
      </c>
      <c r="AG7" s="5">
        <v>106</v>
      </c>
      <c r="AH7" s="5">
        <v>106</v>
      </c>
      <c r="AI7" s="138">
        <v>121</v>
      </c>
      <c r="AJ7" s="140">
        <v>123</v>
      </c>
      <c r="AK7" s="145">
        <v>126</v>
      </c>
      <c r="AL7" s="5">
        <v>126</v>
      </c>
      <c r="AM7" s="5">
        <v>126</v>
      </c>
      <c r="AN7" s="5">
        <v>126</v>
      </c>
      <c r="AO7" s="5">
        <v>126</v>
      </c>
      <c r="AP7" s="5">
        <v>126</v>
      </c>
      <c r="AQ7" s="5">
        <v>126</v>
      </c>
      <c r="AR7" s="5">
        <v>126</v>
      </c>
      <c r="AS7" s="5">
        <v>126</v>
      </c>
      <c r="AT7" s="189">
        <v>129</v>
      </c>
      <c r="AU7" s="193">
        <v>135</v>
      </c>
      <c r="AV7" s="202">
        <v>140</v>
      </c>
      <c r="AW7" s="5">
        <v>140</v>
      </c>
      <c r="AX7" s="5">
        <v>140</v>
      </c>
      <c r="AY7" s="5">
        <v>140</v>
      </c>
      <c r="AZ7" s="5">
        <v>140</v>
      </c>
      <c r="BA7" s="5">
        <v>140</v>
      </c>
      <c r="BB7" s="5">
        <v>140</v>
      </c>
      <c r="BC7" s="5">
        <v>140</v>
      </c>
      <c r="BD7" s="5">
        <v>140</v>
      </c>
      <c r="BE7" s="5">
        <v>140</v>
      </c>
      <c r="BF7" s="5">
        <v>140</v>
      </c>
      <c r="BG7" s="271">
        <v>144</v>
      </c>
      <c r="BH7" s="275">
        <v>145</v>
      </c>
      <c r="BI7" s="5">
        <v>145</v>
      </c>
      <c r="BJ7" s="5">
        <v>145</v>
      </c>
      <c r="BK7" s="5">
        <v>145</v>
      </c>
      <c r="BL7" s="5">
        <v>145</v>
      </c>
      <c r="BM7" s="5">
        <v>145</v>
      </c>
      <c r="BN7" s="305">
        <v>1.329</v>
      </c>
      <c r="BO7" s="5">
        <v>1.329</v>
      </c>
      <c r="BP7" s="5">
        <v>1.329</v>
      </c>
      <c r="BQ7" s="5">
        <v>1.329</v>
      </c>
      <c r="BR7" s="5">
        <v>1.329</v>
      </c>
      <c r="BS7" s="322">
        <v>4</v>
      </c>
      <c r="BT7" s="327">
        <v>11</v>
      </c>
      <c r="BU7" s="5">
        <v>11</v>
      </c>
      <c r="BV7" s="5">
        <v>11</v>
      </c>
      <c r="BW7" s="5">
        <v>11</v>
      </c>
      <c r="BX7" s="5">
        <v>11</v>
      </c>
      <c r="BY7" s="5">
        <v>11</v>
      </c>
      <c r="BZ7" s="5">
        <v>11</v>
      </c>
      <c r="CA7" s="5">
        <v>11</v>
      </c>
      <c r="CB7" s="5">
        <v>11</v>
      </c>
      <c r="CC7" s="5">
        <v>11</v>
      </c>
      <c r="CD7" s="5">
        <v>11</v>
      </c>
      <c r="CE7" s="422">
        <v>16</v>
      </c>
      <c r="CF7" s="429">
        <v>17</v>
      </c>
      <c r="CG7" s="5">
        <v>17</v>
      </c>
      <c r="CH7" s="5">
        <v>17</v>
      </c>
      <c r="CI7" s="5">
        <v>17</v>
      </c>
      <c r="CJ7" s="5">
        <v>17</v>
      </c>
      <c r="CK7" s="5">
        <v>17</v>
      </c>
      <c r="CL7" s="5">
        <v>17</v>
      </c>
      <c r="CM7" s="5">
        <v>17</v>
      </c>
      <c r="CN7" s="5">
        <v>17</v>
      </c>
      <c r="CO7" s="5">
        <v>17</v>
      </c>
      <c r="CP7" s="5">
        <v>17</v>
      </c>
      <c r="CQ7" s="505">
        <v>20</v>
      </c>
      <c r="CR7" s="511">
        <v>24</v>
      </c>
      <c r="CS7" s="5">
        <v>24</v>
      </c>
      <c r="CT7" s="5">
        <v>24</v>
      </c>
      <c r="CU7" s="218">
        <f t="shared" si="0"/>
        <v>0</v>
      </c>
      <c r="CV7" s="7">
        <v>45</v>
      </c>
      <c r="CW7" s="7">
        <v>45</v>
      </c>
      <c r="CX7" s="10">
        <v>46</v>
      </c>
      <c r="CY7" s="13">
        <v>47</v>
      </c>
      <c r="CZ7" s="18">
        <v>48</v>
      </c>
      <c r="DA7" s="22">
        <v>50</v>
      </c>
      <c r="DB7" s="31">
        <v>51</v>
      </c>
      <c r="DC7" s="37">
        <v>51.951000000000001</v>
      </c>
      <c r="DD7" s="5">
        <v>51.951000000000001</v>
      </c>
      <c r="DE7" s="5">
        <v>51.951000000000001</v>
      </c>
      <c r="DF7" s="5">
        <v>51.951000000000001</v>
      </c>
      <c r="DG7" s="5">
        <v>51.951000000000001</v>
      </c>
      <c r="DH7" s="65">
        <v>55</v>
      </c>
      <c r="DI7" s="5">
        <v>55</v>
      </c>
      <c r="DJ7" s="5">
        <v>55</v>
      </c>
      <c r="DK7" s="5">
        <v>55</v>
      </c>
      <c r="DL7" s="5">
        <v>55</v>
      </c>
      <c r="DM7" s="5">
        <v>55</v>
      </c>
      <c r="DN7" s="88">
        <v>61</v>
      </c>
      <c r="DO7" s="5">
        <v>61</v>
      </c>
      <c r="DP7" s="5">
        <v>61</v>
      </c>
      <c r="DQ7" s="5">
        <v>61</v>
      </c>
      <c r="DR7" s="5">
        <v>61</v>
      </c>
      <c r="DS7" s="5">
        <v>61</v>
      </c>
      <c r="DT7" s="5">
        <v>61</v>
      </c>
      <c r="DU7" s="5">
        <v>61</v>
      </c>
      <c r="DV7" s="5">
        <v>61</v>
      </c>
      <c r="DW7" s="5">
        <v>61</v>
      </c>
      <c r="DX7" s="5">
        <v>61</v>
      </c>
      <c r="DY7" s="138">
        <v>61</v>
      </c>
      <c r="DZ7" s="140">
        <v>61</v>
      </c>
      <c r="EA7" s="145">
        <v>61</v>
      </c>
      <c r="EB7" s="5">
        <v>61</v>
      </c>
      <c r="EC7" s="5">
        <v>61</v>
      </c>
      <c r="ED7" s="5">
        <v>61</v>
      </c>
      <c r="EE7" s="5">
        <v>61</v>
      </c>
      <c r="EF7" s="5">
        <v>61</v>
      </c>
      <c r="EG7" s="5">
        <v>61</v>
      </c>
      <c r="EH7" s="5">
        <v>61</v>
      </c>
      <c r="EI7" s="5">
        <v>61</v>
      </c>
      <c r="EJ7" s="189">
        <v>62</v>
      </c>
      <c r="EK7" s="193">
        <v>62</v>
      </c>
      <c r="EL7" s="202">
        <v>62</v>
      </c>
      <c r="EM7" s="5">
        <v>62</v>
      </c>
      <c r="EN7" s="5">
        <v>62</v>
      </c>
      <c r="EO7" s="5">
        <v>62</v>
      </c>
      <c r="EP7" s="5">
        <v>62</v>
      </c>
      <c r="EQ7" s="5">
        <v>62</v>
      </c>
      <c r="ER7" s="5">
        <v>62</v>
      </c>
      <c r="ES7" s="5">
        <v>62</v>
      </c>
      <c r="ET7" s="5">
        <v>62</v>
      </c>
      <c r="EU7" s="5">
        <v>62</v>
      </c>
      <c r="EV7" s="5">
        <v>62</v>
      </c>
      <c r="EW7" s="1">
        <f>EV7</f>
        <v>62</v>
      </c>
      <c r="EX7" s="1">
        <f t="shared" ref="EX7" si="4">EW7</f>
        <v>62</v>
      </c>
      <c r="EY7" s="5">
        <v>68</v>
      </c>
      <c r="EZ7" s="5">
        <v>68</v>
      </c>
      <c r="FA7" s="5">
        <v>68</v>
      </c>
      <c r="FB7" s="5">
        <v>68</v>
      </c>
      <c r="FC7" s="5">
        <v>68</v>
      </c>
      <c r="FD7" s="305">
        <v>1.048</v>
      </c>
      <c r="FE7" s="5">
        <v>1.048</v>
      </c>
      <c r="FF7" s="5">
        <v>1.048</v>
      </c>
      <c r="FG7" s="5">
        <v>1.048</v>
      </c>
      <c r="FH7" s="5">
        <v>1.048</v>
      </c>
      <c r="FI7" s="322">
        <v>1.048</v>
      </c>
      <c r="FJ7" s="327">
        <v>2</v>
      </c>
      <c r="FK7" s="5">
        <v>2</v>
      </c>
      <c r="FL7" s="5">
        <v>2</v>
      </c>
      <c r="FM7" s="5">
        <v>2</v>
      </c>
      <c r="FN7" s="5">
        <v>2</v>
      </c>
      <c r="FO7" s="5">
        <v>2</v>
      </c>
      <c r="FP7" s="5">
        <v>2</v>
      </c>
      <c r="FQ7" s="5">
        <v>2</v>
      </c>
      <c r="FR7" s="5">
        <v>2</v>
      </c>
      <c r="FS7" s="5">
        <v>2</v>
      </c>
      <c r="FT7" s="5">
        <v>2</v>
      </c>
      <c r="FU7" s="422">
        <v>6</v>
      </c>
      <c r="FV7" s="429">
        <v>8</v>
      </c>
      <c r="FW7" s="5">
        <v>8</v>
      </c>
      <c r="FX7" s="5">
        <v>8</v>
      </c>
      <c r="FY7" s="5">
        <v>8</v>
      </c>
      <c r="FZ7" s="5">
        <v>8</v>
      </c>
      <c r="GA7" s="5">
        <v>8</v>
      </c>
      <c r="GB7" s="5">
        <v>8</v>
      </c>
      <c r="GC7" s="5">
        <v>8</v>
      </c>
      <c r="GD7" s="5">
        <v>8</v>
      </c>
      <c r="GE7" s="5">
        <v>8</v>
      </c>
      <c r="GF7" s="5">
        <v>8</v>
      </c>
      <c r="GG7" s="505">
        <v>10</v>
      </c>
      <c r="GH7" s="511">
        <v>14</v>
      </c>
      <c r="GI7" s="5">
        <v>14</v>
      </c>
      <c r="GJ7" s="5">
        <v>14</v>
      </c>
      <c r="GK7" s="218">
        <f t="shared" si="2"/>
        <v>0</v>
      </c>
      <c r="GL7" s="7"/>
      <c r="GM7" s="7">
        <v>3524</v>
      </c>
      <c r="GN7" s="7">
        <v>3580</v>
      </c>
      <c r="GO7" s="13">
        <v>3635</v>
      </c>
      <c r="GP7" s="17">
        <v>3685</v>
      </c>
      <c r="GQ7" s="22">
        <v>3735</v>
      </c>
      <c r="GR7" s="31">
        <v>3765</v>
      </c>
      <c r="GS7" s="37">
        <v>3779</v>
      </c>
      <c r="GT7" s="5">
        <v>3779</v>
      </c>
      <c r="GU7" s="5">
        <v>3779</v>
      </c>
      <c r="GV7" s="5">
        <v>3779</v>
      </c>
      <c r="GW7" s="5">
        <v>3779</v>
      </c>
      <c r="GX7" s="65">
        <v>3820</v>
      </c>
      <c r="GY7" s="5">
        <v>3820</v>
      </c>
      <c r="GZ7" s="5">
        <v>3820</v>
      </c>
      <c r="HA7" s="5">
        <v>3820</v>
      </c>
      <c r="HB7" s="5">
        <v>3820</v>
      </c>
      <c r="HC7" s="5">
        <v>3820</v>
      </c>
      <c r="HD7" s="88">
        <v>3970</v>
      </c>
      <c r="HE7" s="5">
        <v>3970</v>
      </c>
      <c r="HF7" s="5">
        <v>3970</v>
      </c>
      <c r="HG7" s="5">
        <v>3970</v>
      </c>
      <c r="HH7" s="5">
        <v>3970</v>
      </c>
      <c r="HI7" s="5">
        <v>3970</v>
      </c>
      <c r="HJ7" s="5">
        <v>3970</v>
      </c>
      <c r="HK7" s="5">
        <v>3970</v>
      </c>
      <c r="HL7" s="5">
        <v>3970</v>
      </c>
      <c r="HM7" s="5">
        <v>3970</v>
      </c>
      <c r="HN7" s="5">
        <v>3970</v>
      </c>
      <c r="HO7" s="74">
        <v>4091</v>
      </c>
      <c r="HP7" s="140">
        <v>4122</v>
      </c>
      <c r="HQ7" s="145">
        <v>4145</v>
      </c>
      <c r="HR7" s="5">
        <v>4145</v>
      </c>
      <c r="HS7" s="5">
        <v>4145</v>
      </c>
      <c r="HT7" s="5">
        <v>4145</v>
      </c>
      <c r="HU7" s="5">
        <v>4145</v>
      </c>
      <c r="HV7" s="5">
        <v>4145</v>
      </c>
      <c r="HW7" s="5">
        <v>4145</v>
      </c>
      <c r="HX7" s="5">
        <v>4145</v>
      </c>
      <c r="HY7" s="5">
        <v>4145</v>
      </c>
      <c r="HZ7" s="189">
        <v>4195</v>
      </c>
      <c r="IA7" s="193">
        <v>4350</v>
      </c>
      <c r="IB7" s="202">
        <v>4300</v>
      </c>
      <c r="IC7" s="5">
        <v>4300</v>
      </c>
      <c r="ID7" s="5">
        <v>4300</v>
      </c>
      <c r="IE7" s="5">
        <v>4300</v>
      </c>
      <c r="IF7" s="5">
        <v>4300</v>
      </c>
      <c r="IG7" s="5">
        <v>4300</v>
      </c>
      <c r="IH7" s="5">
        <v>4300</v>
      </c>
      <c r="II7" s="5">
        <v>4300</v>
      </c>
      <c r="IJ7" s="5">
        <v>4300</v>
      </c>
      <c r="IK7" s="5">
        <v>4300</v>
      </c>
      <c r="IL7" s="5">
        <v>4300</v>
      </c>
      <c r="IM7" s="74">
        <v>4366</v>
      </c>
      <c r="IN7" s="74">
        <v>4410</v>
      </c>
      <c r="IO7" s="5">
        <v>4410</v>
      </c>
      <c r="IP7" s="5">
        <v>4410</v>
      </c>
      <c r="IQ7" s="5">
        <v>4410</v>
      </c>
      <c r="IR7" s="5">
        <v>4410</v>
      </c>
      <c r="IS7" s="5">
        <v>4410</v>
      </c>
      <c r="IT7" s="305">
        <v>4434</v>
      </c>
      <c r="IU7" s="5">
        <v>4434</v>
      </c>
      <c r="IV7" s="5">
        <v>4434</v>
      </c>
      <c r="IW7" s="5">
        <v>4434</v>
      </c>
      <c r="IX7" s="5">
        <v>4434</v>
      </c>
      <c r="IY7" s="322">
        <v>4478</v>
      </c>
      <c r="IZ7" s="327">
        <v>4547</v>
      </c>
      <c r="JA7" s="5">
        <v>4547</v>
      </c>
      <c r="JB7" s="5">
        <v>4547</v>
      </c>
      <c r="JC7" s="5">
        <v>4547</v>
      </c>
      <c r="JD7" s="5">
        <v>4547</v>
      </c>
      <c r="JE7" s="5">
        <v>4547</v>
      </c>
      <c r="JF7" s="5">
        <v>4547</v>
      </c>
      <c r="JG7" s="5">
        <v>4547</v>
      </c>
      <c r="JH7" s="5">
        <v>4547</v>
      </c>
      <c r="JI7" s="5">
        <v>4547</v>
      </c>
      <c r="JJ7" s="5">
        <v>4547</v>
      </c>
      <c r="JK7" s="422">
        <v>4648</v>
      </c>
      <c r="JL7" s="429">
        <v>4695</v>
      </c>
      <c r="JM7" s="5">
        <v>4695</v>
      </c>
      <c r="JN7" s="5">
        <v>4695</v>
      </c>
      <c r="JO7" s="5">
        <v>4695</v>
      </c>
      <c r="JP7" s="5">
        <v>4695</v>
      </c>
      <c r="JQ7" s="5">
        <v>4695</v>
      </c>
      <c r="JR7" s="5">
        <v>4695</v>
      </c>
      <c r="JS7" s="5">
        <v>4695</v>
      </c>
      <c r="JT7" s="5">
        <v>4695</v>
      </c>
      <c r="JU7" s="5">
        <v>4695</v>
      </c>
      <c r="JV7" s="5">
        <v>4695</v>
      </c>
      <c r="JW7" s="505">
        <v>4734</v>
      </c>
      <c r="JX7" s="74">
        <v>4815</v>
      </c>
      <c r="JY7" s="5">
        <v>4815</v>
      </c>
      <c r="JZ7" s="5">
        <v>4815</v>
      </c>
      <c r="KA7" s="218">
        <f t="shared" si="3"/>
        <v>0</v>
      </c>
      <c r="KB7" s="4" t="s">
        <v>8</v>
      </c>
    </row>
    <row r="8" spans="1:288" ht="15" customHeight="1" x14ac:dyDescent="0.2">
      <c r="A8" s="557"/>
      <c r="B8" s="43">
        <v>7</v>
      </c>
      <c r="C8" s="4" t="s">
        <v>153</v>
      </c>
      <c r="D8" s="43">
        <v>1</v>
      </c>
      <c r="E8" s="43">
        <v>1</v>
      </c>
      <c r="F8" s="7">
        <v>3</v>
      </c>
      <c r="G8" s="5">
        <v>3</v>
      </c>
      <c r="H8" s="5">
        <v>3</v>
      </c>
      <c r="I8" s="13">
        <v>3</v>
      </c>
      <c r="J8" s="5">
        <v>3</v>
      </c>
      <c r="K8" s="5">
        <v>3</v>
      </c>
      <c r="L8" s="5">
        <v>3</v>
      </c>
      <c r="M8" s="5">
        <v>3</v>
      </c>
      <c r="N8" s="5">
        <v>3</v>
      </c>
      <c r="O8" s="5">
        <v>3</v>
      </c>
      <c r="P8" s="5">
        <v>3</v>
      </c>
      <c r="Q8" s="5">
        <v>3</v>
      </c>
      <c r="R8" s="65">
        <v>4</v>
      </c>
      <c r="S8" s="69">
        <v>4.2779999999999996</v>
      </c>
      <c r="T8" s="5">
        <v>4.2779999999999996</v>
      </c>
      <c r="U8" s="5">
        <v>4.2779999999999996</v>
      </c>
      <c r="V8" s="5">
        <v>4.2779999999999996</v>
      </c>
      <c r="W8" s="5">
        <v>4.2779999999999996</v>
      </c>
      <c r="X8" s="5">
        <v>4.2779999999999996</v>
      </c>
      <c r="Y8" s="5">
        <v>4.2779999999999996</v>
      </c>
      <c r="Z8" s="5">
        <v>4.2779999999999996</v>
      </c>
      <c r="AA8" s="5">
        <v>4.2779999999999996</v>
      </c>
      <c r="AB8" s="5">
        <v>4.2779999999999996</v>
      </c>
      <c r="AC8" s="5">
        <v>4.2779999999999996</v>
      </c>
      <c r="AD8" s="5">
        <v>4.2779999999999996</v>
      </c>
      <c r="AE8" s="5">
        <v>4.2779999999999996</v>
      </c>
      <c r="AF8" s="5">
        <v>4.2779999999999996</v>
      </c>
      <c r="AG8" s="5">
        <v>4.2779999999999996</v>
      </c>
      <c r="AH8" s="5">
        <v>4.2779999999999996</v>
      </c>
      <c r="AI8" s="5">
        <v>4.2779999999999996</v>
      </c>
      <c r="AJ8" s="5">
        <v>4.2779999999999996</v>
      </c>
      <c r="AK8" s="5">
        <v>4.2779999999999996</v>
      </c>
      <c r="AL8" s="5">
        <v>4.2779999999999996</v>
      </c>
      <c r="AM8" s="5">
        <v>4.2779999999999996</v>
      </c>
      <c r="AN8" s="5">
        <v>4.2779999999999996</v>
      </c>
      <c r="AO8" s="5">
        <v>4.2779999999999996</v>
      </c>
      <c r="AP8" s="5">
        <v>4.2779999999999996</v>
      </c>
      <c r="AQ8" s="5">
        <v>4.2779999999999996</v>
      </c>
      <c r="AR8" s="5">
        <v>4.2779999999999996</v>
      </c>
      <c r="AS8" s="5">
        <v>4.2779999999999996</v>
      </c>
      <c r="AT8" s="5">
        <v>4.2779999999999996</v>
      </c>
      <c r="AU8" s="5">
        <v>4.2779999999999996</v>
      </c>
      <c r="AV8" s="5">
        <v>4.2779999999999996</v>
      </c>
      <c r="AW8" s="5">
        <v>4.2779999999999996</v>
      </c>
      <c r="AX8" s="5">
        <v>4.2779999999999996</v>
      </c>
      <c r="AY8" s="5">
        <v>4.2779999999999996</v>
      </c>
      <c r="AZ8" s="5">
        <v>4.2779999999999996</v>
      </c>
      <c r="BA8" s="5">
        <v>4.2779999999999996</v>
      </c>
      <c r="BB8" s="5">
        <v>4.2779999999999996</v>
      </c>
      <c r="BC8" s="5">
        <v>4.2779999999999996</v>
      </c>
      <c r="BD8" s="5">
        <v>4.2779999999999996</v>
      </c>
      <c r="BE8" s="5">
        <v>4.2779999999999996</v>
      </c>
      <c r="BF8" s="5">
        <v>4.2779999999999996</v>
      </c>
      <c r="BG8" s="5">
        <v>4.2779999999999996</v>
      </c>
      <c r="BH8" s="5">
        <v>4.2779999999999996</v>
      </c>
      <c r="BI8" s="5">
        <v>4.2779999999999996</v>
      </c>
      <c r="BJ8" s="5">
        <v>4.2779999999999996</v>
      </c>
      <c r="BK8" s="5">
        <v>4.2779999999999996</v>
      </c>
      <c r="BL8" s="5">
        <v>4.2779999999999996</v>
      </c>
      <c r="BM8" s="5">
        <v>4.2779999999999996</v>
      </c>
      <c r="BN8" s="5">
        <v>4.2779999999999996</v>
      </c>
      <c r="BO8" s="5">
        <v>4.2779999999999996</v>
      </c>
      <c r="BP8" s="5">
        <v>4.2779999999999996</v>
      </c>
      <c r="BQ8" s="5">
        <v>4.2779999999999996</v>
      </c>
      <c r="BR8" s="5">
        <v>4.2779999999999996</v>
      </c>
      <c r="BS8" s="5">
        <v>4.2779999999999996</v>
      </c>
      <c r="BT8" s="5">
        <v>4.2779999999999996</v>
      </c>
      <c r="BU8" s="5">
        <v>4.2779999999999996</v>
      </c>
      <c r="BV8" s="5">
        <v>4.2779999999999996</v>
      </c>
      <c r="BW8" s="5">
        <v>4.2779999999999996</v>
      </c>
      <c r="BX8" s="5">
        <v>4.2779999999999996</v>
      </c>
      <c r="BY8" s="5">
        <v>4.2779999999999996</v>
      </c>
      <c r="BZ8" s="5">
        <v>4.2779999999999996</v>
      </c>
      <c r="CA8" s="5">
        <v>4.2779999999999996</v>
      </c>
      <c r="CB8" s="5">
        <v>4.2779999999999996</v>
      </c>
      <c r="CC8" s="5">
        <v>4.2779999999999996</v>
      </c>
      <c r="CD8" s="5">
        <v>4.2779999999999996</v>
      </c>
      <c r="CE8" s="5">
        <v>4.2779999999999996</v>
      </c>
      <c r="CF8" s="5">
        <v>4.2779999999999996</v>
      </c>
      <c r="CG8" s="5">
        <v>4.2779999999999996</v>
      </c>
      <c r="CH8" s="5">
        <v>4.2779999999999996</v>
      </c>
      <c r="CI8" s="5">
        <v>4.2779999999999996</v>
      </c>
      <c r="CJ8" s="5">
        <v>4.2779999999999996</v>
      </c>
      <c r="CK8" s="5">
        <v>4.2779999999999996</v>
      </c>
      <c r="CL8" s="5">
        <v>4.2779999999999996</v>
      </c>
      <c r="CM8" s="5">
        <v>4.2779999999999996</v>
      </c>
      <c r="CN8" s="5">
        <v>4.2779999999999996</v>
      </c>
      <c r="CO8" s="5">
        <v>4.2779999999999996</v>
      </c>
      <c r="CP8" s="5">
        <v>4.2779999999999996</v>
      </c>
      <c r="CQ8" s="5">
        <v>4.2779999999999996</v>
      </c>
      <c r="CR8" s="5">
        <v>4.2779999999999996</v>
      </c>
      <c r="CS8" s="5">
        <v>4.2779999999999996</v>
      </c>
      <c r="CT8" s="1">
        <f>CS8+4.37</f>
        <v>8.6479999999999997</v>
      </c>
      <c r="CU8" s="218">
        <f t="shared" si="0"/>
        <v>4.37</v>
      </c>
      <c r="CV8" s="7">
        <v>3</v>
      </c>
      <c r="CW8" s="5">
        <v>3</v>
      </c>
      <c r="CX8" s="5">
        <v>3</v>
      </c>
      <c r="CY8" s="13">
        <v>3</v>
      </c>
      <c r="CZ8" s="5">
        <v>3</v>
      </c>
      <c r="DA8" s="5">
        <v>3</v>
      </c>
      <c r="DB8" s="5">
        <v>3</v>
      </c>
      <c r="DC8" s="5">
        <v>3</v>
      </c>
      <c r="DD8" s="5">
        <v>3</v>
      </c>
      <c r="DE8" s="5">
        <v>3</v>
      </c>
      <c r="DF8" s="5">
        <v>3</v>
      </c>
      <c r="DG8" s="5">
        <v>3</v>
      </c>
      <c r="DH8" s="65">
        <v>2</v>
      </c>
      <c r="DI8" s="69">
        <v>2.5640000000000001</v>
      </c>
      <c r="DJ8" s="5">
        <v>2.5640000000000001</v>
      </c>
      <c r="DK8" s="5">
        <v>2.5640000000000001</v>
      </c>
      <c r="DL8" s="5">
        <v>2.5640000000000001</v>
      </c>
      <c r="DM8" s="5">
        <v>2.5640000000000001</v>
      </c>
      <c r="DN8" s="5">
        <v>2.5640000000000001</v>
      </c>
      <c r="DO8" s="5">
        <v>2.5640000000000001</v>
      </c>
      <c r="DP8" s="5">
        <v>2.5640000000000001</v>
      </c>
      <c r="DQ8" s="5">
        <v>2.5640000000000001</v>
      </c>
      <c r="DR8" s="5">
        <v>2.5640000000000001</v>
      </c>
      <c r="DS8" s="5">
        <v>2.5640000000000001</v>
      </c>
      <c r="DT8" s="5">
        <v>2.5640000000000001</v>
      </c>
      <c r="DU8" s="5">
        <v>2.5640000000000001</v>
      </c>
      <c r="DV8" s="5">
        <v>2.5640000000000001</v>
      </c>
      <c r="DW8" s="5">
        <v>2.5640000000000001</v>
      </c>
      <c r="DX8" s="5">
        <v>2.5640000000000001</v>
      </c>
      <c r="DY8" s="5">
        <v>2.5640000000000001</v>
      </c>
      <c r="DZ8" s="5">
        <v>2.5640000000000001</v>
      </c>
      <c r="EA8" s="5">
        <v>2.5640000000000001</v>
      </c>
      <c r="EB8" s="5">
        <v>2.5640000000000001</v>
      </c>
      <c r="EC8" s="5">
        <v>2.5640000000000001</v>
      </c>
      <c r="ED8" s="5">
        <v>2.5640000000000001</v>
      </c>
      <c r="EE8" s="5">
        <v>2.5640000000000001</v>
      </c>
      <c r="EF8" s="5">
        <v>2.5640000000000001</v>
      </c>
      <c r="EG8" s="5">
        <v>2.5640000000000001</v>
      </c>
      <c r="EH8" s="5">
        <v>2.5640000000000001</v>
      </c>
      <c r="EI8" s="5">
        <v>2.5640000000000001</v>
      </c>
      <c r="EJ8" s="5">
        <v>2.5640000000000001</v>
      </c>
      <c r="EK8" s="5">
        <v>2.5640000000000001</v>
      </c>
      <c r="EL8" s="5">
        <v>2.5640000000000001</v>
      </c>
      <c r="EM8" s="5">
        <v>2.5640000000000001</v>
      </c>
      <c r="EN8" s="5">
        <v>2.5640000000000001</v>
      </c>
      <c r="EO8" s="5">
        <v>2.5640000000000001</v>
      </c>
      <c r="EP8" s="5">
        <v>2.5640000000000001</v>
      </c>
      <c r="EQ8" s="5">
        <v>2.5640000000000001</v>
      </c>
      <c r="ER8" s="5">
        <v>2.5640000000000001</v>
      </c>
      <c r="ES8" s="5">
        <v>2.5640000000000001</v>
      </c>
      <c r="ET8" s="5">
        <v>2.5640000000000001</v>
      </c>
      <c r="EU8" s="5">
        <v>2.5640000000000001</v>
      </c>
      <c r="EV8" s="5">
        <v>2.5640000000000001</v>
      </c>
      <c r="EW8" s="5">
        <v>2.5640000000000001</v>
      </c>
      <c r="EX8" s="5">
        <v>2.5640000000000001</v>
      </c>
      <c r="EY8" s="5">
        <v>2.5640000000000001</v>
      </c>
      <c r="EZ8" s="5">
        <v>2.5640000000000001</v>
      </c>
      <c r="FA8" s="5">
        <v>2.5640000000000001</v>
      </c>
      <c r="FB8" s="5">
        <v>2.5640000000000001</v>
      </c>
      <c r="FC8" s="5">
        <v>2.5640000000000001</v>
      </c>
      <c r="FD8" s="5">
        <v>2.5640000000000001</v>
      </c>
      <c r="FE8" s="5">
        <v>2.5640000000000001</v>
      </c>
      <c r="FF8" s="5">
        <v>2.5640000000000001</v>
      </c>
      <c r="FG8" s="5">
        <v>2.5640000000000001</v>
      </c>
      <c r="FH8" s="5">
        <v>2.5640000000000001</v>
      </c>
      <c r="FI8" s="5">
        <v>2.5640000000000001</v>
      </c>
      <c r="FJ8" s="5">
        <v>2.5640000000000001</v>
      </c>
      <c r="FK8" s="5">
        <v>2.5640000000000001</v>
      </c>
      <c r="FL8" s="5">
        <v>2.5640000000000001</v>
      </c>
      <c r="FM8" s="5">
        <v>2.5640000000000001</v>
      </c>
      <c r="FN8" s="5">
        <v>2.5640000000000001</v>
      </c>
      <c r="FO8" s="5">
        <v>2.5640000000000001</v>
      </c>
      <c r="FP8" s="5">
        <v>2.5640000000000001</v>
      </c>
      <c r="FQ8" s="5">
        <v>2.5640000000000001</v>
      </c>
      <c r="FR8" s="5">
        <v>2.5640000000000001</v>
      </c>
      <c r="FS8" s="5">
        <v>2.5640000000000001</v>
      </c>
      <c r="FT8" s="5">
        <v>2.5640000000000001</v>
      </c>
      <c r="FU8" s="5">
        <v>2.5640000000000001</v>
      </c>
      <c r="FV8" s="5">
        <v>2.5640000000000001</v>
      </c>
      <c r="FW8" s="5">
        <v>2.5640000000000001</v>
      </c>
      <c r="FX8" s="5">
        <v>2.5640000000000001</v>
      </c>
      <c r="FY8" s="5">
        <v>2.5640000000000001</v>
      </c>
      <c r="FZ8" s="5">
        <v>2.5640000000000001</v>
      </c>
      <c r="GA8" s="5">
        <v>2.5640000000000001</v>
      </c>
      <c r="GB8" s="5">
        <v>2.5640000000000001</v>
      </c>
      <c r="GC8" s="5">
        <v>2.5640000000000001</v>
      </c>
      <c r="GD8" s="5">
        <v>2.5640000000000001</v>
      </c>
      <c r="GE8" s="5">
        <v>2.5640000000000001</v>
      </c>
      <c r="GF8" s="5">
        <v>2.5640000000000001</v>
      </c>
      <c r="GG8" s="5">
        <v>2.5640000000000001</v>
      </c>
      <c r="GH8" s="5">
        <v>2.5640000000000001</v>
      </c>
      <c r="GI8" s="5">
        <v>2.5640000000000001</v>
      </c>
      <c r="GJ8" s="1">
        <f>GI8+3.18</f>
        <v>5.7439999999999998</v>
      </c>
      <c r="GK8" s="218">
        <f t="shared" si="2"/>
        <v>3.1799999999999997</v>
      </c>
      <c r="GL8" s="29">
        <v>1580</v>
      </c>
      <c r="GM8" s="29"/>
      <c r="GN8" s="29">
        <v>1590</v>
      </c>
      <c r="GO8" s="29">
        <v>1850</v>
      </c>
      <c r="GP8" s="29">
        <v>1850</v>
      </c>
      <c r="GQ8" s="5">
        <v>1850</v>
      </c>
      <c r="GR8" s="5">
        <v>1850</v>
      </c>
      <c r="GS8" s="5">
        <v>1850</v>
      </c>
      <c r="GT8" s="5">
        <v>1850</v>
      </c>
      <c r="GU8" s="5">
        <v>1850</v>
      </c>
      <c r="GV8" s="5">
        <v>1850</v>
      </c>
      <c r="GW8" s="5">
        <v>1850</v>
      </c>
      <c r="GX8" s="67">
        <v>2200</v>
      </c>
      <c r="GY8" s="5">
        <v>2200</v>
      </c>
      <c r="GZ8" s="5">
        <v>2200</v>
      </c>
      <c r="HA8" s="5">
        <v>2200</v>
      </c>
      <c r="HB8" s="5">
        <v>2200</v>
      </c>
      <c r="HC8" s="5">
        <v>2200</v>
      </c>
      <c r="HD8" s="5">
        <v>2200</v>
      </c>
      <c r="HE8" s="5">
        <v>2200</v>
      </c>
      <c r="HF8" s="5">
        <v>2200</v>
      </c>
      <c r="HG8" s="5">
        <v>2200</v>
      </c>
      <c r="HH8" s="5">
        <v>2200</v>
      </c>
      <c r="HI8" s="5">
        <v>2200</v>
      </c>
      <c r="HJ8" s="5">
        <v>2200</v>
      </c>
      <c r="HK8" s="5">
        <v>2200</v>
      </c>
      <c r="HL8" s="5">
        <v>2200</v>
      </c>
      <c r="HM8" s="5">
        <v>2200</v>
      </c>
      <c r="HN8" s="5">
        <v>2200</v>
      </c>
      <c r="HO8" s="5">
        <v>2200</v>
      </c>
      <c r="HP8" s="5">
        <v>2200</v>
      </c>
      <c r="HQ8" s="5">
        <v>2200</v>
      </c>
      <c r="HR8" s="5">
        <v>2200</v>
      </c>
      <c r="HS8" s="5">
        <v>2200</v>
      </c>
      <c r="HT8" s="5">
        <v>2200</v>
      </c>
      <c r="HU8" s="5">
        <v>2200</v>
      </c>
      <c r="HV8" s="5">
        <v>2200</v>
      </c>
      <c r="HW8" s="5">
        <v>2200</v>
      </c>
      <c r="HX8" s="5">
        <v>2200</v>
      </c>
      <c r="HY8" s="5">
        <v>2200</v>
      </c>
      <c r="HZ8" s="5">
        <v>2200</v>
      </c>
      <c r="IA8" s="5">
        <v>2200</v>
      </c>
      <c r="IB8" s="5">
        <v>2200</v>
      </c>
      <c r="IC8" s="5">
        <v>2200</v>
      </c>
      <c r="ID8" s="5">
        <v>2200</v>
      </c>
      <c r="IE8" s="5">
        <v>2200</v>
      </c>
      <c r="IF8" s="5">
        <v>2200</v>
      </c>
      <c r="IG8" s="5">
        <v>2200</v>
      </c>
      <c r="IH8" s="5">
        <v>2200</v>
      </c>
      <c r="II8" s="5">
        <v>2200</v>
      </c>
      <c r="IJ8" s="5">
        <v>2200</v>
      </c>
      <c r="IK8" s="5">
        <v>2200</v>
      </c>
      <c r="IL8" s="5">
        <v>2200</v>
      </c>
      <c r="IM8" s="5">
        <v>2200</v>
      </c>
      <c r="IN8" s="5">
        <v>2200</v>
      </c>
      <c r="IO8" s="5">
        <v>2200</v>
      </c>
      <c r="IP8" s="5">
        <v>2200</v>
      </c>
      <c r="IQ8" s="5">
        <v>2200</v>
      </c>
      <c r="IR8" s="5">
        <v>2200</v>
      </c>
      <c r="IS8" s="5">
        <v>2200</v>
      </c>
      <c r="IT8" s="5">
        <v>2200</v>
      </c>
      <c r="IU8" s="5">
        <v>2200</v>
      </c>
      <c r="IV8" s="5">
        <v>2200</v>
      </c>
      <c r="IW8" s="5">
        <v>2200</v>
      </c>
      <c r="IX8" s="5">
        <v>2200</v>
      </c>
      <c r="IY8" s="5">
        <v>2200</v>
      </c>
      <c r="IZ8" s="5">
        <v>2200</v>
      </c>
      <c r="JA8" s="5">
        <v>2200</v>
      </c>
      <c r="JB8" s="5">
        <v>2200</v>
      </c>
      <c r="JC8" s="5">
        <v>2200</v>
      </c>
      <c r="JD8" s="5">
        <v>2200</v>
      </c>
      <c r="JE8" s="5">
        <v>2200</v>
      </c>
      <c r="JF8" s="5">
        <v>2200</v>
      </c>
      <c r="JG8" s="5">
        <v>2200</v>
      </c>
      <c r="JH8" s="5">
        <v>2200</v>
      </c>
      <c r="JI8" s="5">
        <v>2200</v>
      </c>
      <c r="JJ8" s="5">
        <v>2200</v>
      </c>
      <c r="JK8" s="5">
        <v>2200</v>
      </c>
      <c r="JL8" s="5">
        <v>2200</v>
      </c>
      <c r="JM8" s="5">
        <v>2200</v>
      </c>
      <c r="JN8" s="5">
        <v>2200</v>
      </c>
      <c r="JO8" s="5">
        <v>2200</v>
      </c>
      <c r="JP8" s="5">
        <v>2200</v>
      </c>
      <c r="JQ8" s="5">
        <v>2200</v>
      </c>
      <c r="JR8" s="5">
        <v>2200</v>
      </c>
      <c r="JS8" s="5">
        <v>2200</v>
      </c>
      <c r="JT8" s="5">
        <v>2200</v>
      </c>
      <c r="JU8" s="5">
        <v>2200</v>
      </c>
      <c r="JV8" s="5">
        <v>2200</v>
      </c>
      <c r="JW8" s="5">
        <v>2200</v>
      </c>
      <c r="JX8" s="5">
        <v>2200</v>
      </c>
      <c r="JY8" s="5">
        <v>2200</v>
      </c>
      <c r="JZ8" s="530"/>
      <c r="KA8" s="218" t="str">
        <f t="shared" si="3"/>
        <v>Н/Д</v>
      </c>
      <c r="KB8" s="4"/>
    </row>
    <row r="9" spans="1:288" ht="15" customHeight="1" x14ac:dyDescent="0.2">
      <c r="A9" s="557"/>
      <c r="B9" s="43">
        <v>8</v>
      </c>
      <c r="C9" s="4" t="s">
        <v>540</v>
      </c>
      <c r="D9" s="43">
        <v>4</v>
      </c>
      <c r="E9" s="43">
        <v>4</v>
      </c>
      <c r="F9" s="7">
        <v>369</v>
      </c>
      <c r="G9" s="7">
        <v>372</v>
      </c>
      <c r="H9" s="10">
        <v>374</v>
      </c>
      <c r="I9" s="13">
        <v>377</v>
      </c>
      <c r="J9" s="18">
        <v>381</v>
      </c>
      <c r="K9" s="1">
        <v>385</v>
      </c>
      <c r="L9" s="1">
        <v>389</v>
      </c>
      <c r="M9" s="1">
        <f t="shared" ref="M9:M10" si="5">ROUND((L9-F9)/6+L9+1,0)</f>
        <v>393</v>
      </c>
      <c r="N9" s="1">
        <f>ROUND((M9-F9)/7+M9,0)</f>
        <v>396</v>
      </c>
      <c r="O9" s="44">
        <v>405</v>
      </c>
      <c r="P9" s="47">
        <v>411</v>
      </c>
      <c r="Q9" s="1">
        <f>ROUND((P9-F9)/10+P9+1,1)</f>
        <v>416.2</v>
      </c>
      <c r="R9" s="65">
        <v>421</v>
      </c>
      <c r="S9" s="69">
        <v>426</v>
      </c>
      <c r="T9" s="71">
        <v>432</v>
      </c>
      <c r="U9" s="73">
        <v>438</v>
      </c>
      <c r="V9" s="77">
        <v>443</v>
      </c>
      <c r="W9" s="82">
        <v>451</v>
      </c>
      <c r="X9" s="88">
        <v>459</v>
      </c>
      <c r="Y9" s="90">
        <v>472</v>
      </c>
      <c r="Z9" s="93">
        <v>485</v>
      </c>
      <c r="AA9" s="99">
        <v>495</v>
      </c>
      <c r="AB9" s="104">
        <v>504</v>
      </c>
      <c r="AC9" s="114">
        <v>516</v>
      </c>
      <c r="AD9" s="117">
        <v>522</v>
      </c>
      <c r="AE9" s="122">
        <v>532</v>
      </c>
      <c r="AF9" s="124">
        <v>541</v>
      </c>
      <c r="AG9" s="1">
        <f>ROUND((AF9-AC9)/3+AF9,1)</f>
        <v>549.29999999999995</v>
      </c>
      <c r="AH9" s="5">
        <v>549.29999999999995</v>
      </c>
      <c r="AI9" s="137">
        <v>549.29999999999995</v>
      </c>
      <c r="AJ9" s="140">
        <v>553</v>
      </c>
      <c r="AK9" s="145">
        <v>560</v>
      </c>
      <c r="AL9" s="149">
        <v>566</v>
      </c>
      <c r="AM9" s="153">
        <v>571</v>
      </c>
      <c r="AN9" s="158">
        <v>578</v>
      </c>
      <c r="AO9" s="163">
        <v>581</v>
      </c>
      <c r="AP9" s="167">
        <v>585</v>
      </c>
      <c r="AQ9" s="174">
        <v>590</v>
      </c>
      <c r="AR9" s="178">
        <v>595</v>
      </c>
      <c r="AS9" s="184">
        <v>600</v>
      </c>
      <c r="AT9" s="189">
        <v>607</v>
      </c>
      <c r="AU9" s="193">
        <v>614</v>
      </c>
      <c r="AV9" s="202">
        <v>621</v>
      </c>
      <c r="AW9" s="205">
        <v>627</v>
      </c>
      <c r="AX9" s="209">
        <v>634</v>
      </c>
      <c r="AY9" s="218">
        <v>640</v>
      </c>
      <c r="AZ9" s="225">
        <v>645</v>
      </c>
      <c r="BA9" s="1">
        <v>651</v>
      </c>
      <c r="BB9" s="1">
        <v>655</v>
      </c>
      <c r="BC9" s="1">
        <v>659</v>
      </c>
      <c r="BD9" s="251">
        <v>663</v>
      </c>
      <c r="BE9" s="255">
        <v>667</v>
      </c>
      <c r="BF9" s="264">
        <v>673</v>
      </c>
      <c r="BG9" s="268">
        <v>678</v>
      </c>
      <c r="BH9" s="272">
        <v>686</v>
      </c>
      <c r="BI9" s="1">
        <v>692</v>
      </c>
      <c r="BJ9" s="285">
        <v>697</v>
      </c>
      <c r="BK9" s="291">
        <v>702</v>
      </c>
      <c r="BL9" s="295">
        <v>706</v>
      </c>
      <c r="BM9" s="299">
        <v>711</v>
      </c>
      <c r="BN9" s="305">
        <v>716</v>
      </c>
      <c r="BO9" s="308">
        <v>720</v>
      </c>
      <c r="BP9" s="310">
        <v>725</v>
      </c>
      <c r="BQ9" s="313">
        <v>731</v>
      </c>
      <c r="BR9" s="317">
        <v>737</v>
      </c>
      <c r="BS9" s="322">
        <v>742</v>
      </c>
      <c r="BT9" s="327">
        <v>747</v>
      </c>
      <c r="BU9" s="331">
        <v>753</v>
      </c>
      <c r="BV9" s="335">
        <v>758</v>
      </c>
      <c r="BW9" s="338">
        <v>761</v>
      </c>
      <c r="BX9" s="343">
        <v>765</v>
      </c>
      <c r="BY9" s="346">
        <v>768</v>
      </c>
      <c r="BZ9" s="354">
        <v>772</v>
      </c>
      <c r="CA9" s="375">
        <v>776</v>
      </c>
      <c r="CB9" s="388">
        <v>781</v>
      </c>
      <c r="CC9" s="393">
        <v>785</v>
      </c>
      <c r="CD9" s="414">
        <v>790</v>
      </c>
      <c r="CE9" s="422">
        <v>796</v>
      </c>
      <c r="CF9" s="429">
        <v>804</v>
      </c>
      <c r="CG9" s="435">
        <v>807</v>
      </c>
      <c r="CH9" s="441">
        <v>810</v>
      </c>
      <c r="CI9" s="448">
        <v>813</v>
      </c>
      <c r="CJ9" s="456">
        <v>817</v>
      </c>
      <c r="CK9" s="460">
        <v>821</v>
      </c>
      <c r="CL9" s="468">
        <v>811</v>
      </c>
      <c r="CM9" s="475">
        <v>813</v>
      </c>
      <c r="CN9" s="483">
        <v>817</v>
      </c>
      <c r="CO9" s="489">
        <v>821</v>
      </c>
      <c r="CP9" s="498">
        <v>823</v>
      </c>
      <c r="CQ9" s="505">
        <v>825</v>
      </c>
      <c r="CR9" s="1">
        <v>828</v>
      </c>
      <c r="CS9" s="519">
        <v>826</v>
      </c>
      <c r="CT9" s="530">
        <v>827</v>
      </c>
      <c r="CU9" s="218">
        <f t="shared" si="0"/>
        <v>1</v>
      </c>
      <c r="CV9" s="7">
        <v>50</v>
      </c>
      <c r="CW9" s="7">
        <v>56</v>
      </c>
      <c r="CX9" s="10">
        <v>60</v>
      </c>
      <c r="CY9" s="13">
        <v>64</v>
      </c>
      <c r="CZ9" s="18">
        <v>68</v>
      </c>
      <c r="DA9" s="1">
        <v>72</v>
      </c>
      <c r="DB9" s="1">
        <v>74</v>
      </c>
      <c r="DC9" s="1">
        <v>75</v>
      </c>
      <c r="DD9" s="1">
        <f>ROUND((DC9-CV9)/7+DC9,0)</f>
        <v>79</v>
      </c>
      <c r="DE9" s="44">
        <v>83</v>
      </c>
      <c r="DF9" s="47">
        <v>87</v>
      </c>
      <c r="DG9" s="1">
        <f>ROUND((DF9-CV9)/10+DF9+1,1)</f>
        <v>91.7</v>
      </c>
      <c r="DH9" s="65">
        <v>93</v>
      </c>
      <c r="DI9" s="69">
        <v>96</v>
      </c>
      <c r="DJ9" s="71">
        <v>99</v>
      </c>
      <c r="DK9" s="73">
        <v>102</v>
      </c>
      <c r="DL9" s="77">
        <v>103</v>
      </c>
      <c r="DM9" s="82">
        <v>106</v>
      </c>
      <c r="DN9" s="88">
        <v>108</v>
      </c>
      <c r="DO9" s="90">
        <v>111</v>
      </c>
      <c r="DP9" s="93">
        <v>114</v>
      </c>
      <c r="DQ9" s="99">
        <v>118</v>
      </c>
      <c r="DR9" s="104">
        <v>121</v>
      </c>
      <c r="DS9" s="114">
        <v>124</v>
      </c>
      <c r="DT9" s="117">
        <v>126</v>
      </c>
      <c r="DU9" s="122">
        <v>128</v>
      </c>
      <c r="DV9" s="124">
        <v>129</v>
      </c>
      <c r="DW9" s="1">
        <f>ROUND((DV9-DS9)/3+DV9,1)</f>
        <v>130.69999999999999</v>
      </c>
      <c r="DX9" s="133">
        <v>130.69999999999999</v>
      </c>
      <c r="DY9" s="136">
        <v>130.69999999999999</v>
      </c>
      <c r="DZ9" s="140">
        <v>130.69999999999999</v>
      </c>
      <c r="EA9" s="145">
        <v>130.69999999999999</v>
      </c>
      <c r="EB9" s="149">
        <v>130.69999999999999</v>
      </c>
      <c r="EC9" s="153">
        <v>130.69999999999999</v>
      </c>
      <c r="ED9" s="158">
        <v>2</v>
      </c>
      <c r="EE9" s="163">
        <v>4</v>
      </c>
      <c r="EF9" s="167">
        <v>5</v>
      </c>
      <c r="EG9" s="174">
        <v>8</v>
      </c>
      <c r="EH9" s="178">
        <v>10</v>
      </c>
      <c r="EI9" s="184">
        <v>11</v>
      </c>
      <c r="EJ9" s="189">
        <v>11</v>
      </c>
      <c r="EK9" s="193">
        <v>11</v>
      </c>
      <c r="EL9" s="202">
        <v>11</v>
      </c>
      <c r="EM9" s="205">
        <v>11</v>
      </c>
      <c r="EN9" s="209">
        <v>11</v>
      </c>
      <c r="EO9" s="218">
        <v>11</v>
      </c>
      <c r="EP9" s="225">
        <v>14</v>
      </c>
      <c r="EQ9" s="1">
        <v>17</v>
      </c>
      <c r="ER9" s="234">
        <v>17</v>
      </c>
      <c r="ES9" s="234">
        <v>19</v>
      </c>
      <c r="ET9" s="251">
        <v>20</v>
      </c>
      <c r="EU9" s="255">
        <v>22</v>
      </c>
      <c r="EV9" s="264">
        <v>23</v>
      </c>
      <c r="EW9" s="268">
        <v>23</v>
      </c>
      <c r="EX9" s="272">
        <v>23</v>
      </c>
      <c r="EY9" s="1">
        <v>24</v>
      </c>
      <c r="EZ9" s="285">
        <v>24</v>
      </c>
      <c r="FA9" s="291">
        <v>26</v>
      </c>
      <c r="FB9" s="295">
        <v>27</v>
      </c>
      <c r="FC9" s="299">
        <v>29</v>
      </c>
      <c r="FD9" s="305">
        <v>30</v>
      </c>
      <c r="FE9" s="308">
        <v>32</v>
      </c>
      <c r="FF9" s="310">
        <v>34</v>
      </c>
      <c r="FG9" s="313">
        <v>34</v>
      </c>
      <c r="FH9" s="317">
        <v>34</v>
      </c>
      <c r="FI9" s="322">
        <v>34</v>
      </c>
      <c r="FJ9" s="327">
        <v>34</v>
      </c>
      <c r="FK9" s="331">
        <v>34</v>
      </c>
      <c r="FL9" s="335">
        <v>34</v>
      </c>
      <c r="FM9" s="338">
        <v>36</v>
      </c>
      <c r="FN9" s="343">
        <v>37</v>
      </c>
      <c r="FO9" s="346">
        <v>37</v>
      </c>
      <c r="FP9" s="354">
        <v>39</v>
      </c>
      <c r="FQ9" s="375">
        <v>39</v>
      </c>
      <c r="FR9" s="388">
        <v>39</v>
      </c>
      <c r="FS9" s="393">
        <v>39</v>
      </c>
      <c r="FT9" s="414">
        <v>39</v>
      </c>
      <c r="FU9" s="422">
        <v>39</v>
      </c>
      <c r="FV9" s="429">
        <v>39</v>
      </c>
      <c r="FW9" s="435">
        <v>39</v>
      </c>
      <c r="FX9" s="441">
        <v>39</v>
      </c>
      <c r="FY9" s="448">
        <v>39</v>
      </c>
      <c r="FZ9" s="456">
        <v>39</v>
      </c>
      <c r="GA9" s="460">
        <v>39</v>
      </c>
      <c r="GB9" s="468">
        <v>41</v>
      </c>
      <c r="GC9" s="475">
        <v>43</v>
      </c>
      <c r="GD9" s="483">
        <v>46</v>
      </c>
      <c r="GE9" s="489">
        <v>48</v>
      </c>
      <c r="GF9" s="498">
        <v>50</v>
      </c>
      <c r="GG9" s="505">
        <v>54</v>
      </c>
      <c r="GH9" s="1">
        <v>57</v>
      </c>
      <c r="GI9" s="519">
        <v>60</v>
      </c>
      <c r="GJ9" s="530">
        <v>64</v>
      </c>
      <c r="GK9" s="218">
        <f t="shared" si="2"/>
        <v>4</v>
      </c>
      <c r="GL9" s="7">
        <v>11520</v>
      </c>
      <c r="GM9" s="7">
        <v>11669</v>
      </c>
      <c r="GN9" s="7">
        <v>11808</v>
      </c>
      <c r="GO9" s="13">
        <v>11919</v>
      </c>
      <c r="GP9" s="17"/>
      <c r="GQ9" s="22"/>
      <c r="GR9" s="31"/>
      <c r="GS9" s="37"/>
      <c r="GT9" s="41"/>
      <c r="GU9" s="44">
        <v>12841</v>
      </c>
      <c r="GV9" s="47">
        <v>12967</v>
      </c>
      <c r="GW9" s="53"/>
      <c r="GX9" s="65">
        <v>13185</v>
      </c>
      <c r="GY9" s="69">
        <v>13320</v>
      </c>
      <c r="GZ9" s="71">
        <v>13494</v>
      </c>
      <c r="HA9" s="73">
        <v>13621</v>
      </c>
      <c r="HB9" s="77">
        <v>13808</v>
      </c>
      <c r="HC9" s="82">
        <v>13939</v>
      </c>
      <c r="HD9" s="88">
        <v>14086</v>
      </c>
      <c r="HE9" s="74">
        <v>14309</v>
      </c>
      <c r="HF9" s="93">
        <v>14446</v>
      </c>
      <c r="HG9" s="99">
        <v>14616</v>
      </c>
      <c r="HH9" s="104">
        <v>14754</v>
      </c>
      <c r="HI9" s="114">
        <v>14941</v>
      </c>
      <c r="HJ9" s="117">
        <v>15089</v>
      </c>
      <c r="HK9" s="122">
        <v>15251</v>
      </c>
      <c r="HL9" s="124">
        <v>15404</v>
      </c>
      <c r="HM9" s="129"/>
      <c r="HN9" s="133">
        <v>15487</v>
      </c>
      <c r="HO9" s="136">
        <v>15707</v>
      </c>
      <c r="HP9" s="140">
        <v>15868</v>
      </c>
      <c r="HQ9" s="145">
        <v>16110</v>
      </c>
      <c r="HR9" s="149">
        <v>16503</v>
      </c>
      <c r="HS9" s="153">
        <v>16650</v>
      </c>
      <c r="HT9" s="158">
        <v>16777</v>
      </c>
      <c r="HU9" s="163">
        <v>16916</v>
      </c>
      <c r="HV9" s="167">
        <v>17047</v>
      </c>
      <c r="HW9" s="174">
        <v>17175</v>
      </c>
      <c r="HX9" s="178">
        <v>17305</v>
      </c>
      <c r="HY9" s="184">
        <v>17427</v>
      </c>
      <c r="HZ9" s="189">
        <v>17614</v>
      </c>
      <c r="IA9" s="193">
        <v>17844</v>
      </c>
      <c r="IB9" s="202">
        <v>18030</v>
      </c>
      <c r="IC9" s="205">
        <v>18250</v>
      </c>
      <c r="ID9" s="209">
        <v>18800</v>
      </c>
      <c r="IE9" s="218">
        <v>19029</v>
      </c>
      <c r="IF9" s="225">
        <v>19447</v>
      </c>
      <c r="IG9" s="229"/>
      <c r="IH9" s="235"/>
      <c r="II9" s="245"/>
      <c r="IJ9" s="251">
        <v>20204</v>
      </c>
      <c r="IK9" s="255">
        <v>20323</v>
      </c>
      <c r="IL9" s="264">
        <v>20490</v>
      </c>
      <c r="IM9" s="268">
        <v>20828</v>
      </c>
      <c r="IN9" s="272">
        <v>21042</v>
      </c>
      <c r="IO9" s="279"/>
      <c r="IP9" s="285">
        <v>21369</v>
      </c>
      <c r="IQ9" s="291">
        <v>21481</v>
      </c>
      <c r="IR9" s="295">
        <v>21583</v>
      </c>
      <c r="IS9" s="299">
        <v>21708</v>
      </c>
      <c r="IT9" s="305">
        <v>21812</v>
      </c>
      <c r="IU9" s="308">
        <v>21900</v>
      </c>
      <c r="IV9" s="310">
        <v>22009</v>
      </c>
      <c r="IW9" s="313">
        <v>22297</v>
      </c>
      <c r="IX9" s="317">
        <v>22539</v>
      </c>
      <c r="IY9" s="322">
        <v>22746</v>
      </c>
      <c r="IZ9" s="327">
        <v>22940</v>
      </c>
      <c r="JA9" s="331">
        <v>23138</v>
      </c>
      <c r="JB9" s="335">
        <v>23500</v>
      </c>
      <c r="JC9" s="338">
        <v>23618</v>
      </c>
      <c r="JD9" s="343">
        <v>23837</v>
      </c>
      <c r="JE9" s="346">
        <v>23996</v>
      </c>
      <c r="JF9" s="354">
        <v>24315</v>
      </c>
      <c r="JG9" s="375">
        <v>24574</v>
      </c>
      <c r="JH9" s="388">
        <v>25094</v>
      </c>
      <c r="JI9" s="393">
        <v>25378</v>
      </c>
      <c r="JJ9" s="414">
        <v>25617</v>
      </c>
      <c r="JK9" s="422">
        <v>25779</v>
      </c>
      <c r="JL9" s="429">
        <v>26076</v>
      </c>
      <c r="JM9" s="435">
        <v>26220</v>
      </c>
      <c r="JN9" s="441">
        <v>26509</v>
      </c>
      <c r="JO9" s="448">
        <v>26616</v>
      </c>
      <c r="JP9" s="456">
        <v>26718</v>
      </c>
      <c r="JQ9" s="460">
        <v>26819</v>
      </c>
      <c r="JR9" s="468">
        <v>26917</v>
      </c>
      <c r="JS9" s="475">
        <v>27006</v>
      </c>
      <c r="JT9" s="483">
        <v>27110</v>
      </c>
      <c r="JU9" s="489">
        <v>27244</v>
      </c>
      <c r="JV9" s="498">
        <v>27401</v>
      </c>
      <c r="JW9" s="505"/>
      <c r="JX9" s="511"/>
      <c r="JY9" s="519"/>
      <c r="JZ9" s="74">
        <v>28409</v>
      </c>
      <c r="KA9" s="218" t="str">
        <f t="shared" si="3"/>
        <v>Н/Д</v>
      </c>
      <c r="KB9" s="4"/>
    </row>
    <row r="10" spans="1:288" ht="15" customHeight="1" x14ac:dyDescent="0.2">
      <c r="A10" s="557">
        <v>3</v>
      </c>
      <c r="B10" s="43">
        <v>9</v>
      </c>
      <c r="C10" s="4" t="s">
        <v>154</v>
      </c>
      <c r="D10" s="43">
        <v>5</v>
      </c>
      <c r="E10" s="43">
        <v>5</v>
      </c>
      <c r="F10" s="7">
        <v>397</v>
      </c>
      <c r="G10" s="7">
        <v>405</v>
      </c>
      <c r="H10" s="10">
        <v>413</v>
      </c>
      <c r="I10" s="1">
        <v>421</v>
      </c>
      <c r="J10" s="1">
        <v>429</v>
      </c>
      <c r="K10" s="1">
        <v>436</v>
      </c>
      <c r="L10" s="1">
        <v>442</v>
      </c>
      <c r="M10" s="1">
        <f t="shared" si="5"/>
        <v>451</v>
      </c>
      <c r="N10" s="41">
        <v>467</v>
      </c>
      <c r="O10" s="44">
        <v>477</v>
      </c>
      <c r="P10" s="47">
        <v>483</v>
      </c>
      <c r="Q10" s="53">
        <v>490</v>
      </c>
      <c r="R10" s="65">
        <v>496</v>
      </c>
      <c r="S10" s="69">
        <v>502</v>
      </c>
      <c r="T10" s="71">
        <v>510</v>
      </c>
      <c r="U10" s="73">
        <v>518</v>
      </c>
      <c r="V10" s="77">
        <v>526</v>
      </c>
      <c r="W10" s="82">
        <v>531</v>
      </c>
      <c r="X10" s="88">
        <v>539</v>
      </c>
      <c r="Y10" s="90">
        <v>547</v>
      </c>
      <c r="Z10" s="93">
        <v>557</v>
      </c>
      <c r="AA10" s="99">
        <v>564</v>
      </c>
      <c r="AB10" s="104">
        <v>570</v>
      </c>
      <c r="AC10" s="114">
        <v>576</v>
      </c>
      <c r="AD10" s="117">
        <v>583</v>
      </c>
      <c r="AE10" s="122">
        <v>590</v>
      </c>
      <c r="AF10" s="124">
        <v>599</v>
      </c>
      <c r="AG10" s="1">
        <f>ROUND((AF10-AC10)/3+AF10,1)</f>
        <v>606.70000000000005</v>
      </c>
      <c r="AH10" s="133">
        <v>612</v>
      </c>
      <c r="AI10" s="136">
        <v>621</v>
      </c>
      <c r="AJ10" s="140">
        <v>632</v>
      </c>
      <c r="AK10" s="1">
        <f>ROUND((AJ10-AG10)/3+AJ10,1)</f>
        <v>640.4</v>
      </c>
      <c r="AL10" s="1">
        <v>650.4</v>
      </c>
      <c r="AM10" s="1">
        <v>660</v>
      </c>
      <c r="AN10" s="1">
        <v>670</v>
      </c>
      <c r="AO10" s="1">
        <v>680</v>
      </c>
      <c r="AP10" s="1">
        <v>688.7</v>
      </c>
      <c r="AQ10" s="1">
        <f>AP10+8.7</f>
        <v>697.40000000000009</v>
      </c>
      <c r="AR10" s="1">
        <v>702.4</v>
      </c>
      <c r="AS10" s="184">
        <v>707</v>
      </c>
      <c r="AT10" s="189">
        <v>714</v>
      </c>
      <c r="AU10" s="193">
        <v>719</v>
      </c>
      <c r="AV10" s="202">
        <v>726</v>
      </c>
      <c r="AW10" s="205">
        <v>738</v>
      </c>
      <c r="AX10" s="209">
        <v>751</v>
      </c>
      <c r="AY10" s="1">
        <v>757</v>
      </c>
      <c r="AZ10" s="225">
        <v>777</v>
      </c>
      <c r="BA10" s="229">
        <v>785</v>
      </c>
      <c r="BB10" s="1">
        <v>793</v>
      </c>
      <c r="BC10" s="1">
        <v>801</v>
      </c>
      <c r="BD10" s="251">
        <v>821</v>
      </c>
      <c r="BE10" s="1">
        <v>833</v>
      </c>
      <c r="BF10" s="1">
        <v>845</v>
      </c>
      <c r="BG10" s="1">
        <v>857</v>
      </c>
      <c r="BH10" s="1">
        <v>869</v>
      </c>
      <c r="BI10" s="284">
        <v>866</v>
      </c>
      <c r="BJ10" s="285">
        <v>877</v>
      </c>
      <c r="BK10" s="1">
        <v>887</v>
      </c>
      <c r="BL10" s="1">
        <v>897</v>
      </c>
      <c r="BM10" s="299">
        <v>912</v>
      </c>
      <c r="BN10" s="305">
        <v>923</v>
      </c>
      <c r="BO10" s="1">
        <v>933</v>
      </c>
      <c r="BP10" s="1">
        <v>943</v>
      </c>
      <c r="BQ10" s="1">
        <v>953</v>
      </c>
      <c r="BR10" s="1">
        <v>963</v>
      </c>
      <c r="BS10" s="1">
        <v>973</v>
      </c>
      <c r="BT10" s="327">
        <v>986</v>
      </c>
      <c r="BU10" s="331">
        <v>997</v>
      </c>
      <c r="BV10" s="335">
        <v>1011</v>
      </c>
      <c r="BW10" s="1">
        <v>1023</v>
      </c>
      <c r="BX10" s="1">
        <v>1035</v>
      </c>
      <c r="BY10" s="346">
        <v>1045</v>
      </c>
      <c r="BZ10" s="354">
        <v>1057</v>
      </c>
      <c r="CA10" s="375">
        <v>1065</v>
      </c>
      <c r="CB10" s="388">
        <v>1077</v>
      </c>
      <c r="CC10" s="393">
        <v>1086</v>
      </c>
      <c r="CD10" s="414">
        <v>1098</v>
      </c>
      <c r="CE10" s="1">
        <v>1108</v>
      </c>
      <c r="CF10" s="1">
        <v>1118</v>
      </c>
      <c r="CG10" s="435">
        <v>1124</v>
      </c>
      <c r="CH10" s="441">
        <v>1135</v>
      </c>
      <c r="CI10" s="448">
        <v>1146</v>
      </c>
      <c r="CJ10" s="1">
        <v>1157</v>
      </c>
      <c r="CK10" s="460">
        <v>1157</v>
      </c>
      <c r="CL10" s="468">
        <v>1157</v>
      </c>
      <c r="CM10" s="475">
        <v>1157</v>
      </c>
      <c r="CN10" s="1">
        <v>1157</v>
      </c>
      <c r="CO10" s="489">
        <v>1157</v>
      </c>
      <c r="CP10" s="396">
        <v>1159</v>
      </c>
      <c r="CQ10" s="505">
        <v>1172</v>
      </c>
      <c r="CR10" s="511">
        <v>1182</v>
      </c>
      <c r="CS10" s="519">
        <v>1186</v>
      </c>
      <c r="CT10" s="530">
        <v>1197</v>
      </c>
      <c r="CU10" s="218">
        <f t="shared" si="0"/>
        <v>11</v>
      </c>
      <c r="CV10" s="7">
        <v>21</v>
      </c>
      <c r="CW10" s="7">
        <v>26</v>
      </c>
      <c r="CX10" s="10">
        <v>32</v>
      </c>
      <c r="CY10" s="1">
        <v>36</v>
      </c>
      <c r="CZ10" s="1">
        <v>41</v>
      </c>
      <c r="DA10" s="1">
        <v>45</v>
      </c>
      <c r="DB10" s="1">
        <v>49</v>
      </c>
      <c r="DC10" s="1">
        <f t="shared" ref="DC10" si="6">ROUND((DB10-CV10)/6/31*21+DB10-1,0)</f>
        <v>51</v>
      </c>
      <c r="DD10" s="5">
        <v>51</v>
      </c>
      <c r="DE10" s="44">
        <v>53</v>
      </c>
      <c r="DF10" s="47">
        <v>57</v>
      </c>
      <c r="DG10" s="53">
        <v>62</v>
      </c>
      <c r="DH10" s="65">
        <v>67</v>
      </c>
      <c r="DI10" s="69">
        <v>72</v>
      </c>
      <c r="DJ10" s="71">
        <v>77</v>
      </c>
      <c r="DK10" s="73">
        <v>81</v>
      </c>
      <c r="DL10" s="77">
        <v>85</v>
      </c>
      <c r="DM10" s="82">
        <v>87</v>
      </c>
      <c r="DN10" s="88">
        <v>89</v>
      </c>
      <c r="DO10" s="90">
        <v>91</v>
      </c>
      <c r="DP10" s="93">
        <v>95</v>
      </c>
      <c r="DQ10" s="99">
        <v>100</v>
      </c>
      <c r="DR10" s="104">
        <v>105</v>
      </c>
      <c r="DS10" s="114">
        <v>109</v>
      </c>
      <c r="DT10" s="117">
        <v>114</v>
      </c>
      <c r="DU10" s="122">
        <v>119</v>
      </c>
      <c r="DV10" s="124">
        <v>125</v>
      </c>
      <c r="DW10" s="1">
        <f>ROUND((DV10-DS10)/3+DV10,1)</f>
        <v>130.30000000000001</v>
      </c>
      <c r="DX10" s="133">
        <v>131</v>
      </c>
      <c r="DY10" s="136">
        <v>131</v>
      </c>
      <c r="DZ10" s="140">
        <v>131</v>
      </c>
      <c r="EA10" s="1">
        <f>DZ10</f>
        <v>131</v>
      </c>
      <c r="EB10" s="1">
        <v>132</v>
      </c>
      <c r="EC10" s="1">
        <v>134</v>
      </c>
      <c r="ED10" s="1">
        <v>138</v>
      </c>
      <c r="EE10" s="1">
        <v>142</v>
      </c>
      <c r="EF10" s="1">
        <v>148.30000000000001</v>
      </c>
      <c r="EG10" s="1">
        <f>EF10+6.3</f>
        <v>154.60000000000002</v>
      </c>
      <c r="EH10" s="1">
        <v>160.9</v>
      </c>
      <c r="EI10" s="184">
        <v>168</v>
      </c>
      <c r="EJ10" s="189">
        <v>169</v>
      </c>
      <c r="EK10" s="193">
        <v>169</v>
      </c>
      <c r="EL10" s="202">
        <v>169</v>
      </c>
      <c r="EM10" s="205">
        <v>169</v>
      </c>
      <c r="EN10" s="209">
        <v>169</v>
      </c>
      <c r="EO10" s="1">
        <v>172</v>
      </c>
      <c r="EP10" s="225">
        <v>169</v>
      </c>
      <c r="EQ10" s="229">
        <v>169</v>
      </c>
      <c r="ER10" s="1">
        <v>169</v>
      </c>
      <c r="ES10" s="1">
        <v>169</v>
      </c>
      <c r="ET10" s="251">
        <v>169</v>
      </c>
      <c r="EU10" s="1">
        <v>169</v>
      </c>
      <c r="EV10" s="1">
        <f>EU10</f>
        <v>169</v>
      </c>
      <c r="EW10" s="1">
        <f>EV10</f>
        <v>169</v>
      </c>
      <c r="EX10" s="1">
        <f>EW10</f>
        <v>169</v>
      </c>
      <c r="EY10" s="284">
        <v>169</v>
      </c>
      <c r="EZ10" s="285">
        <v>169</v>
      </c>
      <c r="FA10" s="1">
        <v>169</v>
      </c>
      <c r="FB10" s="1">
        <v>169</v>
      </c>
      <c r="FC10" s="299">
        <v>169</v>
      </c>
      <c r="FD10" s="305">
        <v>169</v>
      </c>
      <c r="FE10" s="1">
        <v>169</v>
      </c>
      <c r="FF10" s="1">
        <v>169</v>
      </c>
      <c r="FG10" s="1">
        <f>FF10</f>
        <v>169</v>
      </c>
      <c r="FH10" s="1">
        <f>FG10</f>
        <v>169</v>
      </c>
      <c r="FI10" s="1">
        <f>FH10</f>
        <v>169</v>
      </c>
      <c r="FJ10" s="327">
        <v>169</v>
      </c>
      <c r="FK10" s="331">
        <v>170</v>
      </c>
      <c r="FL10" s="335">
        <v>171</v>
      </c>
      <c r="FM10" s="1">
        <v>172</v>
      </c>
      <c r="FN10" s="1">
        <v>173</v>
      </c>
      <c r="FO10" s="346">
        <v>171</v>
      </c>
      <c r="FP10" s="354">
        <v>171</v>
      </c>
      <c r="FQ10" s="375">
        <v>171</v>
      </c>
      <c r="FR10" s="388">
        <v>171</v>
      </c>
      <c r="FS10" s="393">
        <v>171</v>
      </c>
      <c r="FT10" s="414">
        <v>171</v>
      </c>
      <c r="FU10" s="1">
        <v>171</v>
      </c>
      <c r="FV10" s="1">
        <v>171</v>
      </c>
      <c r="FW10" s="435">
        <v>171</v>
      </c>
      <c r="FX10" s="441">
        <v>171</v>
      </c>
      <c r="FY10" s="448">
        <v>171</v>
      </c>
      <c r="FZ10" s="1">
        <v>171</v>
      </c>
      <c r="GA10" s="460">
        <v>171</v>
      </c>
      <c r="GB10" s="468">
        <v>171</v>
      </c>
      <c r="GC10" s="475">
        <v>171</v>
      </c>
      <c r="GD10" s="1">
        <v>171</v>
      </c>
      <c r="GE10" s="489">
        <v>171</v>
      </c>
      <c r="GF10" s="1">
        <v>171</v>
      </c>
      <c r="GG10" s="505">
        <v>171</v>
      </c>
      <c r="GH10" s="511">
        <v>171</v>
      </c>
      <c r="GI10" s="519">
        <v>171</v>
      </c>
      <c r="GJ10" s="530">
        <v>171</v>
      </c>
      <c r="GK10" s="218">
        <f t="shared" si="2"/>
        <v>0</v>
      </c>
      <c r="GL10" s="7">
        <v>11510</v>
      </c>
      <c r="GM10" s="7"/>
      <c r="GN10" s="7"/>
      <c r="GO10" s="13"/>
      <c r="GP10" s="17">
        <v>3685</v>
      </c>
      <c r="GQ10" s="22"/>
      <c r="GR10" s="31"/>
      <c r="GS10" s="37"/>
      <c r="GT10" s="41"/>
      <c r="GU10" s="44">
        <v>13689</v>
      </c>
      <c r="GV10" s="47">
        <v>13874</v>
      </c>
      <c r="GW10" s="53">
        <v>14047</v>
      </c>
      <c r="GX10" s="65">
        <v>14232</v>
      </c>
      <c r="GY10" s="69">
        <v>14428</v>
      </c>
      <c r="GZ10" s="71">
        <v>14717</v>
      </c>
      <c r="HA10" s="73">
        <v>14981</v>
      </c>
      <c r="HB10" s="77">
        <v>15180</v>
      </c>
      <c r="HC10" s="82">
        <v>15379</v>
      </c>
      <c r="HD10" s="74">
        <v>15634</v>
      </c>
      <c r="HE10" s="90">
        <v>15903</v>
      </c>
      <c r="HF10" s="93">
        <v>16117</v>
      </c>
      <c r="HG10" s="99">
        <v>16337</v>
      </c>
      <c r="HH10" s="104">
        <v>16508</v>
      </c>
      <c r="HI10" s="114">
        <v>16659</v>
      </c>
      <c r="HJ10" s="117">
        <v>16837</v>
      </c>
      <c r="HK10" s="74">
        <v>17011</v>
      </c>
      <c r="HL10" s="124">
        <v>17196</v>
      </c>
      <c r="HM10" s="129"/>
      <c r="HN10" s="133">
        <v>17528</v>
      </c>
      <c r="HO10" s="136">
        <v>17921</v>
      </c>
      <c r="HP10" s="140">
        <v>18302</v>
      </c>
      <c r="HQ10" s="145"/>
      <c r="HR10" s="149"/>
      <c r="HS10" s="153"/>
      <c r="HT10" s="158"/>
      <c r="HU10" s="163"/>
      <c r="HV10" s="167"/>
      <c r="HW10" s="174"/>
      <c r="HX10" s="178"/>
      <c r="HY10" s="184">
        <v>20804</v>
      </c>
      <c r="HZ10" s="189">
        <v>21084</v>
      </c>
      <c r="IA10" s="193">
        <v>21318</v>
      </c>
      <c r="IB10" s="202">
        <v>21614</v>
      </c>
      <c r="IC10" s="205">
        <v>22025</v>
      </c>
      <c r="ID10" s="209">
        <v>22561</v>
      </c>
      <c r="IE10" s="218"/>
      <c r="IF10" s="225">
        <v>23654</v>
      </c>
      <c r="IG10" s="229">
        <v>24045</v>
      </c>
      <c r="IH10" s="235"/>
      <c r="II10" s="245"/>
      <c r="IJ10" s="251">
        <v>25694</v>
      </c>
      <c r="IK10" s="255"/>
      <c r="IL10" s="264"/>
      <c r="IM10" s="268"/>
      <c r="IN10" s="272"/>
      <c r="IO10" s="74">
        <v>27569</v>
      </c>
      <c r="IP10" s="285">
        <v>27962</v>
      </c>
      <c r="IQ10" s="291"/>
      <c r="IR10" s="295"/>
      <c r="IS10" s="299">
        <v>29493</v>
      </c>
      <c r="IT10" s="74">
        <v>30032</v>
      </c>
      <c r="IU10" s="308"/>
      <c r="IV10" s="310"/>
      <c r="IW10" s="313"/>
      <c r="IX10" s="317"/>
      <c r="IY10" s="322"/>
      <c r="IZ10" s="327">
        <v>32722</v>
      </c>
      <c r="JA10" s="331">
        <v>33115</v>
      </c>
      <c r="JB10" s="335">
        <v>33606</v>
      </c>
      <c r="JC10" s="338"/>
      <c r="JD10" s="343"/>
      <c r="JE10" s="74">
        <v>35179</v>
      </c>
      <c r="JF10" s="74">
        <v>35748</v>
      </c>
      <c r="JG10" s="375">
        <v>36163</v>
      </c>
      <c r="JH10" s="388">
        <v>36720</v>
      </c>
      <c r="JI10" s="393">
        <v>37135</v>
      </c>
      <c r="JJ10" s="414">
        <v>37595</v>
      </c>
      <c r="JK10" s="422"/>
      <c r="JL10" s="429"/>
      <c r="JM10" s="435">
        <v>38658</v>
      </c>
      <c r="JN10" s="441">
        <v>39122</v>
      </c>
      <c r="JO10" s="448">
        <v>39622</v>
      </c>
      <c r="JP10" s="456"/>
      <c r="JQ10" s="74">
        <v>40160</v>
      </c>
      <c r="JR10" s="468">
        <v>40161</v>
      </c>
      <c r="JS10" s="475">
        <v>40161</v>
      </c>
      <c r="JT10" s="483"/>
      <c r="JU10" s="489">
        <v>40161</v>
      </c>
      <c r="JV10" s="498"/>
      <c r="JW10" s="505">
        <v>40693</v>
      </c>
      <c r="JX10" s="511">
        <v>41027</v>
      </c>
      <c r="JY10" s="519">
        <v>41151</v>
      </c>
      <c r="JZ10" s="530">
        <v>41690</v>
      </c>
      <c r="KA10" s="218">
        <f t="shared" si="3"/>
        <v>539</v>
      </c>
      <c r="KB10" s="4"/>
    </row>
    <row r="11" spans="1:288" ht="15" customHeight="1" x14ac:dyDescent="0.2">
      <c r="A11" s="557"/>
      <c r="B11" s="43">
        <v>10</v>
      </c>
      <c r="C11" s="4" t="s">
        <v>155</v>
      </c>
      <c r="D11" s="43">
        <v>3</v>
      </c>
      <c r="E11" s="43">
        <v>2</v>
      </c>
      <c r="F11" s="7">
        <v>18</v>
      </c>
      <c r="G11" s="1">
        <v>26</v>
      </c>
      <c r="H11" s="1">
        <v>34</v>
      </c>
      <c r="I11" s="1">
        <v>42</v>
      </c>
      <c r="J11" s="18">
        <v>53</v>
      </c>
      <c r="K11" s="1">
        <v>61</v>
      </c>
      <c r="L11" s="34">
        <v>74</v>
      </c>
      <c r="M11" s="37">
        <v>80</v>
      </c>
      <c r="N11" s="41">
        <v>87</v>
      </c>
      <c r="O11" s="44">
        <v>94</v>
      </c>
      <c r="P11" s="47">
        <v>102</v>
      </c>
      <c r="Q11" s="53">
        <v>108</v>
      </c>
      <c r="R11" s="65">
        <v>113</v>
      </c>
      <c r="S11" s="69">
        <v>118</v>
      </c>
      <c r="T11" s="71">
        <v>128</v>
      </c>
      <c r="U11" s="73">
        <v>136</v>
      </c>
      <c r="V11" s="77">
        <v>144</v>
      </c>
      <c r="W11" s="1">
        <f>ROUND((V11-T11)/2+V11,2)</f>
        <v>152</v>
      </c>
      <c r="X11" s="88">
        <v>156</v>
      </c>
      <c r="Y11" s="90">
        <v>163</v>
      </c>
      <c r="Z11" s="93">
        <v>169</v>
      </c>
      <c r="AA11" s="99">
        <v>172</v>
      </c>
      <c r="AB11" s="104">
        <v>176</v>
      </c>
      <c r="AC11" s="114">
        <v>181</v>
      </c>
      <c r="AD11" s="117">
        <v>184</v>
      </c>
      <c r="AE11" s="122">
        <v>188</v>
      </c>
      <c r="AF11" s="1">
        <f>ROUND((AE11-AB11)/3+AE11,1)</f>
        <v>192</v>
      </c>
      <c r="AG11" s="129">
        <v>207</v>
      </c>
      <c r="AH11" s="133">
        <v>215</v>
      </c>
      <c r="AI11" s="136">
        <v>224</v>
      </c>
      <c r="AJ11" s="140">
        <v>232</v>
      </c>
      <c r="AK11" s="145">
        <v>252</v>
      </c>
      <c r="AL11" s="149">
        <v>252</v>
      </c>
      <c r="AM11" s="1">
        <v>252</v>
      </c>
      <c r="AN11" s="1">
        <v>260</v>
      </c>
      <c r="AO11" s="163">
        <v>266</v>
      </c>
      <c r="AP11" s="167">
        <v>278</v>
      </c>
      <c r="AQ11" s="174">
        <v>284</v>
      </c>
      <c r="AR11" s="178">
        <v>293</v>
      </c>
      <c r="AS11" s="184">
        <v>300</v>
      </c>
      <c r="AT11" s="1">
        <f>ROUND((AS11-AP11)/3*1.2+AS11,1)</f>
        <v>308.8</v>
      </c>
      <c r="AU11" s="1">
        <v>315</v>
      </c>
      <c r="AV11" s="1">
        <v>322</v>
      </c>
      <c r="AW11" s="205">
        <v>340</v>
      </c>
      <c r="AX11" s="209">
        <v>350</v>
      </c>
      <c r="AY11" s="218">
        <v>362</v>
      </c>
      <c r="AZ11" s="225">
        <v>371</v>
      </c>
      <c r="BA11" s="229">
        <v>384</v>
      </c>
      <c r="BB11" s="235">
        <v>391</v>
      </c>
      <c r="BC11" s="1">
        <v>397</v>
      </c>
      <c r="BD11" s="251">
        <v>407</v>
      </c>
      <c r="BE11" s="255">
        <v>415</v>
      </c>
      <c r="BF11" s="264">
        <v>426</v>
      </c>
      <c r="BG11" s="268">
        <v>435</v>
      </c>
      <c r="BH11" s="272">
        <v>449</v>
      </c>
      <c r="BI11" s="279">
        <v>461</v>
      </c>
      <c r="BJ11" s="285">
        <v>467</v>
      </c>
      <c r="BK11" s="291">
        <v>477</v>
      </c>
      <c r="BL11" s="295">
        <v>483</v>
      </c>
      <c r="BM11" s="299">
        <v>9</v>
      </c>
      <c r="BN11" s="305">
        <v>15</v>
      </c>
      <c r="BO11" s="308">
        <v>23</v>
      </c>
      <c r="BP11" s="310">
        <v>34</v>
      </c>
      <c r="BQ11" s="313">
        <v>40</v>
      </c>
      <c r="BR11" s="317">
        <v>47</v>
      </c>
      <c r="BS11" s="322">
        <v>54</v>
      </c>
      <c r="BT11" s="327">
        <v>60</v>
      </c>
      <c r="BU11" s="331">
        <v>66</v>
      </c>
      <c r="BV11" s="335">
        <v>70</v>
      </c>
      <c r="BW11" s="338">
        <v>76</v>
      </c>
      <c r="BX11" s="343">
        <v>83</v>
      </c>
      <c r="BY11" s="346">
        <v>90</v>
      </c>
      <c r="BZ11" s="354">
        <v>97</v>
      </c>
      <c r="CA11" s="375">
        <v>104</v>
      </c>
      <c r="CB11" s="388">
        <v>113</v>
      </c>
      <c r="CC11" s="393">
        <v>123</v>
      </c>
      <c r="CD11" s="414">
        <v>132</v>
      </c>
      <c r="CE11" s="422">
        <v>140</v>
      </c>
      <c r="CF11" s="429">
        <v>148</v>
      </c>
      <c r="CG11" s="435">
        <v>156</v>
      </c>
      <c r="CH11" s="441">
        <v>167</v>
      </c>
      <c r="CI11" s="448">
        <v>167</v>
      </c>
      <c r="CJ11" s="456">
        <v>187</v>
      </c>
      <c r="CK11" s="460">
        <v>196</v>
      </c>
      <c r="CL11" s="468">
        <v>205</v>
      </c>
      <c r="CM11" s="475">
        <v>212</v>
      </c>
      <c r="CN11" s="483">
        <v>221</v>
      </c>
      <c r="CO11" s="489">
        <v>232</v>
      </c>
      <c r="CP11" s="1">
        <v>240</v>
      </c>
      <c r="CQ11" s="505">
        <v>246</v>
      </c>
      <c r="CR11" s="511">
        <v>254</v>
      </c>
      <c r="CS11" s="519">
        <v>264</v>
      </c>
      <c r="CT11" s="1">
        <v>272</v>
      </c>
      <c r="CU11" s="218">
        <f t="shared" si="0"/>
        <v>8</v>
      </c>
      <c r="CV11" s="7">
        <v>49</v>
      </c>
      <c r="CW11" s="1">
        <v>50</v>
      </c>
      <c r="CX11" s="1">
        <v>52</v>
      </c>
      <c r="CY11" s="1">
        <v>54</v>
      </c>
      <c r="CZ11" s="5">
        <v>54</v>
      </c>
      <c r="DA11" s="5">
        <v>54</v>
      </c>
      <c r="DB11" s="5">
        <v>54</v>
      </c>
      <c r="DC11" s="5">
        <v>54</v>
      </c>
      <c r="DD11" s="5">
        <v>54</v>
      </c>
      <c r="DE11" s="5">
        <v>54</v>
      </c>
      <c r="DF11" s="5">
        <v>54</v>
      </c>
      <c r="DG11" s="5">
        <v>54</v>
      </c>
      <c r="DH11" s="65">
        <v>53</v>
      </c>
      <c r="DI11" s="69">
        <v>53</v>
      </c>
      <c r="DJ11" s="71">
        <v>53</v>
      </c>
      <c r="DK11" s="73">
        <v>54</v>
      </c>
      <c r="DL11" s="77">
        <v>54</v>
      </c>
      <c r="DM11" s="1">
        <f>ROUND((DL11-DJ11)/2+DL11,2)</f>
        <v>54.5</v>
      </c>
      <c r="DN11" s="88">
        <v>54.5</v>
      </c>
      <c r="DO11" s="90">
        <v>54.5</v>
      </c>
      <c r="DP11" s="93">
        <v>54.5</v>
      </c>
      <c r="DQ11" s="99">
        <v>54.5</v>
      </c>
      <c r="DR11" s="104">
        <v>54.5</v>
      </c>
      <c r="DS11" s="114">
        <v>54.5</v>
      </c>
      <c r="DT11" s="117">
        <v>54.5</v>
      </c>
      <c r="DU11" s="122">
        <v>54.5</v>
      </c>
      <c r="DV11" s="1">
        <v>54.5</v>
      </c>
      <c r="DW11" s="129">
        <v>55</v>
      </c>
      <c r="DX11" s="133">
        <v>55</v>
      </c>
      <c r="DY11" s="136">
        <v>55</v>
      </c>
      <c r="DZ11" s="140">
        <v>55</v>
      </c>
      <c r="EA11" s="145">
        <v>55</v>
      </c>
      <c r="EB11" s="149">
        <v>55</v>
      </c>
      <c r="EC11" s="1">
        <v>55</v>
      </c>
      <c r="ED11" s="1">
        <v>55</v>
      </c>
      <c r="EE11" s="163">
        <v>56</v>
      </c>
      <c r="EF11" s="167">
        <v>56</v>
      </c>
      <c r="EG11" s="174">
        <v>56</v>
      </c>
      <c r="EH11" s="178">
        <v>57</v>
      </c>
      <c r="EI11" s="184">
        <v>57</v>
      </c>
      <c r="EJ11" s="1">
        <v>57</v>
      </c>
      <c r="EK11" s="1">
        <f>EJ11</f>
        <v>57</v>
      </c>
      <c r="EL11" s="1">
        <f>EK11</f>
        <v>57</v>
      </c>
      <c r="EM11" s="205">
        <v>57</v>
      </c>
      <c r="EN11" s="209">
        <v>57</v>
      </c>
      <c r="EO11" s="218">
        <v>57</v>
      </c>
      <c r="EP11" s="225">
        <v>57</v>
      </c>
      <c r="EQ11" s="229">
        <v>58</v>
      </c>
      <c r="ER11" s="235">
        <v>58</v>
      </c>
      <c r="ES11" s="1">
        <v>59</v>
      </c>
      <c r="ET11" s="251">
        <v>58</v>
      </c>
      <c r="EU11" s="255">
        <v>59</v>
      </c>
      <c r="EV11" s="264">
        <v>59</v>
      </c>
      <c r="EW11" s="268">
        <v>59</v>
      </c>
      <c r="EX11" s="272">
        <v>59</v>
      </c>
      <c r="EY11" s="279">
        <v>59</v>
      </c>
      <c r="EZ11" s="285">
        <v>59</v>
      </c>
      <c r="FA11" s="291">
        <v>60</v>
      </c>
      <c r="FB11" s="295">
        <v>63</v>
      </c>
      <c r="FC11" s="299">
        <v>1.3879999999999999</v>
      </c>
      <c r="FD11" s="305">
        <v>1.3879999999999999</v>
      </c>
      <c r="FE11" s="308">
        <v>2</v>
      </c>
      <c r="FF11" s="310">
        <v>2</v>
      </c>
      <c r="FG11" s="313">
        <v>2</v>
      </c>
      <c r="FH11" s="317">
        <v>2</v>
      </c>
      <c r="FI11" s="322">
        <v>2</v>
      </c>
      <c r="FJ11" s="327">
        <v>2</v>
      </c>
      <c r="FK11" s="331">
        <v>2</v>
      </c>
      <c r="FL11" s="335">
        <v>2</v>
      </c>
      <c r="FM11" s="338">
        <v>2</v>
      </c>
      <c r="FN11" s="343">
        <v>3</v>
      </c>
      <c r="FO11" s="346">
        <v>3</v>
      </c>
      <c r="FP11" s="354">
        <v>3</v>
      </c>
      <c r="FQ11" s="375">
        <v>4</v>
      </c>
      <c r="FR11" s="388">
        <v>4</v>
      </c>
      <c r="FS11" s="393">
        <v>4</v>
      </c>
      <c r="FT11" s="414">
        <v>4</v>
      </c>
      <c r="FU11" s="422">
        <v>4</v>
      </c>
      <c r="FV11" s="429">
        <v>4</v>
      </c>
      <c r="FW11" s="435">
        <v>4</v>
      </c>
      <c r="FX11" s="441">
        <v>4</v>
      </c>
      <c r="FY11" s="448">
        <v>4</v>
      </c>
      <c r="FZ11" s="456">
        <v>4</v>
      </c>
      <c r="GA11" s="460">
        <v>5</v>
      </c>
      <c r="GB11" s="468">
        <v>6</v>
      </c>
      <c r="GC11" s="475">
        <v>6</v>
      </c>
      <c r="GD11" s="483">
        <v>6</v>
      </c>
      <c r="GE11" s="489">
        <v>6</v>
      </c>
      <c r="GF11" s="1">
        <v>6</v>
      </c>
      <c r="GG11" s="505">
        <v>6</v>
      </c>
      <c r="GH11" s="511">
        <v>6</v>
      </c>
      <c r="GI11" s="519">
        <v>6</v>
      </c>
      <c r="GJ11" s="1">
        <v>6</v>
      </c>
      <c r="GK11" s="218">
        <f t="shared" si="2"/>
        <v>0</v>
      </c>
      <c r="GL11" s="7">
        <v>11947</v>
      </c>
      <c r="GM11" s="7"/>
      <c r="GN11" s="7"/>
      <c r="GO11" s="13"/>
      <c r="GP11" s="17">
        <v>13068</v>
      </c>
      <c r="GQ11" s="22"/>
      <c r="GR11" s="31"/>
      <c r="GS11" s="37">
        <v>13644</v>
      </c>
      <c r="GT11" s="41"/>
      <c r="GU11" s="44">
        <v>14117</v>
      </c>
      <c r="GV11" s="47">
        <v>14389</v>
      </c>
      <c r="GW11" s="53">
        <v>14654</v>
      </c>
      <c r="GX11" s="65">
        <v>14881</v>
      </c>
      <c r="GY11" s="69">
        <v>15114</v>
      </c>
      <c r="GZ11" s="71">
        <v>15451</v>
      </c>
      <c r="HA11" s="73">
        <v>15756</v>
      </c>
      <c r="HB11" s="74">
        <v>16072</v>
      </c>
      <c r="HC11" s="82"/>
      <c r="HD11" s="88">
        <v>16630</v>
      </c>
      <c r="HE11" s="74">
        <v>16874</v>
      </c>
      <c r="HF11" s="93">
        <v>17091</v>
      </c>
      <c r="HG11" s="99">
        <v>17248</v>
      </c>
      <c r="HH11" s="104">
        <v>17456</v>
      </c>
      <c r="HI11" s="114">
        <v>17681</v>
      </c>
      <c r="HJ11" s="117">
        <v>17894</v>
      </c>
      <c r="HK11" s="122">
        <v>18106</v>
      </c>
      <c r="HL11" s="124"/>
      <c r="HM11" s="129">
        <v>18738</v>
      </c>
      <c r="HN11" s="74">
        <v>19159</v>
      </c>
      <c r="HO11" s="136">
        <v>19463</v>
      </c>
      <c r="HP11" s="140">
        <v>19750</v>
      </c>
      <c r="HQ11" s="74">
        <v>20046</v>
      </c>
      <c r="HR11" s="149">
        <v>20396</v>
      </c>
      <c r="HS11" s="153"/>
      <c r="HT11" s="158"/>
      <c r="HU11" s="163"/>
      <c r="HV11" s="167"/>
      <c r="HW11" s="174"/>
      <c r="HX11" s="178"/>
      <c r="HY11" s="184"/>
      <c r="HZ11" s="189"/>
      <c r="IA11" s="193"/>
      <c r="IB11" s="202"/>
      <c r="IC11" s="205"/>
      <c r="ID11" s="209"/>
      <c r="IE11" s="218"/>
      <c r="IF11" s="225"/>
      <c r="IG11" s="229"/>
      <c r="IH11" s="235"/>
      <c r="II11" s="245"/>
      <c r="IJ11" s="251"/>
      <c r="IK11" s="255"/>
      <c r="IL11" s="264">
        <v>27842</v>
      </c>
      <c r="IM11" s="268">
        <v>28617</v>
      </c>
      <c r="IN11" s="272">
        <v>29368</v>
      </c>
      <c r="IO11" s="279">
        <v>29782</v>
      </c>
      <c r="IP11" s="285">
        <v>30069</v>
      </c>
      <c r="IQ11" s="291">
        <v>30393</v>
      </c>
      <c r="IR11" s="295">
        <v>30717</v>
      </c>
      <c r="IS11" s="299">
        <v>31070</v>
      </c>
      <c r="IT11" s="305">
        <v>31310</v>
      </c>
      <c r="IU11" s="308">
        <v>31612</v>
      </c>
      <c r="IV11" s="310">
        <v>32049</v>
      </c>
      <c r="IW11" s="313">
        <v>32303</v>
      </c>
      <c r="IX11" s="317">
        <v>32606</v>
      </c>
      <c r="IY11" s="322">
        <v>32850</v>
      </c>
      <c r="IZ11" s="327">
        <v>33038</v>
      </c>
      <c r="JA11" s="331">
        <v>33277</v>
      </c>
      <c r="JB11" s="335">
        <v>33419</v>
      </c>
      <c r="JC11" s="338">
        <v>33634</v>
      </c>
      <c r="JD11" s="343">
        <v>33937</v>
      </c>
      <c r="JE11" s="346">
        <v>34233</v>
      </c>
      <c r="JF11" s="354">
        <v>34535</v>
      </c>
      <c r="JG11" s="375">
        <v>34824</v>
      </c>
      <c r="JH11" s="388">
        <v>35179</v>
      </c>
      <c r="JI11" s="393">
        <v>35545</v>
      </c>
      <c r="JJ11" s="414">
        <v>35844</v>
      </c>
      <c r="JK11" s="422">
        <v>36115</v>
      </c>
      <c r="JL11" s="429">
        <v>36478</v>
      </c>
      <c r="JM11" s="435">
        <v>36726</v>
      </c>
      <c r="JN11" s="441">
        <v>37039</v>
      </c>
      <c r="JO11" s="448">
        <v>37351</v>
      </c>
      <c r="JP11" s="456">
        <v>37712</v>
      </c>
      <c r="JQ11" s="460">
        <v>38054</v>
      </c>
      <c r="JR11" s="468">
        <v>38381</v>
      </c>
      <c r="JS11" s="475">
        <v>38663</v>
      </c>
      <c r="JT11" s="483">
        <v>38987</v>
      </c>
      <c r="JU11" s="74">
        <v>39402</v>
      </c>
      <c r="JV11" s="498"/>
      <c r="JW11" s="505">
        <v>39936</v>
      </c>
      <c r="JX11" s="511">
        <v>40211</v>
      </c>
      <c r="JY11" s="519">
        <v>40524</v>
      </c>
      <c r="JZ11" s="530"/>
      <c r="KA11" s="218" t="str">
        <f t="shared" si="3"/>
        <v>Н/Д</v>
      </c>
      <c r="KB11" s="4"/>
    </row>
    <row r="12" spans="1:288" ht="15" customHeight="1" x14ac:dyDescent="0.2">
      <c r="A12" s="557"/>
      <c r="B12" s="43">
        <v>11</v>
      </c>
      <c r="C12" s="4" t="s">
        <v>156</v>
      </c>
      <c r="D12" s="43">
        <v>1</v>
      </c>
      <c r="E12" s="43">
        <v>1</v>
      </c>
      <c r="F12" s="7">
        <v>1</v>
      </c>
      <c r="G12" s="7">
        <v>2</v>
      </c>
      <c r="H12" s="10">
        <v>3</v>
      </c>
      <c r="I12" s="13">
        <v>3</v>
      </c>
      <c r="J12" s="18">
        <v>4</v>
      </c>
      <c r="K12" s="22">
        <v>4</v>
      </c>
      <c r="L12" s="31">
        <v>5</v>
      </c>
      <c r="M12" s="37">
        <v>5</v>
      </c>
      <c r="N12" s="41">
        <v>5</v>
      </c>
      <c r="O12" s="44">
        <v>5</v>
      </c>
      <c r="P12" s="52">
        <v>7</v>
      </c>
      <c r="Q12" s="53">
        <v>7</v>
      </c>
      <c r="R12" s="65">
        <v>8</v>
      </c>
      <c r="S12" s="69">
        <v>8</v>
      </c>
      <c r="T12" s="71">
        <v>9</v>
      </c>
      <c r="U12" s="73">
        <v>9</v>
      </c>
      <c r="V12" s="77">
        <v>10</v>
      </c>
      <c r="W12" s="82">
        <v>10</v>
      </c>
      <c r="X12" s="88">
        <v>10</v>
      </c>
      <c r="Y12" s="90">
        <v>11</v>
      </c>
      <c r="Z12" s="93">
        <v>11</v>
      </c>
      <c r="AA12" s="99">
        <v>11</v>
      </c>
      <c r="AB12" s="104">
        <v>12</v>
      </c>
      <c r="AC12" s="5">
        <v>12</v>
      </c>
      <c r="AD12" s="117">
        <v>12</v>
      </c>
      <c r="AE12" s="122">
        <v>14</v>
      </c>
      <c r="AF12" s="124">
        <v>14</v>
      </c>
      <c r="AG12" s="129">
        <v>14</v>
      </c>
      <c r="AH12" s="133">
        <v>14</v>
      </c>
      <c r="AI12" s="136">
        <v>15</v>
      </c>
      <c r="AJ12" s="140">
        <v>15</v>
      </c>
      <c r="AK12" s="145">
        <v>15</v>
      </c>
      <c r="AL12" s="149">
        <v>15</v>
      </c>
      <c r="AM12" s="153">
        <v>16</v>
      </c>
      <c r="AN12" s="158">
        <v>16</v>
      </c>
      <c r="AO12" s="163">
        <v>17</v>
      </c>
      <c r="AP12" s="167">
        <v>17</v>
      </c>
      <c r="AQ12" s="174">
        <v>18</v>
      </c>
      <c r="AR12" s="178">
        <v>18</v>
      </c>
      <c r="AS12" s="184">
        <v>19</v>
      </c>
      <c r="AT12" s="189">
        <v>20</v>
      </c>
      <c r="AU12" s="193">
        <v>20</v>
      </c>
      <c r="AV12" s="202">
        <v>20</v>
      </c>
      <c r="AW12" s="205">
        <v>20</v>
      </c>
      <c r="AX12" s="209">
        <v>20</v>
      </c>
      <c r="AY12" s="218">
        <v>21</v>
      </c>
      <c r="AZ12" s="225">
        <v>22</v>
      </c>
      <c r="BA12" s="229">
        <v>22</v>
      </c>
      <c r="BB12" s="235">
        <v>23</v>
      </c>
      <c r="BC12" s="245">
        <v>23</v>
      </c>
      <c r="BD12" s="251">
        <v>24</v>
      </c>
      <c r="BE12" s="255">
        <v>25</v>
      </c>
      <c r="BF12" s="264">
        <v>25</v>
      </c>
      <c r="BG12" s="268">
        <v>25</v>
      </c>
      <c r="BH12" s="272">
        <v>26</v>
      </c>
      <c r="BI12" s="279">
        <v>26</v>
      </c>
      <c r="BJ12" s="285">
        <v>27</v>
      </c>
      <c r="BK12" s="291">
        <v>28</v>
      </c>
      <c r="BL12" s="295">
        <v>28</v>
      </c>
      <c r="BM12" s="299">
        <v>28</v>
      </c>
      <c r="BN12" s="305">
        <v>28</v>
      </c>
      <c r="BO12" s="308">
        <v>30</v>
      </c>
      <c r="BP12" s="310">
        <v>31</v>
      </c>
      <c r="BQ12" s="313">
        <v>31</v>
      </c>
      <c r="BR12" s="317">
        <v>31</v>
      </c>
      <c r="BS12" s="322">
        <v>31</v>
      </c>
      <c r="BT12" s="327">
        <v>32</v>
      </c>
      <c r="BU12" s="331">
        <v>33</v>
      </c>
      <c r="BV12" s="335">
        <v>34</v>
      </c>
      <c r="BW12" s="338">
        <v>35</v>
      </c>
      <c r="BX12" s="343">
        <v>35</v>
      </c>
      <c r="BY12" s="346">
        <v>35</v>
      </c>
      <c r="BZ12" s="354">
        <v>35</v>
      </c>
      <c r="CA12" s="375">
        <v>36</v>
      </c>
      <c r="CB12" s="388">
        <v>36</v>
      </c>
      <c r="CC12" s="393">
        <v>37</v>
      </c>
      <c r="CD12" s="414">
        <v>37</v>
      </c>
      <c r="CE12" s="422">
        <v>38</v>
      </c>
      <c r="CF12" s="429">
        <v>38</v>
      </c>
      <c r="CG12" s="435">
        <v>38</v>
      </c>
      <c r="CH12" s="441">
        <v>39</v>
      </c>
      <c r="CI12" s="448">
        <v>39</v>
      </c>
      <c r="CJ12" s="456">
        <v>40</v>
      </c>
      <c r="CK12" s="460">
        <v>40</v>
      </c>
      <c r="CL12" s="468">
        <v>41</v>
      </c>
      <c r="CM12" s="475">
        <v>41</v>
      </c>
      <c r="CN12" s="483">
        <v>41</v>
      </c>
      <c r="CO12" s="489">
        <v>43</v>
      </c>
      <c r="CP12" s="498">
        <v>43</v>
      </c>
      <c r="CQ12" s="505">
        <v>43</v>
      </c>
      <c r="CR12" s="511">
        <v>44</v>
      </c>
      <c r="CS12" s="519">
        <v>44</v>
      </c>
      <c r="CT12" s="530">
        <v>45</v>
      </c>
      <c r="CU12" s="218">
        <f t="shared" si="0"/>
        <v>1</v>
      </c>
      <c r="CV12" s="7">
        <v>7</v>
      </c>
      <c r="CW12" s="7">
        <v>7</v>
      </c>
      <c r="CX12" s="10">
        <v>8</v>
      </c>
      <c r="CY12" s="13">
        <v>8</v>
      </c>
      <c r="CZ12" s="18">
        <v>9</v>
      </c>
      <c r="DA12" s="22">
        <v>9</v>
      </c>
      <c r="DB12" s="31">
        <v>9</v>
      </c>
      <c r="DC12" s="37">
        <v>9</v>
      </c>
      <c r="DD12" s="41">
        <v>9</v>
      </c>
      <c r="DE12" s="44">
        <v>10</v>
      </c>
      <c r="DF12" s="52">
        <v>10</v>
      </c>
      <c r="DG12" s="53">
        <v>11</v>
      </c>
      <c r="DH12" s="65">
        <v>11</v>
      </c>
      <c r="DI12" s="69">
        <v>12</v>
      </c>
      <c r="DJ12" s="71">
        <v>12</v>
      </c>
      <c r="DK12" s="73">
        <v>13</v>
      </c>
      <c r="DL12" s="77">
        <v>13</v>
      </c>
      <c r="DM12" s="82">
        <v>13</v>
      </c>
      <c r="DN12" s="88">
        <v>13</v>
      </c>
      <c r="DO12" s="90">
        <v>14</v>
      </c>
      <c r="DP12" s="93">
        <v>14</v>
      </c>
      <c r="DQ12" s="99">
        <v>14</v>
      </c>
      <c r="DR12" s="104">
        <v>15</v>
      </c>
      <c r="DS12" s="5">
        <v>15</v>
      </c>
      <c r="DT12" s="117">
        <v>15</v>
      </c>
      <c r="DU12" s="122">
        <v>16</v>
      </c>
      <c r="DV12" s="124">
        <v>16</v>
      </c>
      <c r="DW12" s="129">
        <v>16</v>
      </c>
      <c r="DX12" s="133">
        <v>16</v>
      </c>
      <c r="DY12" s="136">
        <v>16</v>
      </c>
      <c r="DZ12" s="140">
        <v>16</v>
      </c>
      <c r="EA12" s="145">
        <v>16</v>
      </c>
      <c r="EB12" s="149">
        <v>16</v>
      </c>
      <c r="EC12" s="153">
        <v>17</v>
      </c>
      <c r="ED12" s="158">
        <v>17</v>
      </c>
      <c r="EE12" s="163">
        <v>18</v>
      </c>
      <c r="EF12" s="167">
        <v>19</v>
      </c>
      <c r="EG12" s="174">
        <v>19</v>
      </c>
      <c r="EH12" s="178">
        <v>19</v>
      </c>
      <c r="EI12" s="184">
        <v>21</v>
      </c>
      <c r="EJ12" s="189">
        <v>21</v>
      </c>
      <c r="EK12" s="193">
        <v>21</v>
      </c>
      <c r="EL12" s="202">
        <v>21</v>
      </c>
      <c r="EM12" s="205">
        <v>21</v>
      </c>
      <c r="EN12" s="209">
        <v>21</v>
      </c>
      <c r="EO12" s="218">
        <v>21</v>
      </c>
      <c r="EP12" s="225">
        <v>22</v>
      </c>
      <c r="EQ12" s="229">
        <v>22</v>
      </c>
      <c r="ER12" s="235">
        <v>23</v>
      </c>
      <c r="ES12" s="245">
        <v>23</v>
      </c>
      <c r="ET12" s="251">
        <v>24</v>
      </c>
      <c r="EU12" s="255">
        <v>25</v>
      </c>
      <c r="EV12" s="264">
        <v>25</v>
      </c>
      <c r="EW12" s="268">
        <v>25</v>
      </c>
      <c r="EX12" s="272">
        <v>25</v>
      </c>
      <c r="EY12" s="279">
        <v>25</v>
      </c>
      <c r="EZ12" s="285">
        <v>25</v>
      </c>
      <c r="FA12" s="291">
        <v>27</v>
      </c>
      <c r="FB12" s="295">
        <v>27</v>
      </c>
      <c r="FC12" s="299">
        <v>27</v>
      </c>
      <c r="FD12" s="305">
        <v>27</v>
      </c>
      <c r="FE12" s="308">
        <v>29</v>
      </c>
      <c r="FF12" s="310">
        <v>29</v>
      </c>
      <c r="FG12" s="313">
        <v>29</v>
      </c>
      <c r="FH12" s="317">
        <v>29</v>
      </c>
      <c r="FI12" s="322">
        <v>29</v>
      </c>
      <c r="FJ12" s="327">
        <v>29</v>
      </c>
      <c r="FK12" s="331">
        <v>30</v>
      </c>
      <c r="FL12" s="335">
        <v>30</v>
      </c>
      <c r="FM12" s="338">
        <v>30</v>
      </c>
      <c r="FN12" s="343">
        <v>31</v>
      </c>
      <c r="FO12" s="346">
        <v>32</v>
      </c>
      <c r="FP12" s="354">
        <v>32</v>
      </c>
      <c r="FQ12" s="375">
        <v>32</v>
      </c>
      <c r="FR12" s="388">
        <v>33</v>
      </c>
      <c r="FS12" s="393">
        <v>33</v>
      </c>
      <c r="FT12" s="414">
        <v>33</v>
      </c>
      <c r="FU12" s="422">
        <v>34</v>
      </c>
      <c r="FV12" s="429">
        <v>34</v>
      </c>
      <c r="FW12" s="435">
        <v>34</v>
      </c>
      <c r="FX12" s="441">
        <v>35</v>
      </c>
      <c r="FY12" s="448">
        <v>35</v>
      </c>
      <c r="FZ12" s="456">
        <v>35</v>
      </c>
      <c r="GA12" s="460">
        <v>36</v>
      </c>
      <c r="GB12" s="468">
        <v>37</v>
      </c>
      <c r="GC12" s="475">
        <v>37</v>
      </c>
      <c r="GD12" s="483">
        <v>37</v>
      </c>
      <c r="GE12" s="489">
        <v>38</v>
      </c>
      <c r="GF12" s="498">
        <v>38</v>
      </c>
      <c r="GG12" s="505">
        <v>39</v>
      </c>
      <c r="GH12" s="511">
        <v>39</v>
      </c>
      <c r="GI12" s="519">
        <v>39</v>
      </c>
      <c r="GJ12" s="530">
        <v>40</v>
      </c>
      <c r="GK12" s="218">
        <f t="shared" si="2"/>
        <v>1</v>
      </c>
      <c r="GL12" s="7">
        <v>5425</v>
      </c>
      <c r="GM12" s="7">
        <v>5425</v>
      </c>
      <c r="GN12" s="7">
        <v>5425</v>
      </c>
      <c r="GO12" s="13">
        <v>5425</v>
      </c>
      <c r="GP12" s="17">
        <v>5425</v>
      </c>
      <c r="GQ12" s="22">
        <v>5425</v>
      </c>
      <c r="GR12" s="31">
        <v>5425</v>
      </c>
      <c r="GS12" s="37">
        <v>5425</v>
      </c>
      <c r="GT12" s="41">
        <v>5425</v>
      </c>
      <c r="GU12" s="44">
        <v>5425</v>
      </c>
      <c r="GV12" s="52">
        <v>5425</v>
      </c>
      <c r="GW12" s="63">
        <v>5425</v>
      </c>
      <c r="GX12" s="65">
        <v>5425</v>
      </c>
      <c r="GY12" s="69">
        <v>5425</v>
      </c>
      <c r="GZ12" s="71">
        <v>5425</v>
      </c>
      <c r="HA12" s="73">
        <v>5425</v>
      </c>
      <c r="HB12" s="77">
        <v>5425</v>
      </c>
      <c r="HC12" s="82">
        <v>5425</v>
      </c>
      <c r="HD12" s="88">
        <v>5425</v>
      </c>
      <c r="HE12" s="90">
        <v>5427</v>
      </c>
      <c r="HF12" s="93">
        <v>5427</v>
      </c>
      <c r="HG12" s="99">
        <v>5432</v>
      </c>
      <c r="HH12" s="104">
        <v>5436</v>
      </c>
      <c r="HI12" s="5">
        <v>5436</v>
      </c>
      <c r="HJ12" s="117">
        <v>5446</v>
      </c>
      <c r="HK12" s="122">
        <v>5452</v>
      </c>
      <c r="HL12" s="124">
        <v>5453</v>
      </c>
      <c r="HM12" s="129">
        <v>5453</v>
      </c>
      <c r="HN12" s="133">
        <v>5455</v>
      </c>
      <c r="HO12" s="136">
        <v>5458</v>
      </c>
      <c r="HP12" s="140">
        <v>5458</v>
      </c>
      <c r="HQ12" s="145">
        <v>5459</v>
      </c>
      <c r="HR12" s="149">
        <v>5463</v>
      </c>
      <c r="HS12" s="153">
        <v>5469</v>
      </c>
      <c r="HT12" s="158">
        <v>5473</v>
      </c>
      <c r="HU12" s="163">
        <v>5477</v>
      </c>
      <c r="HV12" s="167">
        <v>5486</v>
      </c>
      <c r="HW12" s="174">
        <v>5493</v>
      </c>
      <c r="HX12" s="74">
        <v>5493</v>
      </c>
      <c r="HY12" s="184">
        <v>5508</v>
      </c>
      <c r="HZ12" s="189">
        <v>5514</v>
      </c>
      <c r="IA12" s="193">
        <v>5514</v>
      </c>
      <c r="IB12" s="202">
        <v>5515</v>
      </c>
      <c r="IC12" s="205">
        <v>5516</v>
      </c>
      <c r="ID12" s="209">
        <v>5518</v>
      </c>
      <c r="IE12" s="218">
        <v>5528</v>
      </c>
      <c r="IF12" s="225">
        <v>5535</v>
      </c>
      <c r="IG12" s="229">
        <v>5540</v>
      </c>
      <c r="IH12" s="235">
        <v>5545</v>
      </c>
      <c r="II12" s="245">
        <v>5551</v>
      </c>
      <c r="IJ12" s="251">
        <v>5556</v>
      </c>
      <c r="IK12" s="255">
        <v>5565</v>
      </c>
      <c r="IL12" s="264">
        <v>5567</v>
      </c>
      <c r="IM12" s="268">
        <v>5568</v>
      </c>
      <c r="IN12" s="272">
        <v>5571</v>
      </c>
      <c r="IO12" s="279">
        <v>5573</v>
      </c>
      <c r="IP12" s="285">
        <v>5575</v>
      </c>
      <c r="IQ12" s="291">
        <v>5576</v>
      </c>
      <c r="IR12" s="295">
        <v>5577</v>
      </c>
      <c r="IS12" s="299">
        <v>5580</v>
      </c>
      <c r="IT12" s="305">
        <v>5583</v>
      </c>
      <c r="IU12" s="308">
        <v>3</v>
      </c>
      <c r="IV12" s="310">
        <v>11</v>
      </c>
      <c r="IW12" s="313">
        <v>16</v>
      </c>
      <c r="IX12" s="317">
        <v>19</v>
      </c>
      <c r="IY12" s="322">
        <v>21</v>
      </c>
      <c r="IZ12" s="327">
        <v>27</v>
      </c>
      <c r="JA12" s="331">
        <v>30</v>
      </c>
      <c r="JB12" s="335">
        <v>33</v>
      </c>
      <c r="JC12" s="338">
        <v>36</v>
      </c>
      <c r="JD12" s="343">
        <v>44</v>
      </c>
      <c r="JE12" s="346">
        <v>50</v>
      </c>
      <c r="JF12" s="354">
        <v>57</v>
      </c>
      <c r="JG12" s="375">
        <v>62</v>
      </c>
      <c r="JH12" s="388">
        <v>68</v>
      </c>
      <c r="JI12" s="393">
        <v>74</v>
      </c>
      <c r="JJ12" s="414">
        <v>77</v>
      </c>
      <c r="JK12" s="422">
        <v>79</v>
      </c>
      <c r="JL12" s="429">
        <v>82</v>
      </c>
      <c r="JM12" s="435">
        <v>88</v>
      </c>
      <c r="JN12" s="441">
        <v>92</v>
      </c>
      <c r="JO12" s="448">
        <v>97</v>
      </c>
      <c r="JP12" s="456">
        <v>102</v>
      </c>
      <c r="JQ12" s="460">
        <v>108</v>
      </c>
      <c r="JR12" s="468">
        <v>116</v>
      </c>
      <c r="JS12" s="475">
        <v>122</v>
      </c>
      <c r="JT12" s="483">
        <v>127</v>
      </c>
      <c r="JU12" s="489">
        <v>133</v>
      </c>
      <c r="JV12" s="498">
        <v>136</v>
      </c>
      <c r="JW12" s="505">
        <v>140</v>
      </c>
      <c r="JX12" s="511">
        <v>143</v>
      </c>
      <c r="JY12" s="519">
        <v>149</v>
      </c>
      <c r="JZ12" s="530">
        <v>154</v>
      </c>
      <c r="KA12" s="218">
        <f t="shared" si="3"/>
        <v>5</v>
      </c>
      <c r="KB12" s="4"/>
    </row>
    <row r="13" spans="1:288" ht="15" customHeight="1" x14ac:dyDescent="0.2">
      <c r="A13" s="557"/>
      <c r="B13" s="43">
        <v>12</v>
      </c>
      <c r="C13" s="4" t="s">
        <v>501</v>
      </c>
      <c r="D13" s="43">
        <v>2</v>
      </c>
      <c r="E13" s="43">
        <v>2</v>
      </c>
      <c r="F13" s="7">
        <v>295</v>
      </c>
      <c r="G13" s="7">
        <v>304</v>
      </c>
      <c r="H13" s="10">
        <v>314</v>
      </c>
      <c r="I13" s="13">
        <v>324</v>
      </c>
      <c r="J13" s="18">
        <v>338</v>
      </c>
      <c r="K13" s="1">
        <v>348</v>
      </c>
      <c r="L13" s="31">
        <v>357</v>
      </c>
      <c r="M13" s="37">
        <v>371</v>
      </c>
      <c r="N13" s="41">
        <v>382</v>
      </c>
      <c r="O13" s="44">
        <v>392</v>
      </c>
      <c r="P13" s="47">
        <v>401</v>
      </c>
      <c r="Q13" s="53">
        <v>413</v>
      </c>
      <c r="R13" s="65">
        <v>420</v>
      </c>
      <c r="S13" s="69">
        <v>429</v>
      </c>
      <c r="T13" s="71">
        <v>438</v>
      </c>
      <c r="U13" s="73">
        <v>447</v>
      </c>
      <c r="V13" s="77">
        <v>458</v>
      </c>
      <c r="W13" s="82">
        <v>470</v>
      </c>
      <c r="X13" s="88">
        <v>487</v>
      </c>
      <c r="Y13" s="90">
        <v>503</v>
      </c>
      <c r="Z13" s="93">
        <v>512</v>
      </c>
      <c r="AA13" s="99">
        <v>523</v>
      </c>
      <c r="AB13" s="104">
        <v>531</v>
      </c>
      <c r="AC13" s="114">
        <v>540</v>
      </c>
      <c r="AD13" s="117">
        <v>547</v>
      </c>
      <c r="AE13" s="122">
        <v>555</v>
      </c>
      <c r="AF13" s="124">
        <v>564</v>
      </c>
      <c r="AG13" s="129">
        <v>575</v>
      </c>
      <c r="AH13" s="133">
        <v>589</v>
      </c>
      <c r="AI13" s="136">
        <v>605</v>
      </c>
      <c r="AJ13" s="140">
        <v>617</v>
      </c>
      <c r="AK13" s="145">
        <v>630</v>
      </c>
      <c r="AL13" s="149">
        <v>644</v>
      </c>
      <c r="AM13" s="153">
        <v>657</v>
      </c>
      <c r="AN13" s="158">
        <v>669</v>
      </c>
      <c r="AO13" s="163">
        <v>680</v>
      </c>
      <c r="AP13" s="167">
        <v>688</v>
      </c>
      <c r="AQ13" s="174">
        <v>692</v>
      </c>
      <c r="AR13" s="178">
        <v>697</v>
      </c>
      <c r="AS13" s="184">
        <v>703</v>
      </c>
      <c r="AT13" s="189">
        <v>710</v>
      </c>
      <c r="AU13" s="193">
        <v>721</v>
      </c>
      <c r="AV13" s="202">
        <v>736</v>
      </c>
      <c r="AW13" s="205">
        <v>746</v>
      </c>
      <c r="AX13" s="209">
        <v>750</v>
      </c>
      <c r="AY13" s="218">
        <v>751</v>
      </c>
      <c r="AZ13" s="225">
        <v>751</v>
      </c>
      <c r="BA13" s="229">
        <v>751</v>
      </c>
      <c r="BB13" s="235">
        <v>751</v>
      </c>
      <c r="BC13" s="245">
        <v>751</v>
      </c>
      <c r="BD13" s="251">
        <v>751</v>
      </c>
      <c r="BE13" s="255">
        <v>751</v>
      </c>
      <c r="BF13" s="264">
        <v>761</v>
      </c>
      <c r="BG13" s="268">
        <v>770</v>
      </c>
      <c r="BH13" s="272">
        <v>779</v>
      </c>
      <c r="BI13" s="279">
        <v>779</v>
      </c>
      <c r="BJ13" s="285">
        <v>779</v>
      </c>
      <c r="BK13" s="291">
        <v>779</v>
      </c>
      <c r="BL13" s="295">
        <v>779</v>
      </c>
      <c r="BM13" s="299">
        <v>779</v>
      </c>
      <c r="BN13" s="305">
        <v>790</v>
      </c>
      <c r="BO13" s="308">
        <v>790</v>
      </c>
      <c r="BP13" s="310">
        <v>790</v>
      </c>
      <c r="BQ13" s="313">
        <v>790</v>
      </c>
      <c r="BR13" s="317">
        <v>790</v>
      </c>
      <c r="BS13" s="322">
        <v>790</v>
      </c>
      <c r="BT13" s="327">
        <v>791</v>
      </c>
      <c r="BU13" s="331">
        <v>797</v>
      </c>
      <c r="BV13" s="335">
        <v>797</v>
      </c>
      <c r="BW13" s="338">
        <v>797</v>
      </c>
      <c r="BX13" s="343">
        <v>797</v>
      </c>
      <c r="BY13" s="346">
        <v>797</v>
      </c>
      <c r="BZ13" s="354">
        <v>797</v>
      </c>
      <c r="CA13" s="375">
        <v>797</v>
      </c>
      <c r="CB13" s="388">
        <v>797</v>
      </c>
      <c r="CC13" s="393">
        <v>797</v>
      </c>
      <c r="CD13" s="1">
        <v>797</v>
      </c>
      <c r="CE13" s="422">
        <v>797</v>
      </c>
      <c r="CF13" s="429">
        <v>798</v>
      </c>
      <c r="CG13" s="435">
        <v>798</v>
      </c>
      <c r="CH13" s="441">
        <v>798</v>
      </c>
      <c r="CI13" s="448">
        <v>799</v>
      </c>
      <c r="CJ13" s="456">
        <v>800</v>
      </c>
      <c r="CK13" s="460">
        <v>801</v>
      </c>
      <c r="CL13" s="468">
        <v>802</v>
      </c>
      <c r="CM13" s="475">
        <v>803</v>
      </c>
      <c r="CN13" s="483">
        <v>803</v>
      </c>
      <c r="CO13" s="489">
        <v>803</v>
      </c>
      <c r="CP13" s="498">
        <v>804</v>
      </c>
      <c r="CQ13" s="505">
        <v>805</v>
      </c>
      <c r="CR13" s="511">
        <v>805</v>
      </c>
      <c r="CS13" s="519">
        <v>806</v>
      </c>
      <c r="CT13" s="530">
        <v>806</v>
      </c>
      <c r="CU13" s="218">
        <f t="shared" si="0"/>
        <v>0</v>
      </c>
      <c r="CV13" s="7">
        <v>131</v>
      </c>
      <c r="CW13" s="7">
        <v>137</v>
      </c>
      <c r="CX13" s="10">
        <v>144</v>
      </c>
      <c r="CY13" s="13">
        <v>151</v>
      </c>
      <c r="CZ13" s="18">
        <v>157</v>
      </c>
      <c r="DA13" s="1">
        <v>160</v>
      </c>
      <c r="DB13" s="31">
        <v>166</v>
      </c>
      <c r="DC13" s="37">
        <v>170</v>
      </c>
      <c r="DD13" s="41">
        <v>173</v>
      </c>
      <c r="DE13" s="44">
        <v>177</v>
      </c>
      <c r="DF13" s="47">
        <v>187</v>
      </c>
      <c r="DG13" s="53">
        <v>198</v>
      </c>
      <c r="DH13" s="65">
        <v>208</v>
      </c>
      <c r="DI13" s="69">
        <v>218</v>
      </c>
      <c r="DJ13" s="71">
        <v>228</v>
      </c>
      <c r="DK13" s="73">
        <v>236</v>
      </c>
      <c r="DL13" s="77">
        <v>237</v>
      </c>
      <c r="DM13" s="82">
        <v>237</v>
      </c>
      <c r="DN13" s="88">
        <v>241</v>
      </c>
      <c r="DO13" s="90">
        <v>241</v>
      </c>
      <c r="DP13" s="93">
        <v>248</v>
      </c>
      <c r="DQ13" s="99">
        <v>255</v>
      </c>
      <c r="DR13" s="104">
        <v>263</v>
      </c>
      <c r="DS13" s="114">
        <v>272</v>
      </c>
      <c r="DT13" s="117">
        <v>279</v>
      </c>
      <c r="DU13" s="122">
        <v>289</v>
      </c>
      <c r="DV13" s="124">
        <v>297</v>
      </c>
      <c r="DW13" s="129">
        <v>305</v>
      </c>
      <c r="DX13" s="133">
        <v>309</v>
      </c>
      <c r="DY13" s="136">
        <v>309</v>
      </c>
      <c r="DZ13" s="140">
        <v>309</v>
      </c>
      <c r="EA13" s="145">
        <v>309</v>
      </c>
      <c r="EB13" s="149">
        <v>309</v>
      </c>
      <c r="EC13" s="153">
        <v>309</v>
      </c>
      <c r="ED13" s="158">
        <v>312</v>
      </c>
      <c r="EE13" s="163">
        <v>316</v>
      </c>
      <c r="EF13" s="167">
        <v>320</v>
      </c>
      <c r="EG13" s="174">
        <v>324</v>
      </c>
      <c r="EH13" s="178">
        <v>328</v>
      </c>
      <c r="EI13" s="184">
        <v>333</v>
      </c>
      <c r="EJ13" s="189">
        <v>334</v>
      </c>
      <c r="EK13" s="193">
        <v>334</v>
      </c>
      <c r="EL13" s="202">
        <v>334</v>
      </c>
      <c r="EM13" s="205">
        <v>334</v>
      </c>
      <c r="EN13" s="209">
        <v>334</v>
      </c>
      <c r="EO13" s="218">
        <v>335</v>
      </c>
      <c r="EP13" s="225">
        <v>335</v>
      </c>
      <c r="EQ13" s="229">
        <v>335</v>
      </c>
      <c r="ER13" s="235">
        <v>335</v>
      </c>
      <c r="ES13" s="245">
        <v>335</v>
      </c>
      <c r="ET13" s="251">
        <v>335</v>
      </c>
      <c r="EU13" s="255">
        <v>335</v>
      </c>
      <c r="EV13" s="264">
        <v>338</v>
      </c>
      <c r="EW13" s="268">
        <v>338</v>
      </c>
      <c r="EX13" s="1">
        <f t="shared" ref="EX13:EX15" si="7">EW13</f>
        <v>338</v>
      </c>
      <c r="EY13" s="279">
        <v>335</v>
      </c>
      <c r="EZ13" s="285">
        <v>335</v>
      </c>
      <c r="FA13" s="291">
        <v>335</v>
      </c>
      <c r="FB13" s="295">
        <v>335</v>
      </c>
      <c r="FC13" s="299">
        <v>335</v>
      </c>
      <c r="FD13" s="305">
        <v>344</v>
      </c>
      <c r="FE13" s="308">
        <v>344</v>
      </c>
      <c r="FF13" s="310">
        <v>344</v>
      </c>
      <c r="FG13" s="313">
        <v>344</v>
      </c>
      <c r="FH13" s="317">
        <v>344</v>
      </c>
      <c r="FI13" s="322">
        <v>344</v>
      </c>
      <c r="FJ13" s="327">
        <v>344</v>
      </c>
      <c r="FK13" s="331">
        <v>344</v>
      </c>
      <c r="FL13" s="335">
        <v>344</v>
      </c>
      <c r="FM13" s="338">
        <v>344</v>
      </c>
      <c r="FN13" s="343">
        <v>344</v>
      </c>
      <c r="FO13" s="346">
        <v>344</v>
      </c>
      <c r="FP13" s="354">
        <v>344</v>
      </c>
      <c r="FQ13" s="375">
        <v>344</v>
      </c>
      <c r="FR13" s="388">
        <v>344</v>
      </c>
      <c r="FS13" s="393">
        <v>344</v>
      </c>
      <c r="FT13" s="1">
        <v>344</v>
      </c>
      <c r="FU13" s="422">
        <v>344</v>
      </c>
      <c r="FV13" s="429">
        <v>344</v>
      </c>
      <c r="FW13" s="435">
        <v>344</v>
      </c>
      <c r="FX13" s="441">
        <v>344</v>
      </c>
      <c r="FY13" s="448">
        <v>344</v>
      </c>
      <c r="FZ13" s="456">
        <v>344</v>
      </c>
      <c r="GA13" s="460">
        <v>344</v>
      </c>
      <c r="GB13" s="468">
        <v>344</v>
      </c>
      <c r="GC13" s="475">
        <v>345</v>
      </c>
      <c r="GD13" s="483">
        <v>345</v>
      </c>
      <c r="GE13" s="489">
        <v>345</v>
      </c>
      <c r="GF13" s="498">
        <v>345</v>
      </c>
      <c r="GG13" s="505">
        <v>345</v>
      </c>
      <c r="GH13" s="511">
        <v>345</v>
      </c>
      <c r="GI13" s="519">
        <v>346</v>
      </c>
      <c r="GJ13" s="530">
        <v>346</v>
      </c>
      <c r="GK13" s="218">
        <f t="shared" si="2"/>
        <v>0</v>
      </c>
      <c r="GL13" s="7">
        <v>5857</v>
      </c>
      <c r="GM13" s="7">
        <v>6118</v>
      </c>
      <c r="GN13" s="7">
        <v>6390</v>
      </c>
      <c r="GO13" s="13">
        <v>6606</v>
      </c>
      <c r="GP13" s="17">
        <v>6851</v>
      </c>
      <c r="GQ13" s="22"/>
      <c r="GR13" s="31">
        <v>7165</v>
      </c>
      <c r="GS13" s="37">
        <v>7455</v>
      </c>
      <c r="GT13" s="41">
        <v>7760</v>
      </c>
      <c r="GU13" s="44">
        <v>8049</v>
      </c>
      <c r="GV13" s="47">
        <v>8261</v>
      </c>
      <c r="GW13" s="53">
        <v>8469</v>
      </c>
      <c r="GX13" s="65">
        <v>8616</v>
      </c>
      <c r="GY13" s="69">
        <v>8750</v>
      </c>
      <c r="GZ13" s="71">
        <v>8905</v>
      </c>
      <c r="HA13" s="73">
        <v>9038</v>
      </c>
      <c r="HB13" s="77">
        <v>9397</v>
      </c>
      <c r="HC13" s="82">
        <v>9726</v>
      </c>
      <c r="HD13" s="88">
        <v>9985</v>
      </c>
      <c r="HE13" s="90">
        <v>10345</v>
      </c>
      <c r="HF13" s="93">
        <v>10514</v>
      </c>
      <c r="HG13" s="99">
        <v>10689</v>
      </c>
      <c r="HH13" s="104">
        <v>10828</v>
      </c>
      <c r="HI13" s="114">
        <v>10962</v>
      </c>
      <c r="HJ13" s="117">
        <v>11101</v>
      </c>
      <c r="HK13" s="122">
        <v>11222</v>
      </c>
      <c r="HL13" s="124">
        <v>11358</v>
      </c>
      <c r="HM13" s="129">
        <v>11479</v>
      </c>
      <c r="HN13" s="133">
        <v>11725</v>
      </c>
      <c r="HO13" s="136">
        <v>12083</v>
      </c>
      <c r="HP13" s="140">
        <v>12402</v>
      </c>
      <c r="HQ13" s="74">
        <v>12730</v>
      </c>
      <c r="HR13" s="149">
        <v>13170</v>
      </c>
      <c r="HS13" s="153">
        <v>13573</v>
      </c>
      <c r="HT13" s="158">
        <v>13947</v>
      </c>
      <c r="HU13" s="163">
        <v>14272</v>
      </c>
      <c r="HV13" s="167">
        <v>14531</v>
      </c>
      <c r="HW13" s="174">
        <v>14645</v>
      </c>
      <c r="HX13" s="178">
        <v>14808</v>
      </c>
      <c r="HY13" s="184">
        <v>14918</v>
      </c>
      <c r="HZ13" s="189">
        <v>15153</v>
      </c>
      <c r="IA13" s="193">
        <v>15438</v>
      </c>
      <c r="IB13" s="202">
        <v>15811</v>
      </c>
      <c r="IC13" s="205">
        <v>16082</v>
      </c>
      <c r="ID13" s="209">
        <v>16234</v>
      </c>
      <c r="IE13" s="218">
        <v>16271</v>
      </c>
      <c r="IF13" s="225">
        <v>16271</v>
      </c>
      <c r="IG13" s="229">
        <v>16271</v>
      </c>
      <c r="IH13" s="235">
        <v>16271</v>
      </c>
      <c r="II13" s="245">
        <v>16271</v>
      </c>
      <c r="IJ13" s="251">
        <v>16271</v>
      </c>
      <c r="IK13" s="255">
        <v>16271</v>
      </c>
      <c r="IL13" s="264">
        <v>16474</v>
      </c>
      <c r="IM13" s="268">
        <v>16692</v>
      </c>
      <c r="IN13" s="272">
        <v>16855</v>
      </c>
      <c r="IO13" s="279">
        <v>16855</v>
      </c>
      <c r="IP13" s="285">
        <v>16855</v>
      </c>
      <c r="IQ13" s="291">
        <v>16855</v>
      </c>
      <c r="IR13" s="295">
        <v>16855</v>
      </c>
      <c r="IS13" s="299">
        <v>16855</v>
      </c>
      <c r="IT13" s="305">
        <v>17050</v>
      </c>
      <c r="IU13" s="308">
        <v>17050</v>
      </c>
      <c r="IV13" s="310">
        <v>17050</v>
      </c>
      <c r="IW13" s="313">
        <v>17050</v>
      </c>
      <c r="IX13" s="317">
        <v>17050</v>
      </c>
      <c r="IY13" s="322">
        <v>17176</v>
      </c>
      <c r="IZ13" s="327">
        <v>17273</v>
      </c>
      <c r="JA13" s="331">
        <v>17419</v>
      </c>
      <c r="JB13" s="335">
        <v>17419</v>
      </c>
      <c r="JC13" s="338">
        <v>17419</v>
      </c>
      <c r="JD13" s="343">
        <v>17419</v>
      </c>
      <c r="JE13" s="346">
        <v>17419</v>
      </c>
      <c r="JF13" s="354">
        <v>17419</v>
      </c>
      <c r="JG13" s="375">
        <v>17419</v>
      </c>
      <c r="JH13" s="388">
        <v>17419</v>
      </c>
      <c r="JI13" s="393">
        <v>17419</v>
      </c>
      <c r="JJ13" s="1">
        <v>17419</v>
      </c>
      <c r="JK13" s="422">
        <v>17419</v>
      </c>
      <c r="JL13" s="429">
        <v>17421</v>
      </c>
      <c r="JM13" s="435">
        <v>17421</v>
      </c>
      <c r="JN13" s="441">
        <v>17422</v>
      </c>
      <c r="JO13" s="448">
        <v>17425</v>
      </c>
      <c r="JP13" s="456">
        <v>17430</v>
      </c>
      <c r="JQ13" s="460">
        <v>17440</v>
      </c>
      <c r="JR13" s="468">
        <v>17500</v>
      </c>
      <c r="JS13" s="475">
        <v>17600</v>
      </c>
      <c r="JT13" s="483">
        <v>17600</v>
      </c>
      <c r="JU13" s="489">
        <v>17600</v>
      </c>
      <c r="JV13" s="498">
        <v>17610</v>
      </c>
      <c r="JW13" s="505">
        <v>17610</v>
      </c>
      <c r="JX13" s="511">
        <v>17610</v>
      </c>
      <c r="JY13" s="519">
        <v>17615</v>
      </c>
      <c r="JZ13" s="530">
        <v>17615</v>
      </c>
      <c r="KA13" s="218">
        <f t="shared" si="3"/>
        <v>0</v>
      </c>
      <c r="KB13" s="4"/>
    </row>
    <row r="14" spans="1:288" ht="15" customHeight="1" x14ac:dyDescent="0.2">
      <c r="A14" s="557">
        <v>4</v>
      </c>
      <c r="B14" s="43">
        <v>13</v>
      </c>
      <c r="C14" s="4" t="s">
        <v>157</v>
      </c>
      <c r="D14" s="43">
        <v>4</v>
      </c>
      <c r="E14" s="43">
        <v>4</v>
      </c>
      <c r="F14" s="7">
        <v>537</v>
      </c>
      <c r="G14" s="7">
        <v>546</v>
      </c>
      <c r="H14" s="10">
        <v>556</v>
      </c>
      <c r="I14" s="13">
        <v>558</v>
      </c>
      <c r="J14" s="18">
        <v>558</v>
      </c>
      <c r="K14" s="22">
        <v>560</v>
      </c>
      <c r="L14" s="31">
        <v>573</v>
      </c>
      <c r="M14" s="37">
        <v>589</v>
      </c>
      <c r="N14" s="41">
        <v>604</v>
      </c>
      <c r="O14" s="44">
        <v>616</v>
      </c>
      <c r="P14" s="47">
        <v>628</v>
      </c>
      <c r="Q14" s="53">
        <v>638</v>
      </c>
      <c r="R14" s="65">
        <v>648</v>
      </c>
      <c r="S14" s="69">
        <v>659</v>
      </c>
      <c r="T14" s="71">
        <v>669</v>
      </c>
      <c r="U14" s="73">
        <v>680</v>
      </c>
      <c r="V14" s="77">
        <v>690</v>
      </c>
      <c r="W14" s="1">
        <f>ROUND((V14-T14)/2+V14,2)</f>
        <v>700.5</v>
      </c>
      <c r="X14" s="88">
        <v>712</v>
      </c>
      <c r="Y14" s="90">
        <v>724</v>
      </c>
      <c r="Z14" s="93">
        <v>738</v>
      </c>
      <c r="AA14" s="99">
        <v>751</v>
      </c>
      <c r="AB14" s="104">
        <v>763</v>
      </c>
      <c r="AC14" s="114">
        <v>775</v>
      </c>
      <c r="AD14" s="1">
        <f>ROUND((AC14-Z14)/3+AC14,1)</f>
        <v>787.3</v>
      </c>
      <c r="AE14" s="122">
        <v>798</v>
      </c>
      <c r="AF14" s="1">
        <f>ROUND((AE14-AB14)/3+AE14,1)</f>
        <v>809.7</v>
      </c>
      <c r="AG14" s="129">
        <v>826</v>
      </c>
      <c r="AH14" s="133">
        <v>848</v>
      </c>
      <c r="AI14" s="136">
        <v>865</v>
      </c>
      <c r="AJ14" s="140">
        <v>883</v>
      </c>
      <c r="AK14" s="145">
        <v>907</v>
      </c>
      <c r="AL14" s="149">
        <v>929</v>
      </c>
      <c r="AM14" s="153">
        <v>968</v>
      </c>
      <c r="AN14" s="158">
        <v>968</v>
      </c>
      <c r="AO14" s="163">
        <v>978</v>
      </c>
      <c r="AP14" s="167">
        <v>994</v>
      </c>
      <c r="AQ14" s="174">
        <v>1005</v>
      </c>
      <c r="AR14" s="178">
        <v>1019</v>
      </c>
      <c r="AS14" s="184">
        <v>1032</v>
      </c>
      <c r="AT14" s="189">
        <v>1047</v>
      </c>
      <c r="AU14" s="193">
        <v>1064</v>
      </c>
      <c r="AV14" s="202">
        <v>1084</v>
      </c>
      <c r="AW14" s="205">
        <v>1104</v>
      </c>
      <c r="AX14" s="209">
        <v>1124</v>
      </c>
      <c r="AY14" s="218">
        <v>1140</v>
      </c>
      <c r="AZ14" s="225">
        <v>1152</v>
      </c>
      <c r="BA14" s="229">
        <v>1165</v>
      </c>
      <c r="BB14" s="235">
        <v>1178</v>
      </c>
      <c r="BC14" s="245">
        <v>1189</v>
      </c>
      <c r="BD14" s="251">
        <v>1201</v>
      </c>
      <c r="BE14" s="255">
        <v>1213</v>
      </c>
      <c r="BF14" s="264">
        <v>1226</v>
      </c>
      <c r="BG14" s="268">
        <v>1242</v>
      </c>
      <c r="BH14" s="272">
        <v>1257</v>
      </c>
      <c r="BI14" s="279">
        <v>1271</v>
      </c>
      <c r="BJ14" s="285">
        <v>1290</v>
      </c>
      <c r="BK14" s="291">
        <v>1304</v>
      </c>
      <c r="BL14" s="295">
        <v>1318</v>
      </c>
      <c r="BM14" s="299">
        <v>1332</v>
      </c>
      <c r="BN14" s="305">
        <v>1347</v>
      </c>
      <c r="BO14" s="308">
        <v>1362</v>
      </c>
      <c r="BP14" s="310">
        <v>1375</v>
      </c>
      <c r="BQ14" s="313">
        <v>1389</v>
      </c>
      <c r="BR14" s="317">
        <v>1399</v>
      </c>
      <c r="BS14" s="322">
        <v>22</v>
      </c>
      <c r="BT14" s="327">
        <v>38</v>
      </c>
      <c r="BU14" s="331">
        <v>52</v>
      </c>
      <c r="BV14" s="335">
        <v>67</v>
      </c>
      <c r="BW14" s="338">
        <v>79</v>
      </c>
      <c r="BX14" s="343">
        <v>88</v>
      </c>
      <c r="BY14" s="346">
        <v>98</v>
      </c>
      <c r="BZ14" s="354">
        <v>108</v>
      </c>
      <c r="CA14" s="375">
        <v>118</v>
      </c>
      <c r="CB14" s="388">
        <v>129</v>
      </c>
      <c r="CC14" s="393">
        <v>141</v>
      </c>
      <c r="CD14" s="414">
        <v>158</v>
      </c>
      <c r="CE14" s="422">
        <v>169</v>
      </c>
      <c r="CF14" s="429">
        <v>183</v>
      </c>
      <c r="CG14" s="435">
        <v>198</v>
      </c>
      <c r="CH14" s="441">
        <v>214</v>
      </c>
      <c r="CI14" s="448">
        <v>225</v>
      </c>
      <c r="CJ14" s="456">
        <v>237</v>
      </c>
      <c r="CK14" s="460">
        <v>250</v>
      </c>
      <c r="CL14" s="468">
        <v>262</v>
      </c>
      <c r="CM14" s="475">
        <v>273</v>
      </c>
      <c r="CN14" s="483">
        <v>283</v>
      </c>
      <c r="CO14" s="489">
        <v>292</v>
      </c>
      <c r="CP14" s="498">
        <v>301</v>
      </c>
      <c r="CQ14" s="505">
        <v>313</v>
      </c>
      <c r="CR14" s="511">
        <v>323</v>
      </c>
      <c r="CS14" s="519">
        <v>338</v>
      </c>
      <c r="CT14" s="530">
        <v>348</v>
      </c>
      <c r="CU14" s="218">
        <f t="shared" si="0"/>
        <v>10</v>
      </c>
      <c r="CV14" s="7">
        <v>83</v>
      </c>
      <c r="CW14" s="7">
        <v>89</v>
      </c>
      <c r="CX14" s="10">
        <v>94</v>
      </c>
      <c r="CY14" s="13">
        <v>100</v>
      </c>
      <c r="CZ14" s="18">
        <v>104</v>
      </c>
      <c r="DA14" s="22">
        <v>108</v>
      </c>
      <c r="DB14" s="31">
        <v>110</v>
      </c>
      <c r="DC14" s="37">
        <v>112</v>
      </c>
      <c r="DD14" s="41">
        <v>114</v>
      </c>
      <c r="DE14" s="44">
        <v>115</v>
      </c>
      <c r="DF14" s="47">
        <v>123</v>
      </c>
      <c r="DG14" s="53">
        <v>128</v>
      </c>
      <c r="DH14" s="65">
        <v>132</v>
      </c>
      <c r="DI14" s="69">
        <v>133</v>
      </c>
      <c r="DJ14" s="71">
        <v>134</v>
      </c>
      <c r="DK14" s="73">
        <v>135</v>
      </c>
      <c r="DL14" s="77">
        <v>136</v>
      </c>
      <c r="DM14" s="1">
        <f>ROUND((DL14-DJ14)/2+DL14,2)</f>
        <v>137</v>
      </c>
      <c r="DN14" s="5">
        <v>137</v>
      </c>
      <c r="DO14" s="90">
        <v>137</v>
      </c>
      <c r="DP14" s="93">
        <v>137</v>
      </c>
      <c r="DQ14" s="99">
        <v>137</v>
      </c>
      <c r="DR14" s="104">
        <v>137</v>
      </c>
      <c r="DS14" s="114">
        <v>137</v>
      </c>
      <c r="DT14" s="1">
        <v>137</v>
      </c>
      <c r="DU14" s="122">
        <v>137</v>
      </c>
      <c r="DV14" s="1">
        <f>ROUND((DU14-DR14)/3+DU14,1)</f>
        <v>137</v>
      </c>
      <c r="DW14" s="129">
        <v>137</v>
      </c>
      <c r="DX14" s="133">
        <v>137</v>
      </c>
      <c r="DY14" s="136">
        <v>137</v>
      </c>
      <c r="DZ14" s="140">
        <v>137</v>
      </c>
      <c r="EA14" s="145">
        <v>137</v>
      </c>
      <c r="EB14" s="149">
        <v>137</v>
      </c>
      <c r="EC14" s="153">
        <v>137</v>
      </c>
      <c r="ED14" s="158">
        <v>136</v>
      </c>
      <c r="EE14" s="163">
        <v>136</v>
      </c>
      <c r="EF14" s="167">
        <v>136</v>
      </c>
      <c r="EG14" s="174">
        <v>136</v>
      </c>
      <c r="EH14" s="178">
        <v>136</v>
      </c>
      <c r="EI14" s="184">
        <v>136</v>
      </c>
      <c r="EJ14" s="189">
        <v>136</v>
      </c>
      <c r="EK14" s="193">
        <v>136</v>
      </c>
      <c r="EL14" s="202">
        <v>136</v>
      </c>
      <c r="EM14" s="205">
        <v>136</v>
      </c>
      <c r="EN14" s="209">
        <v>136</v>
      </c>
      <c r="EO14" s="218">
        <v>136</v>
      </c>
      <c r="EP14" s="225">
        <v>136</v>
      </c>
      <c r="EQ14" s="229">
        <v>136</v>
      </c>
      <c r="ER14" s="235">
        <v>136</v>
      </c>
      <c r="ES14" s="245">
        <v>136</v>
      </c>
      <c r="ET14" s="251">
        <v>136</v>
      </c>
      <c r="EU14" s="255">
        <v>136</v>
      </c>
      <c r="EV14" s="264">
        <v>136</v>
      </c>
      <c r="EW14" s="1">
        <f>EV14</f>
        <v>136</v>
      </c>
      <c r="EX14" s="1">
        <f t="shared" si="7"/>
        <v>136</v>
      </c>
      <c r="EY14" s="1">
        <v>136</v>
      </c>
      <c r="EZ14" s="285">
        <v>136</v>
      </c>
      <c r="FA14" s="291">
        <v>136</v>
      </c>
      <c r="FB14" s="295">
        <v>136</v>
      </c>
      <c r="FC14" s="299">
        <v>136</v>
      </c>
      <c r="FD14" s="305">
        <v>136</v>
      </c>
      <c r="FE14" s="308">
        <v>136</v>
      </c>
      <c r="FF14" s="310">
        <v>136</v>
      </c>
      <c r="FG14" s="313">
        <v>136</v>
      </c>
      <c r="FH14" s="317">
        <v>136</v>
      </c>
      <c r="FI14" s="322">
        <v>1.782</v>
      </c>
      <c r="FJ14" s="327">
        <v>2</v>
      </c>
      <c r="FK14" s="331">
        <v>7</v>
      </c>
      <c r="FL14" s="335">
        <v>12</v>
      </c>
      <c r="FM14" s="338">
        <v>24</v>
      </c>
      <c r="FN14" s="343">
        <v>32</v>
      </c>
      <c r="FO14" s="346">
        <v>40</v>
      </c>
      <c r="FP14" s="354">
        <v>50</v>
      </c>
      <c r="FQ14" s="375">
        <v>60</v>
      </c>
      <c r="FR14" s="388">
        <v>70</v>
      </c>
      <c r="FS14" s="393">
        <v>80</v>
      </c>
      <c r="FT14" s="414">
        <v>81</v>
      </c>
      <c r="FU14" s="422">
        <v>87</v>
      </c>
      <c r="FV14" s="429">
        <v>92</v>
      </c>
      <c r="FW14" s="435">
        <v>99</v>
      </c>
      <c r="FX14" s="441">
        <v>105</v>
      </c>
      <c r="FY14" s="448">
        <v>114</v>
      </c>
      <c r="FZ14" s="456">
        <v>123</v>
      </c>
      <c r="GA14" s="460">
        <v>133</v>
      </c>
      <c r="GB14" s="468">
        <v>144</v>
      </c>
      <c r="GC14" s="475">
        <v>155</v>
      </c>
      <c r="GD14" s="483">
        <v>166</v>
      </c>
      <c r="GE14" s="489">
        <v>177</v>
      </c>
      <c r="GF14" s="498">
        <v>183</v>
      </c>
      <c r="GG14" s="505">
        <v>189</v>
      </c>
      <c r="GH14" s="511">
        <v>195</v>
      </c>
      <c r="GI14" s="519">
        <v>201</v>
      </c>
      <c r="GJ14" s="530">
        <v>210</v>
      </c>
      <c r="GK14" s="218">
        <f t="shared" si="2"/>
        <v>9</v>
      </c>
      <c r="GL14" s="7">
        <v>14603</v>
      </c>
      <c r="GM14" s="7">
        <v>14771</v>
      </c>
      <c r="GN14" s="7">
        <v>14948</v>
      </c>
      <c r="GO14" s="13">
        <v>15114</v>
      </c>
      <c r="GP14" s="17">
        <v>15287</v>
      </c>
      <c r="GQ14" s="22"/>
      <c r="GR14" s="31">
        <v>15695</v>
      </c>
      <c r="GS14" s="37">
        <v>15927</v>
      </c>
      <c r="GT14" s="41"/>
      <c r="GU14" s="44">
        <v>16376</v>
      </c>
      <c r="GV14" s="47">
        <v>16591</v>
      </c>
      <c r="GW14" s="53">
        <v>16783</v>
      </c>
      <c r="GX14" s="65">
        <v>16951</v>
      </c>
      <c r="GY14" s="69">
        <v>17146</v>
      </c>
      <c r="GZ14" s="71">
        <v>17334</v>
      </c>
      <c r="HA14" s="73">
        <v>17503</v>
      </c>
      <c r="HB14" s="77">
        <v>17698</v>
      </c>
      <c r="HC14" s="82"/>
      <c r="HD14" s="88">
        <v>18215</v>
      </c>
      <c r="HE14" s="90">
        <v>18435</v>
      </c>
      <c r="HF14" s="93">
        <v>18643</v>
      </c>
      <c r="HG14" s="99">
        <v>18841</v>
      </c>
      <c r="HH14" s="104">
        <v>19032</v>
      </c>
      <c r="HI14" s="114">
        <v>19224</v>
      </c>
      <c r="HJ14" s="117"/>
      <c r="HK14" s="74">
        <v>19593</v>
      </c>
      <c r="HL14" s="124"/>
      <c r="HM14" s="129">
        <v>20009</v>
      </c>
      <c r="HN14" s="74">
        <v>20438</v>
      </c>
      <c r="HO14" s="136">
        <v>20754</v>
      </c>
      <c r="HP14" s="140"/>
      <c r="HQ14" s="145"/>
      <c r="HR14" s="149"/>
      <c r="HS14" s="153"/>
      <c r="HT14" s="158"/>
      <c r="HU14" s="163"/>
      <c r="HV14" s="167"/>
      <c r="HW14" s="174"/>
      <c r="HX14" s="178"/>
      <c r="HY14" s="184"/>
      <c r="HZ14" s="189"/>
      <c r="IA14" s="193"/>
      <c r="IB14" s="202"/>
      <c r="IC14" s="205"/>
      <c r="ID14" s="209"/>
      <c r="IE14" s="218"/>
      <c r="IF14" s="225"/>
      <c r="IG14" s="229"/>
      <c r="IH14" s="235"/>
      <c r="II14" s="245"/>
      <c r="IJ14" s="251"/>
      <c r="IK14" s="255"/>
      <c r="IL14" s="264"/>
      <c r="IM14" s="268"/>
      <c r="IN14" s="272"/>
      <c r="IO14" s="279"/>
      <c r="IP14" s="285"/>
      <c r="IQ14" s="291"/>
      <c r="IR14" s="295"/>
      <c r="IS14" s="299"/>
      <c r="IT14" s="305"/>
      <c r="IU14" s="308"/>
      <c r="IV14" s="310"/>
      <c r="IW14" s="313"/>
      <c r="IX14" s="317"/>
      <c r="IY14" s="322"/>
      <c r="IZ14" s="327"/>
      <c r="JA14" s="331"/>
      <c r="JB14" s="335"/>
      <c r="JC14" s="338"/>
      <c r="JD14" s="343"/>
      <c r="JE14" s="346"/>
      <c r="JF14" s="354"/>
      <c r="JG14" s="375"/>
      <c r="JH14" s="388"/>
      <c r="JI14" s="393"/>
      <c r="JJ14" s="414"/>
      <c r="JK14" s="422"/>
      <c r="JL14" s="429"/>
      <c r="JM14" s="435"/>
      <c r="JN14" s="441"/>
      <c r="JO14" s="448"/>
      <c r="JP14" s="456"/>
      <c r="JQ14" s="460"/>
      <c r="JR14" s="468"/>
      <c r="JS14" s="475"/>
      <c r="JT14" s="483"/>
      <c r="JU14" s="489"/>
      <c r="JV14" s="498"/>
      <c r="JW14" s="505"/>
      <c r="JX14" s="511"/>
      <c r="JY14" s="519"/>
      <c r="JZ14" s="530"/>
      <c r="KA14" s="218" t="str">
        <f t="shared" si="3"/>
        <v>Н/Д</v>
      </c>
      <c r="KB14" s="4"/>
    </row>
    <row r="15" spans="1:288" ht="15" customHeight="1" x14ac:dyDescent="0.2">
      <c r="A15" s="557"/>
      <c r="B15" s="43">
        <v>14</v>
      </c>
      <c r="C15" s="4" t="s">
        <v>158</v>
      </c>
      <c r="D15" s="43">
        <v>2</v>
      </c>
      <c r="E15" s="43">
        <v>5</v>
      </c>
      <c r="F15" s="7">
        <v>417</v>
      </c>
      <c r="G15" s="7">
        <v>425</v>
      </c>
      <c r="H15" s="10">
        <v>433</v>
      </c>
      <c r="I15" s="1">
        <v>441</v>
      </c>
      <c r="J15" s="1">
        <v>449</v>
      </c>
      <c r="K15" s="1">
        <v>457</v>
      </c>
      <c r="L15" s="31">
        <v>462</v>
      </c>
      <c r="M15" s="37">
        <v>471</v>
      </c>
      <c r="N15" s="41">
        <v>478</v>
      </c>
      <c r="O15" s="44">
        <v>484</v>
      </c>
      <c r="P15" s="47">
        <v>491</v>
      </c>
      <c r="Q15" s="53">
        <v>495</v>
      </c>
      <c r="R15" s="65">
        <v>501</v>
      </c>
      <c r="S15" s="69">
        <v>507</v>
      </c>
      <c r="T15" s="71">
        <v>514</v>
      </c>
      <c r="U15" s="73">
        <v>527</v>
      </c>
      <c r="V15" s="77">
        <v>529</v>
      </c>
      <c r="W15" s="82">
        <v>536</v>
      </c>
      <c r="X15" s="88">
        <v>543</v>
      </c>
      <c r="Y15" s="90">
        <v>551</v>
      </c>
      <c r="Z15" s="93">
        <v>559</v>
      </c>
      <c r="AA15" s="99">
        <v>565</v>
      </c>
      <c r="AB15" s="104">
        <v>573</v>
      </c>
      <c r="AC15" s="114">
        <v>581</v>
      </c>
      <c r="AD15" s="117">
        <v>589</v>
      </c>
      <c r="AE15" s="122">
        <v>596</v>
      </c>
      <c r="AF15" s="124">
        <v>600</v>
      </c>
      <c r="AG15" s="1">
        <f>ROUND((AF15-AC15)/3+AF15,1)</f>
        <v>606.29999999999995</v>
      </c>
      <c r="AH15" s="5">
        <v>606.29999999999995</v>
      </c>
      <c r="AI15" s="5">
        <v>606.29999999999995</v>
      </c>
      <c r="AJ15" s="1">
        <f>AI15+8.74</f>
        <v>615.04</v>
      </c>
      <c r="AK15" s="1">
        <v>623</v>
      </c>
      <c r="AL15" s="149">
        <v>601</v>
      </c>
      <c r="AM15" s="153">
        <v>601</v>
      </c>
      <c r="AN15" s="1">
        <v>609</v>
      </c>
      <c r="AO15" s="163">
        <v>601</v>
      </c>
      <c r="AP15" s="1">
        <v>601</v>
      </c>
      <c r="AQ15" s="1">
        <v>601</v>
      </c>
      <c r="AR15" s="178">
        <v>601</v>
      </c>
      <c r="AS15" s="1">
        <v>601</v>
      </c>
      <c r="AT15" s="1">
        <v>601</v>
      </c>
      <c r="AU15" s="1">
        <v>601</v>
      </c>
      <c r="AV15" s="1">
        <v>601</v>
      </c>
      <c r="AW15" s="1">
        <v>601</v>
      </c>
      <c r="AX15" s="1">
        <v>601</v>
      </c>
      <c r="AY15" s="218">
        <v>602</v>
      </c>
      <c r="AZ15" s="225">
        <v>602</v>
      </c>
      <c r="BA15" s="230">
        <v>602</v>
      </c>
      <c r="BB15" s="235">
        <v>602</v>
      </c>
      <c r="BC15" s="245">
        <v>610</v>
      </c>
      <c r="BD15" s="251">
        <v>610</v>
      </c>
      <c r="BE15" s="1">
        <v>612</v>
      </c>
      <c r="BF15" s="264">
        <v>610</v>
      </c>
      <c r="BG15" s="268">
        <v>610</v>
      </c>
      <c r="BH15" s="1">
        <v>610</v>
      </c>
      <c r="BI15" s="1">
        <v>610</v>
      </c>
      <c r="BJ15" s="1">
        <v>610</v>
      </c>
      <c r="BK15" s="1">
        <v>610</v>
      </c>
      <c r="BL15" s="295">
        <v>610</v>
      </c>
      <c r="BM15" s="299">
        <v>610</v>
      </c>
      <c r="BN15" s="305">
        <v>611</v>
      </c>
      <c r="BO15" s="1">
        <v>611</v>
      </c>
      <c r="BP15" s="1">
        <v>611</v>
      </c>
      <c r="BQ15" s="1">
        <v>611</v>
      </c>
      <c r="BR15" s="317">
        <v>615</v>
      </c>
      <c r="BS15" s="1">
        <v>619</v>
      </c>
      <c r="BT15" s="327">
        <v>616</v>
      </c>
      <c r="BU15" s="331">
        <v>622</v>
      </c>
      <c r="BV15" s="335">
        <v>622</v>
      </c>
      <c r="BW15" s="338">
        <v>622</v>
      </c>
      <c r="BX15" s="1">
        <v>622</v>
      </c>
      <c r="BY15" s="1">
        <v>622</v>
      </c>
      <c r="BZ15" s="354">
        <v>1.516</v>
      </c>
      <c r="CA15" s="375">
        <v>2</v>
      </c>
      <c r="CB15" s="388">
        <v>2</v>
      </c>
      <c r="CC15" s="1">
        <v>2</v>
      </c>
      <c r="CD15" s="414">
        <v>2</v>
      </c>
      <c r="CE15" s="422">
        <v>2</v>
      </c>
      <c r="CF15" s="429">
        <v>2</v>
      </c>
      <c r="CG15" s="435">
        <v>2</v>
      </c>
      <c r="CH15" s="441">
        <v>2</v>
      </c>
      <c r="CI15" s="448">
        <v>2</v>
      </c>
      <c r="CJ15" s="456">
        <v>2</v>
      </c>
      <c r="CK15" s="460">
        <v>2</v>
      </c>
      <c r="CL15" s="468">
        <v>3</v>
      </c>
      <c r="CM15" s="475">
        <v>4</v>
      </c>
      <c r="CN15" s="483">
        <v>6</v>
      </c>
      <c r="CO15" s="489">
        <v>8</v>
      </c>
      <c r="CP15" s="498">
        <v>11</v>
      </c>
      <c r="CQ15" s="505">
        <v>14</v>
      </c>
      <c r="CR15" s="511">
        <v>16</v>
      </c>
      <c r="CS15" s="519">
        <v>18</v>
      </c>
      <c r="CT15" s="530">
        <v>20</v>
      </c>
      <c r="CU15" s="218">
        <f t="shared" si="0"/>
        <v>2</v>
      </c>
      <c r="CV15" s="7">
        <v>133</v>
      </c>
      <c r="CW15" s="7">
        <v>137</v>
      </c>
      <c r="CX15" s="10">
        <v>142</v>
      </c>
      <c r="CY15" s="1">
        <v>146</v>
      </c>
      <c r="CZ15" s="1">
        <v>151</v>
      </c>
      <c r="DA15" s="1">
        <v>155</v>
      </c>
      <c r="DB15" s="31">
        <v>163</v>
      </c>
      <c r="DC15" s="37">
        <v>167</v>
      </c>
      <c r="DD15" s="41">
        <v>171</v>
      </c>
      <c r="DE15" s="44">
        <v>176</v>
      </c>
      <c r="DF15" s="47">
        <v>181</v>
      </c>
      <c r="DG15" s="53">
        <v>185</v>
      </c>
      <c r="DH15" s="65">
        <v>189</v>
      </c>
      <c r="DI15" s="69">
        <v>194</v>
      </c>
      <c r="DJ15" s="71">
        <v>201</v>
      </c>
      <c r="DK15" s="73">
        <v>206</v>
      </c>
      <c r="DL15" s="77">
        <v>210</v>
      </c>
      <c r="DM15" s="82">
        <v>214</v>
      </c>
      <c r="DN15" s="88">
        <v>217</v>
      </c>
      <c r="DO15" s="90">
        <v>220</v>
      </c>
      <c r="DP15" s="93">
        <v>227</v>
      </c>
      <c r="DQ15" s="99">
        <v>229</v>
      </c>
      <c r="DR15" s="104">
        <v>235</v>
      </c>
      <c r="DS15" s="114">
        <v>240</v>
      </c>
      <c r="DT15" s="117">
        <v>245</v>
      </c>
      <c r="DU15" s="122">
        <v>250</v>
      </c>
      <c r="DV15" s="124">
        <v>253</v>
      </c>
      <c r="DW15" s="1">
        <f>ROUND((DV15-DS15)/3+DV15,1)</f>
        <v>257.3</v>
      </c>
      <c r="DX15" s="5">
        <v>257.3</v>
      </c>
      <c r="DY15" s="5">
        <v>257.3</v>
      </c>
      <c r="DZ15" s="5">
        <v>257.3</v>
      </c>
      <c r="EA15" s="5">
        <v>257.3</v>
      </c>
      <c r="EB15" s="149">
        <v>253</v>
      </c>
      <c r="EC15" s="153">
        <v>253</v>
      </c>
      <c r="ED15" s="1">
        <v>253</v>
      </c>
      <c r="EE15" s="163">
        <v>253</v>
      </c>
      <c r="EF15" s="1">
        <v>253</v>
      </c>
      <c r="EG15" s="1">
        <v>253</v>
      </c>
      <c r="EH15" s="178">
        <v>253</v>
      </c>
      <c r="EI15" s="1">
        <v>253</v>
      </c>
      <c r="EJ15" s="1">
        <v>253</v>
      </c>
      <c r="EK15" s="1">
        <f t="shared" ref="EK15:EK16" si="8">EJ15</f>
        <v>253</v>
      </c>
      <c r="EL15" s="1">
        <f t="shared" ref="EL15:EL16" si="9">EK15</f>
        <v>253</v>
      </c>
      <c r="EM15" s="1">
        <f>EL15</f>
        <v>253</v>
      </c>
      <c r="EN15" s="1">
        <f>EM15</f>
        <v>253</v>
      </c>
      <c r="EO15" s="218">
        <v>253</v>
      </c>
      <c r="EP15" s="225">
        <v>253</v>
      </c>
      <c r="EQ15" s="230">
        <v>253</v>
      </c>
      <c r="ER15" s="235">
        <v>253</v>
      </c>
      <c r="ES15" s="245">
        <v>253</v>
      </c>
      <c r="ET15" s="251">
        <v>253</v>
      </c>
      <c r="EU15" s="1">
        <v>253</v>
      </c>
      <c r="EV15" s="264">
        <v>253</v>
      </c>
      <c r="EW15" s="268">
        <v>253</v>
      </c>
      <c r="EX15" s="1">
        <f t="shared" si="7"/>
        <v>253</v>
      </c>
      <c r="EY15" s="1">
        <v>253</v>
      </c>
      <c r="EZ15" s="1">
        <v>253</v>
      </c>
      <c r="FA15" s="1">
        <v>253</v>
      </c>
      <c r="FB15" s="295">
        <v>253</v>
      </c>
      <c r="FC15" s="299">
        <v>253</v>
      </c>
      <c r="FD15" s="305">
        <v>253</v>
      </c>
      <c r="FE15" s="1">
        <v>253</v>
      </c>
      <c r="FF15" s="1">
        <v>253</v>
      </c>
      <c r="FG15" s="1">
        <f>FF15</f>
        <v>253</v>
      </c>
      <c r="FH15" s="317">
        <v>253</v>
      </c>
      <c r="FI15" s="1">
        <f>FH15</f>
        <v>253</v>
      </c>
      <c r="FJ15" s="327">
        <v>253</v>
      </c>
      <c r="FK15" s="331">
        <v>253</v>
      </c>
      <c r="FL15" s="335">
        <v>253</v>
      </c>
      <c r="FM15" s="338">
        <v>253</v>
      </c>
      <c r="FN15" s="1">
        <v>253</v>
      </c>
      <c r="FO15" s="1">
        <v>253</v>
      </c>
      <c r="FP15" s="354">
        <v>1.1910000000000001</v>
      </c>
      <c r="FQ15" s="375">
        <v>1.1910000000000001</v>
      </c>
      <c r="FR15" s="388">
        <v>1.1910000000000001</v>
      </c>
      <c r="FS15" s="1">
        <v>1.1910000000000001</v>
      </c>
      <c r="FT15" s="414">
        <v>1.1910000000000001</v>
      </c>
      <c r="FU15" s="422">
        <v>1.1910000000000001</v>
      </c>
      <c r="FV15" s="429">
        <v>1.1910000000000001</v>
      </c>
      <c r="FW15" s="435">
        <v>1.1910000000000001</v>
      </c>
      <c r="FX15" s="441">
        <v>1.1910000000000001</v>
      </c>
      <c r="FY15" s="448">
        <v>1.1910000000000001</v>
      </c>
      <c r="FZ15" s="456">
        <v>1.1910000000000001</v>
      </c>
      <c r="GA15" s="460">
        <v>2</v>
      </c>
      <c r="GB15" s="468">
        <v>3</v>
      </c>
      <c r="GC15" s="475">
        <v>4</v>
      </c>
      <c r="GD15" s="483">
        <v>6</v>
      </c>
      <c r="GE15" s="489">
        <v>8</v>
      </c>
      <c r="GF15" s="498">
        <v>8</v>
      </c>
      <c r="GG15" s="505">
        <v>9</v>
      </c>
      <c r="GH15" s="511">
        <v>9</v>
      </c>
      <c r="GI15" s="519">
        <v>10</v>
      </c>
      <c r="GJ15" s="530">
        <v>11</v>
      </c>
      <c r="GK15" s="218">
        <f t="shared" si="2"/>
        <v>1</v>
      </c>
      <c r="GL15" s="7">
        <v>12117</v>
      </c>
      <c r="GM15" s="7">
        <v>12288</v>
      </c>
      <c r="GN15" s="7">
        <v>12458</v>
      </c>
      <c r="GO15" s="13"/>
      <c r="GP15" s="17"/>
      <c r="GQ15" s="22"/>
      <c r="GR15" s="31">
        <v>13129</v>
      </c>
      <c r="GS15" s="37">
        <v>13278</v>
      </c>
      <c r="GT15" s="41">
        <v>13457</v>
      </c>
      <c r="GU15" s="44">
        <v>13619</v>
      </c>
      <c r="GV15" s="47">
        <v>13812</v>
      </c>
      <c r="GW15" s="53">
        <v>13948</v>
      </c>
      <c r="GX15" s="65">
        <v>14112</v>
      </c>
      <c r="GY15" s="69">
        <v>14297</v>
      </c>
      <c r="GZ15" s="71">
        <v>14452</v>
      </c>
      <c r="HA15" s="73">
        <v>14601</v>
      </c>
      <c r="HB15" s="77">
        <v>14767</v>
      </c>
      <c r="HC15" s="82">
        <v>14891</v>
      </c>
      <c r="HD15" s="88">
        <v>15080</v>
      </c>
      <c r="HE15" s="90">
        <v>15249</v>
      </c>
      <c r="HF15" s="74">
        <v>15397</v>
      </c>
      <c r="HG15" s="99">
        <v>15543</v>
      </c>
      <c r="HH15" s="104">
        <v>15718</v>
      </c>
      <c r="HI15" s="114">
        <v>15878</v>
      </c>
      <c r="HJ15" s="117">
        <v>16066</v>
      </c>
      <c r="HK15" s="122">
        <v>16223</v>
      </c>
      <c r="HL15" s="124">
        <v>16311</v>
      </c>
      <c r="HM15" s="129"/>
      <c r="HN15" s="133">
        <v>16336</v>
      </c>
      <c r="HO15" s="136">
        <v>16353</v>
      </c>
      <c r="HP15" s="140"/>
      <c r="HQ15" s="145"/>
      <c r="HR15" s="149">
        <v>16362</v>
      </c>
      <c r="HS15" s="153">
        <v>16367</v>
      </c>
      <c r="HT15" s="158"/>
      <c r="HU15" s="74">
        <v>16367</v>
      </c>
      <c r="HV15" s="167"/>
      <c r="HW15" s="174"/>
      <c r="HX15" s="178">
        <v>16370</v>
      </c>
      <c r="HY15" s="184"/>
      <c r="HZ15" s="189"/>
      <c r="IA15" s="193"/>
      <c r="IB15" s="202"/>
      <c r="IC15" s="205"/>
      <c r="ID15" s="209"/>
      <c r="IE15" s="218">
        <v>16380</v>
      </c>
      <c r="IF15" s="225">
        <v>16380</v>
      </c>
      <c r="IG15" s="230">
        <v>16380</v>
      </c>
      <c r="IH15" s="235">
        <v>16380</v>
      </c>
      <c r="II15" s="245">
        <v>16400</v>
      </c>
      <c r="IJ15" s="251">
        <v>16400</v>
      </c>
      <c r="IK15" s="255"/>
      <c r="IL15" s="264">
        <v>16400</v>
      </c>
      <c r="IM15" s="268">
        <v>16400</v>
      </c>
      <c r="IN15" s="272"/>
      <c r="IO15" s="279"/>
      <c r="IP15" s="285"/>
      <c r="IQ15" s="291"/>
      <c r="IR15" s="295">
        <v>16450</v>
      </c>
      <c r="IS15" s="299">
        <v>16456</v>
      </c>
      <c r="IT15" s="305">
        <v>16534</v>
      </c>
      <c r="IU15" s="308"/>
      <c r="IV15" s="310"/>
      <c r="IW15" s="313"/>
      <c r="IX15" s="317">
        <v>16655</v>
      </c>
      <c r="IY15" s="322"/>
      <c r="IZ15" s="327">
        <v>16912</v>
      </c>
      <c r="JA15" s="331">
        <v>16946</v>
      </c>
      <c r="JB15" s="335">
        <v>16970</v>
      </c>
      <c r="JC15" s="338">
        <v>17041</v>
      </c>
      <c r="JD15" s="343"/>
      <c r="JE15" s="346"/>
      <c r="JF15" s="354">
        <v>17246</v>
      </c>
      <c r="JG15" s="375">
        <v>17305</v>
      </c>
      <c r="JH15" s="388">
        <v>17337</v>
      </c>
      <c r="JI15" s="393"/>
      <c r="JJ15" s="414">
        <v>17337</v>
      </c>
      <c r="JK15" s="422">
        <v>17337</v>
      </c>
      <c r="JL15" s="429">
        <v>17337</v>
      </c>
      <c r="JM15" s="435">
        <v>17337</v>
      </c>
      <c r="JN15" s="441">
        <v>17337</v>
      </c>
      <c r="JO15" s="448">
        <v>17337</v>
      </c>
      <c r="JP15" s="456">
        <v>17337</v>
      </c>
      <c r="JQ15" s="460">
        <v>17389</v>
      </c>
      <c r="JR15" s="468">
        <v>17437</v>
      </c>
      <c r="JS15" s="475">
        <v>17561</v>
      </c>
      <c r="JT15" s="483">
        <v>17646</v>
      </c>
      <c r="JU15" s="489">
        <v>17750</v>
      </c>
      <c r="JV15" s="498">
        <v>17880</v>
      </c>
      <c r="JW15" s="505">
        <v>17990</v>
      </c>
      <c r="JX15" s="511">
        <v>18060</v>
      </c>
      <c r="JY15" s="519">
        <v>18170</v>
      </c>
      <c r="JZ15" s="530">
        <v>18270</v>
      </c>
      <c r="KA15" s="218">
        <f t="shared" si="3"/>
        <v>100</v>
      </c>
      <c r="KB15" s="4"/>
    </row>
    <row r="16" spans="1:288" ht="15" customHeight="1" x14ac:dyDescent="0.2">
      <c r="A16" s="557"/>
      <c r="B16" s="43">
        <v>15</v>
      </c>
      <c r="C16" s="4" t="s">
        <v>339</v>
      </c>
      <c r="D16" s="43">
        <v>1</v>
      </c>
      <c r="E16" s="43">
        <v>1</v>
      </c>
      <c r="F16" s="7">
        <v>81</v>
      </c>
      <c r="G16" s="7">
        <v>81</v>
      </c>
      <c r="H16" s="10">
        <v>81</v>
      </c>
      <c r="I16" s="13">
        <v>81</v>
      </c>
      <c r="J16" s="18">
        <v>81</v>
      </c>
      <c r="K16" s="22">
        <v>82</v>
      </c>
      <c r="L16" s="33">
        <v>84</v>
      </c>
      <c r="M16" s="37">
        <v>85</v>
      </c>
      <c r="N16" s="42">
        <v>100</v>
      </c>
      <c r="O16" s="44">
        <v>105</v>
      </c>
      <c r="P16" s="47">
        <v>109</v>
      </c>
      <c r="Q16" s="53">
        <v>111</v>
      </c>
      <c r="R16" s="65">
        <v>115</v>
      </c>
      <c r="S16" s="69">
        <v>120</v>
      </c>
      <c r="T16" s="71">
        <v>125</v>
      </c>
      <c r="U16" s="73">
        <v>131</v>
      </c>
      <c r="V16" s="77">
        <v>132</v>
      </c>
      <c r="W16" s="82">
        <v>133</v>
      </c>
      <c r="X16" s="88">
        <v>140</v>
      </c>
      <c r="Y16" s="90">
        <v>145</v>
      </c>
      <c r="Z16" s="93">
        <v>146</v>
      </c>
      <c r="AA16" s="99">
        <v>147</v>
      </c>
      <c r="AB16" s="104">
        <v>148</v>
      </c>
      <c r="AC16" s="114">
        <v>152</v>
      </c>
      <c r="AD16" s="117">
        <v>154</v>
      </c>
      <c r="AE16" s="122">
        <v>156</v>
      </c>
      <c r="AF16" s="124">
        <v>157</v>
      </c>
      <c r="AG16" s="129">
        <v>158</v>
      </c>
      <c r="AH16" s="133">
        <v>159</v>
      </c>
      <c r="AI16" s="136">
        <v>159</v>
      </c>
      <c r="AJ16" s="140">
        <v>160</v>
      </c>
      <c r="AK16" s="145">
        <v>160</v>
      </c>
      <c r="AL16" s="149">
        <v>161</v>
      </c>
      <c r="AM16" s="153">
        <v>161</v>
      </c>
      <c r="AN16" s="158">
        <v>161</v>
      </c>
      <c r="AO16" s="163">
        <v>161</v>
      </c>
      <c r="AP16" s="167">
        <v>161</v>
      </c>
      <c r="AQ16" s="174">
        <v>161</v>
      </c>
      <c r="AR16" s="178">
        <v>161</v>
      </c>
      <c r="AS16" s="184">
        <v>161</v>
      </c>
      <c r="AT16" s="1">
        <f>ROUND((AS16-AP16)/3*1.2+AS16,1)</f>
        <v>161</v>
      </c>
      <c r="AU16" s="1">
        <v>161</v>
      </c>
      <c r="AV16" s="1">
        <v>161</v>
      </c>
      <c r="AW16" s="205">
        <v>163</v>
      </c>
      <c r="AX16" s="209">
        <v>163</v>
      </c>
      <c r="AY16" s="218">
        <v>163</v>
      </c>
      <c r="AZ16" s="225">
        <v>164</v>
      </c>
      <c r="BA16" s="229">
        <v>165</v>
      </c>
      <c r="BB16" s="235">
        <v>167</v>
      </c>
      <c r="BC16" s="245">
        <v>169</v>
      </c>
      <c r="BD16" s="251">
        <v>171</v>
      </c>
      <c r="BE16" s="255">
        <v>174</v>
      </c>
      <c r="BF16" s="1">
        <v>177</v>
      </c>
      <c r="BG16" s="268">
        <v>179</v>
      </c>
      <c r="BH16" s="272">
        <v>184</v>
      </c>
      <c r="BI16" s="279">
        <v>201</v>
      </c>
      <c r="BJ16" s="1">
        <v>211</v>
      </c>
      <c r="BK16" s="291">
        <v>219</v>
      </c>
      <c r="BL16" s="295">
        <v>1.502</v>
      </c>
      <c r="BM16" s="299">
        <v>2</v>
      </c>
      <c r="BN16" s="305">
        <v>9</v>
      </c>
      <c r="BO16" s="308">
        <v>17</v>
      </c>
      <c r="BP16" s="310">
        <v>27</v>
      </c>
      <c r="BQ16" s="313">
        <v>32</v>
      </c>
      <c r="BR16" s="317">
        <v>39</v>
      </c>
      <c r="BS16" s="322">
        <v>44</v>
      </c>
      <c r="BT16" s="327">
        <v>51</v>
      </c>
      <c r="BU16" s="331">
        <v>60</v>
      </c>
      <c r="BV16" s="335">
        <v>66</v>
      </c>
      <c r="BW16" s="338">
        <v>73</v>
      </c>
      <c r="BX16" s="343">
        <v>77</v>
      </c>
      <c r="BY16" s="346">
        <v>83</v>
      </c>
      <c r="BZ16" s="354">
        <v>91</v>
      </c>
      <c r="CA16" s="375">
        <v>95</v>
      </c>
      <c r="CB16" s="388">
        <v>101</v>
      </c>
      <c r="CC16" s="393">
        <v>108</v>
      </c>
      <c r="CD16" s="414">
        <v>116</v>
      </c>
      <c r="CE16" s="422">
        <v>126</v>
      </c>
      <c r="CF16" s="429">
        <v>137</v>
      </c>
      <c r="CG16" s="435">
        <v>145</v>
      </c>
      <c r="CH16" s="441">
        <v>153</v>
      </c>
      <c r="CI16" s="448">
        <v>163</v>
      </c>
      <c r="CJ16" s="456">
        <v>171</v>
      </c>
      <c r="CK16" s="460">
        <v>179</v>
      </c>
      <c r="CL16" s="468">
        <v>185</v>
      </c>
      <c r="CM16" s="475">
        <v>191</v>
      </c>
      <c r="CN16" s="483">
        <v>198</v>
      </c>
      <c r="CO16" s="489">
        <v>205</v>
      </c>
      <c r="CP16" s="498">
        <v>212</v>
      </c>
      <c r="CQ16" s="505">
        <v>220</v>
      </c>
      <c r="CR16" s="511">
        <v>226</v>
      </c>
      <c r="CS16" s="519">
        <v>234</v>
      </c>
      <c r="CT16" s="530">
        <v>242</v>
      </c>
      <c r="CU16" s="218">
        <f t="shared" si="0"/>
        <v>8</v>
      </c>
      <c r="CV16" s="7">
        <v>32</v>
      </c>
      <c r="CW16" s="7">
        <v>32</v>
      </c>
      <c r="CX16" s="10">
        <v>32</v>
      </c>
      <c r="CY16" s="13">
        <v>32</v>
      </c>
      <c r="CZ16" s="18">
        <v>32</v>
      </c>
      <c r="DA16" s="22">
        <v>32</v>
      </c>
      <c r="DB16" s="33">
        <v>34</v>
      </c>
      <c r="DC16" s="37">
        <v>34</v>
      </c>
      <c r="DD16" s="42">
        <v>38</v>
      </c>
      <c r="DE16" s="44">
        <v>41</v>
      </c>
      <c r="DF16" s="47">
        <v>45</v>
      </c>
      <c r="DG16" s="53">
        <v>47</v>
      </c>
      <c r="DH16" s="65">
        <v>50</v>
      </c>
      <c r="DI16" s="69">
        <v>55</v>
      </c>
      <c r="DJ16" s="71">
        <v>58</v>
      </c>
      <c r="DK16" s="73">
        <v>62</v>
      </c>
      <c r="DL16" s="77">
        <v>67</v>
      </c>
      <c r="DM16" s="82">
        <v>69</v>
      </c>
      <c r="DN16" s="88">
        <v>70</v>
      </c>
      <c r="DO16" s="90">
        <v>71</v>
      </c>
      <c r="DP16" s="93">
        <v>73</v>
      </c>
      <c r="DQ16" s="99">
        <v>76</v>
      </c>
      <c r="DR16" s="104">
        <v>78</v>
      </c>
      <c r="DS16" s="114">
        <v>79</v>
      </c>
      <c r="DT16" s="117">
        <v>79</v>
      </c>
      <c r="DU16" s="122">
        <v>79</v>
      </c>
      <c r="DV16" s="124">
        <v>79</v>
      </c>
      <c r="DW16" s="129">
        <v>79</v>
      </c>
      <c r="DX16" s="133">
        <v>79</v>
      </c>
      <c r="DY16" s="136">
        <v>79</v>
      </c>
      <c r="DZ16" s="140">
        <v>79</v>
      </c>
      <c r="EA16" s="145">
        <v>79</v>
      </c>
      <c r="EB16" s="149">
        <v>80</v>
      </c>
      <c r="EC16" s="153">
        <v>80</v>
      </c>
      <c r="ED16" s="158">
        <v>80</v>
      </c>
      <c r="EE16" s="163">
        <v>80</v>
      </c>
      <c r="EF16" s="167">
        <v>80</v>
      </c>
      <c r="EG16" s="174">
        <v>80</v>
      </c>
      <c r="EH16" s="178">
        <v>80</v>
      </c>
      <c r="EI16" s="184">
        <v>80</v>
      </c>
      <c r="EJ16" s="1">
        <v>80</v>
      </c>
      <c r="EK16" s="1">
        <f t="shared" si="8"/>
        <v>80</v>
      </c>
      <c r="EL16" s="1">
        <f t="shared" si="9"/>
        <v>80</v>
      </c>
      <c r="EM16" s="205">
        <v>80</v>
      </c>
      <c r="EN16" s="209">
        <v>80</v>
      </c>
      <c r="EO16" s="218">
        <v>80</v>
      </c>
      <c r="EP16" s="225">
        <v>80</v>
      </c>
      <c r="EQ16" s="229">
        <v>80</v>
      </c>
      <c r="ER16" s="235">
        <v>80</v>
      </c>
      <c r="ES16" s="245">
        <v>80</v>
      </c>
      <c r="ET16" s="251">
        <v>80</v>
      </c>
      <c r="EU16" s="255">
        <v>80</v>
      </c>
      <c r="EV16" s="264">
        <v>80</v>
      </c>
      <c r="EW16" s="268">
        <v>80</v>
      </c>
      <c r="EX16" s="272">
        <v>80</v>
      </c>
      <c r="EY16" s="279">
        <v>80</v>
      </c>
      <c r="EZ16" s="1">
        <v>80</v>
      </c>
      <c r="FA16" s="291">
        <v>80</v>
      </c>
      <c r="FB16" s="295">
        <v>1.38</v>
      </c>
      <c r="FC16" s="299">
        <v>2</v>
      </c>
      <c r="FD16" s="305">
        <v>7</v>
      </c>
      <c r="FE16" s="308">
        <v>14</v>
      </c>
      <c r="FF16" s="310">
        <v>20</v>
      </c>
      <c r="FG16" s="313">
        <v>23</v>
      </c>
      <c r="FH16" s="317">
        <v>23</v>
      </c>
      <c r="FI16" s="322">
        <v>23</v>
      </c>
      <c r="FJ16" s="327">
        <v>34</v>
      </c>
      <c r="FK16" s="331">
        <v>38</v>
      </c>
      <c r="FL16" s="335">
        <v>44</v>
      </c>
      <c r="FM16" s="338">
        <v>50</v>
      </c>
      <c r="FN16" s="343">
        <v>55</v>
      </c>
      <c r="FO16" s="346">
        <v>61</v>
      </c>
      <c r="FP16" s="354">
        <v>67</v>
      </c>
      <c r="FQ16" s="375">
        <v>71</v>
      </c>
      <c r="FR16" s="388">
        <v>75</v>
      </c>
      <c r="FS16" s="393">
        <v>80</v>
      </c>
      <c r="FT16" s="414">
        <v>82</v>
      </c>
      <c r="FU16" s="422">
        <v>84</v>
      </c>
      <c r="FV16" s="429">
        <v>84</v>
      </c>
      <c r="FW16" s="435">
        <v>84</v>
      </c>
      <c r="FX16" s="441">
        <v>87</v>
      </c>
      <c r="FY16" s="448">
        <v>93</v>
      </c>
      <c r="FZ16" s="456">
        <v>99</v>
      </c>
      <c r="GA16" s="460">
        <v>104</v>
      </c>
      <c r="GB16" s="468">
        <v>108</v>
      </c>
      <c r="GC16" s="475">
        <v>112</v>
      </c>
      <c r="GD16" s="483">
        <v>116</v>
      </c>
      <c r="GE16" s="489">
        <v>121</v>
      </c>
      <c r="GF16" s="498">
        <v>124</v>
      </c>
      <c r="GG16" s="505">
        <v>130</v>
      </c>
      <c r="GH16" s="511">
        <v>134</v>
      </c>
      <c r="GI16" s="519">
        <v>138</v>
      </c>
      <c r="GJ16" s="530">
        <v>144</v>
      </c>
      <c r="GK16" s="218">
        <f t="shared" si="2"/>
        <v>6</v>
      </c>
      <c r="GL16" s="7">
        <v>1900</v>
      </c>
      <c r="GM16" s="5">
        <v>1900</v>
      </c>
      <c r="GN16" s="7">
        <v>1900</v>
      </c>
      <c r="GO16" s="13">
        <v>1900</v>
      </c>
      <c r="GP16" s="17">
        <v>1900</v>
      </c>
      <c r="GQ16" s="22">
        <v>1900</v>
      </c>
      <c r="GR16" s="5">
        <v>1900</v>
      </c>
      <c r="GS16" s="5">
        <v>1900</v>
      </c>
      <c r="GT16" s="5">
        <v>1900</v>
      </c>
      <c r="GU16" s="5">
        <v>1900</v>
      </c>
      <c r="GV16" s="47">
        <v>1974</v>
      </c>
      <c r="GW16" s="53">
        <v>2074</v>
      </c>
      <c r="GX16" s="65">
        <v>2152</v>
      </c>
      <c r="GY16" s="69">
        <v>2252</v>
      </c>
      <c r="GZ16" s="71">
        <v>2342</v>
      </c>
      <c r="HA16" s="73">
        <v>2425</v>
      </c>
      <c r="HB16" s="77">
        <v>2518</v>
      </c>
      <c r="HC16" s="82">
        <v>2714</v>
      </c>
      <c r="HD16" s="88">
        <v>2918</v>
      </c>
      <c r="HE16" s="90">
        <v>3018</v>
      </c>
      <c r="HF16" s="93">
        <v>3102</v>
      </c>
      <c r="HG16" s="99">
        <v>3198</v>
      </c>
      <c r="HH16" s="104">
        <v>3311</v>
      </c>
      <c r="HI16" s="114">
        <v>3398</v>
      </c>
      <c r="HJ16" s="117">
        <v>3462</v>
      </c>
      <c r="HK16" s="122">
        <v>3532</v>
      </c>
      <c r="HL16" s="124">
        <v>3582</v>
      </c>
      <c r="HM16" s="129">
        <v>3648</v>
      </c>
      <c r="HN16" s="133">
        <v>3711</v>
      </c>
      <c r="HO16" s="136">
        <v>3731</v>
      </c>
      <c r="HP16" s="140">
        <v>3791</v>
      </c>
      <c r="HQ16" s="145">
        <v>3820</v>
      </c>
      <c r="HR16" s="149">
        <v>3895</v>
      </c>
      <c r="HS16" s="153">
        <v>3950</v>
      </c>
      <c r="HT16" s="74">
        <v>4000</v>
      </c>
      <c r="HU16" s="163">
        <v>4000</v>
      </c>
      <c r="HV16" s="74">
        <v>4166</v>
      </c>
      <c r="HW16" s="174">
        <v>4216</v>
      </c>
      <c r="HX16" s="178">
        <v>4306</v>
      </c>
      <c r="HY16" s="184">
        <v>4370</v>
      </c>
      <c r="HZ16" s="189"/>
      <c r="IA16" s="193"/>
      <c r="IB16" s="202"/>
      <c r="IC16" s="205">
        <v>4492</v>
      </c>
      <c r="ID16" s="209">
        <v>4493</v>
      </c>
      <c r="IE16" s="218">
        <v>4493</v>
      </c>
      <c r="IF16" s="225">
        <v>4499</v>
      </c>
      <c r="IG16" s="229">
        <v>4510</v>
      </c>
      <c r="IH16" s="235">
        <v>4551</v>
      </c>
      <c r="II16" s="245">
        <v>4600</v>
      </c>
      <c r="IJ16" s="251">
        <v>4642</v>
      </c>
      <c r="IK16" s="255">
        <v>4672</v>
      </c>
      <c r="IL16" s="74">
        <v>4677</v>
      </c>
      <c r="IM16" s="268">
        <v>4677</v>
      </c>
      <c r="IN16" s="272">
        <v>4677</v>
      </c>
      <c r="IO16" s="279">
        <v>4677</v>
      </c>
      <c r="IP16" s="285"/>
      <c r="IQ16" s="291">
        <v>4677</v>
      </c>
      <c r="IR16" s="295">
        <v>4677</v>
      </c>
      <c r="IS16" s="299">
        <v>4677</v>
      </c>
      <c r="IT16" s="305">
        <v>54</v>
      </c>
      <c r="IU16" s="74">
        <v>119</v>
      </c>
      <c r="IV16" s="74">
        <v>189</v>
      </c>
      <c r="IW16" s="313">
        <v>249</v>
      </c>
      <c r="IX16" s="317">
        <v>358</v>
      </c>
      <c r="IY16" s="322">
        <v>519</v>
      </c>
      <c r="IZ16" s="327">
        <v>726</v>
      </c>
      <c r="JA16" s="331">
        <v>857</v>
      </c>
      <c r="JB16" s="335">
        <v>936</v>
      </c>
      <c r="JC16" s="338">
        <v>992</v>
      </c>
      <c r="JD16" s="343">
        <v>1058</v>
      </c>
      <c r="JE16" s="346">
        <v>1141</v>
      </c>
      <c r="JF16" s="74">
        <v>1233</v>
      </c>
      <c r="JG16" s="375">
        <v>1289.45</v>
      </c>
      <c r="JH16" s="74">
        <v>1386</v>
      </c>
      <c r="JI16" s="74">
        <v>1486</v>
      </c>
      <c r="JJ16" s="414">
        <v>1606</v>
      </c>
      <c r="JK16" s="422">
        <v>1832</v>
      </c>
      <c r="JL16" s="74">
        <v>2142</v>
      </c>
      <c r="JM16" s="435">
        <v>2320</v>
      </c>
      <c r="JN16" s="441">
        <v>2498</v>
      </c>
      <c r="JO16" s="448">
        <v>2605</v>
      </c>
      <c r="JP16" s="456">
        <v>2714</v>
      </c>
      <c r="JQ16" s="460">
        <v>2811</v>
      </c>
      <c r="JR16" s="468">
        <v>2890</v>
      </c>
      <c r="JS16" s="74">
        <v>2969</v>
      </c>
      <c r="JT16" s="483">
        <v>3084</v>
      </c>
      <c r="JU16" s="74">
        <v>3178</v>
      </c>
      <c r="JV16" s="498">
        <v>3428</v>
      </c>
      <c r="JW16" s="505">
        <v>3696</v>
      </c>
      <c r="JX16" s="74">
        <v>3810</v>
      </c>
      <c r="JY16" s="519">
        <v>3954</v>
      </c>
      <c r="JZ16" s="530">
        <v>4022</v>
      </c>
      <c r="KA16" s="218">
        <f t="shared" si="3"/>
        <v>68</v>
      </c>
      <c r="KB16" s="4"/>
    </row>
    <row r="17" spans="1:288" ht="15" customHeight="1" x14ac:dyDescent="0.2">
      <c r="A17" s="557"/>
      <c r="B17" s="43">
        <v>16</v>
      </c>
      <c r="C17" s="4" t="s">
        <v>159</v>
      </c>
      <c r="D17" s="43">
        <v>4</v>
      </c>
      <c r="E17" s="43">
        <v>4</v>
      </c>
      <c r="F17" s="7">
        <v>460</v>
      </c>
      <c r="G17" s="7">
        <v>478</v>
      </c>
      <c r="H17" s="10">
        <v>479</v>
      </c>
      <c r="I17" s="13">
        <v>487</v>
      </c>
      <c r="J17" s="18">
        <v>495</v>
      </c>
      <c r="K17" s="22">
        <v>506</v>
      </c>
      <c r="L17" s="31">
        <v>515</v>
      </c>
      <c r="M17" s="37">
        <v>525</v>
      </c>
      <c r="N17" s="41">
        <v>535</v>
      </c>
      <c r="O17" s="44">
        <v>540</v>
      </c>
      <c r="P17" s="47">
        <v>543</v>
      </c>
      <c r="Q17" s="53">
        <v>550</v>
      </c>
      <c r="R17" s="65">
        <v>552</v>
      </c>
      <c r="S17" s="69">
        <v>560</v>
      </c>
      <c r="T17" s="71">
        <v>567</v>
      </c>
      <c r="U17" s="73">
        <v>576</v>
      </c>
      <c r="V17" s="77">
        <v>586</v>
      </c>
      <c r="W17" s="82">
        <v>596</v>
      </c>
      <c r="X17" s="1">
        <f>ROUND((W17-T17)/3+W17,1)</f>
        <v>605.70000000000005</v>
      </c>
      <c r="Y17" s="90">
        <v>608</v>
      </c>
      <c r="Z17" s="93">
        <v>614</v>
      </c>
      <c r="AA17" s="99">
        <v>621</v>
      </c>
      <c r="AB17" s="104">
        <v>628</v>
      </c>
      <c r="AC17" s="114">
        <v>635</v>
      </c>
      <c r="AD17" s="117">
        <v>642</v>
      </c>
      <c r="AE17" s="122">
        <v>649</v>
      </c>
      <c r="AF17" s="124">
        <v>656</v>
      </c>
      <c r="AG17" s="129">
        <v>664</v>
      </c>
      <c r="AH17" s="133">
        <v>672</v>
      </c>
      <c r="AI17" s="136">
        <v>681</v>
      </c>
      <c r="AJ17" s="140">
        <v>687</v>
      </c>
      <c r="AK17" s="145">
        <v>693</v>
      </c>
      <c r="AL17" s="149">
        <v>706</v>
      </c>
      <c r="AM17" s="153">
        <v>715</v>
      </c>
      <c r="AN17" s="158">
        <v>723</v>
      </c>
      <c r="AO17" s="163">
        <v>730</v>
      </c>
      <c r="AP17" s="167">
        <v>738</v>
      </c>
      <c r="AQ17" s="174">
        <v>745</v>
      </c>
      <c r="AR17" s="178">
        <v>753</v>
      </c>
      <c r="AS17" s="184">
        <v>760</v>
      </c>
      <c r="AT17" s="189">
        <v>769</v>
      </c>
      <c r="AU17" s="193">
        <v>778</v>
      </c>
      <c r="AV17" s="202">
        <v>782</v>
      </c>
      <c r="AW17" s="205">
        <v>793</v>
      </c>
      <c r="AX17" s="209">
        <v>803</v>
      </c>
      <c r="AY17" s="218">
        <v>813</v>
      </c>
      <c r="AZ17" s="225">
        <v>821</v>
      </c>
      <c r="BA17" s="1">
        <v>829</v>
      </c>
      <c r="BB17" s="235">
        <v>835</v>
      </c>
      <c r="BC17" s="245">
        <v>842</v>
      </c>
      <c r="BD17" s="251">
        <v>850</v>
      </c>
      <c r="BE17" s="255">
        <v>858</v>
      </c>
      <c r="BF17" s="264">
        <v>864</v>
      </c>
      <c r="BG17" s="268">
        <v>874</v>
      </c>
      <c r="BH17" s="272">
        <v>878</v>
      </c>
      <c r="BI17" s="279">
        <v>886</v>
      </c>
      <c r="BJ17" s="285">
        <v>895</v>
      </c>
      <c r="BK17" s="291">
        <v>902</v>
      </c>
      <c r="BL17" s="295">
        <v>910</v>
      </c>
      <c r="BM17" s="299">
        <v>918</v>
      </c>
      <c r="BN17" s="305">
        <v>925</v>
      </c>
      <c r="BO17" s="308">
        <v>932</v>
      </c>
      <c r="BP17" s="310">
        <v>941</v>
      </c>
      <c r="BQ17" s="313">
        <v>950</v>
      </c>
      <c r="BR17" s="317">
        <v>961</v>
      </c>
      <c r="BS17" s="322">
        <v>971</v>
      </c>
      <c r="BT17" s="327">
        <v>980</v>
      </c>
      <c r="BU17" s="331">
        <v>989</v>
      </c>
      <c r="BV17" s="335">
        <v>1000</v>
      </c>
      <c r="BW17" s="338">
        <v>1009</v>
      </c>
      <c r="BX17" s="343">
        <v>1023</v>
      </c>
      <c r="BY17" s="346">
        <v>1027</v>
      </c>
      <c r="BZ17" s="354">
        <v>6</v>
      </c>
      <c r="CA17" s="375">
        <v>10</v>
      </c>
      <c r="CB17" s="388">
        <v>15</v>
      </c>
      <c r="CC17" s="393">
        <v>20</v>
      </c>
      <c r="CD17" s="414">
        <v>30</v>
      </c>
      <c r="CE17" s="422">
        <v>35</v>
      </c>
      <c r="CF17" s="429">
        <v>40</v>
      </c>
      <c r="CG17" s="435">
        <v>46</v>
      </c>
      <c r="CH17" s="441">
        <v>53</v>
      </c>
      <c r="CI17" s="448">
        <v>59</v>
      </c>
      <c r="CJ17" s="456">
        <v>66</v>
      </c>
      <c r="CK17" s="460">
        <v>72</v>
      </c>
      <c r="CL17" s="468">
        <v>79</v>
      </c>
      <c r="CM17" s="475">
        <v>84</v>
      </c>
      <c r="CN17" s="483">
        <v>89</v>
      </c>
      <c r="CO17" s="489">
        <v>94</v>
      </c>
      <c r="CP17" s="498">
        <v>99</v>
      </c>
      <c r="CQ17" s="505">
        <v>105</v>
      </c>
      <c r="CR17" s="511">
        <v>109</v>
      </c>
      <c r="CS17" s="519">
        <v>117</v>
      </c>
      <c r="CT17" s="530">
        <v>122</v>
      </c>
      <c r="CU17" s="218">
        <f t="shared" si="0"/>
        <v>5</v>
      </c>
      <c r="CV17" s="7">
        <v>73</v>
      </c>
      <c r="CW17" s="7">
        <v>76</v>
      </c>
      <c r="CX17" s="10">
        <v>79</v>
      </c>
      <c r="CY17" s="13">
        <v>82</v>
      </c>
      <c r="CZ17" s="18">
        <v>85</v>
      </c>
      <c r="DA17" s="22">
        <v>88</v>
      </c>
      <c r="DB17" s="31">
        <v>91</v>
      </c>
      <c r="DC17" s="37">
        <v>93</v>
      </c>
      <c r="DD17" s="41">
        <v>95</v>
      </c>
      <c r="DE17" s="44">
        <v>97</v>
      </c>
      <c r="DF17" s="47">
        <v>100</v>
      </c>
      <c r="DG17" s="53">
        <v>102</v>
      </c>
      <c r="DH17" s="65">
        <v>97</v>
      </c>
      <c r="DI17" s="69">
        <v>100</v>
      </c>
      <c r="DJ17" s="71">
        <v>104</v>
      </c>
      <c r="DK17" s="73">
        <v>109</v>
      </c>
      <c r="DL17" s="77">
        <v>113</v>
      </c>
      <c r="DM17" s="82">
        <v>117</v>
      </c>
      <c r="DN17" s="1">
        <f>ROUND((DM17-DJ17)/3+DM17,1)</f>
        <v>121.3</v>
      </c>
      <c r="DO17" s="90">
        <v>125</v>
      </c>
      <c r="DP17" s="93">
        <v>129</v>
      </c>
      <c r="DQ17" s="99">
        <v>134</v>
      </c>
      <c r="DR17" s="104">
        <v>140</v>
      </c>
      <c r="DS17" s="114">
        <v>145</v>
      </c>
      <c r="DT17" s="117">
        <v>150</v>
      </c>
      <c r="DU17" s="122">
        <v>154</v>
      </c>
      <c r="DV17" s="124">
        <v>158</v>
      </c>
      <c r="DW17" s="129">
        <v>161</v>
      </c>
      <c r="DX17" s="133">
        <v>163</v>
      </c>
      <c r="DY17" s="136">
        <v>163</v>
      </c>
      <c r="DZ17" s="140">
        <v>163</v>
      </c>
      <c r="EA17" s="145">
        <v>163</v>
      </c>
      <c r="EB17" s="149">
        <v>164</v>
      </c>
      <c r="EC17" s="153">
        <v>166</v>
      </c>
      <c r="ED17" s="158">
        <v>168</v>
      </c>
      <c r="EE17" s="163">
        <v>170</v>
      </c>
      <c r="EF17" s="167">
        <v>172</v>
      </c>
      <c r="EG17" s="174">
        <v>174</v>
      </c>
      <c r="EH17" s="178">
        <v>176</v>
      </c>
      <c r="EI17" s="184">
        <v>178</v>
      </c>
      <c r="EJ17" s="189">
        <v>179</v>
      </c>
      <c r="EK17" s="193">
        <v>179</v>
      </c>
      <c r="EL17" s="202">
        <v>179</v>
      </c>
      <c r="EM17" s="205">
        <v>179</v>
      </c>
      <c r="EN17" s="209">
        <v>179</v>
      </c>
      <c r="EO17" s="218">
        <v>181</v>
      </c>
      <c r="EP17" s="225">
        <v>184</v>
      </c>
      <c r="EQ17" s="1">
        <v>187</v>
      </c>
      <c r="ER17" s="235">
        <v>187</v>
      </c>
      <c r="ES17" s="245">
        <v>187</v>
      </c>
      <c r="ET17" s="251">
        <v>187</v>
      </c>
      <c r="EU17" s="255">
        <v>187</v>
      </c>
      <c r="EV17" s="264">
        <v>187</v>
      </c>
      <c r="EW17" s="268">
        <v>187</v>
      </c>
      <c r="EX17" s="272">
        <v>187</v>
      </c>
      <c r="EY17" s="279">
        <v>179</v>
      </c>
      <c r="EZ17" s="285">
        <v>180</v>
      </c>
      <c r="FA17" s="291">
        <v>181</v>
      </c>
      <c r="FB17" s="295">
        <v>182</v>
      </c>
      <c r="FC17" s="299">
        <v>183</v>
      </c>
      <c r="FD17" s="305">
        <v>184</v>
      </c>
      <c r="FE17" s="308">
        <v>185</v>
      </c>
      <c r="FF17" s="310">
        <v>186</v>
      </c>
      <c r="FG17" s="313">
        <v>186</v>
      </c>
      <c r="FH17" s="317">
        <v>186</v>
      </c>
      <c r="FI17" s="322">
        <v>186</v>
      </c>
      <c r="FJ17" s="327">
        <v>186</v>
      </c>
      <c r="FK17" s="331">
        <v>186</v>
      </c>
      <c r="FL17" s="335">
        <v>187</v>
      </c>
      <c r="FM17" s="338">
        <v>189</v>
      </c>
      <c r="FN17" s="343">
        <v>189</v>
      </c>
      <c r="FO17" s="346">
        <v>9</v>
      </c>
      <c r="FP17" s="354">
        <v>16</v>
      </c>
      <c r="FQ17" s="375">
        <v>23</v>
      </c>
      <c r="FR17" s="388">
        <v>32</v>
      </c>
      <c r="FS17" s="393">
        <v>39</v>
      </c>
      <c r="FT17" s="414">
        <v>40</v>
      </c>
      <c r="FU17" s="422">
        <v>45</v>
      </c>
      <c r="FV17" s="429">
        <v>48</v>
      </c>
      <c r="FW17" s="435">
        <v>56</v>
      </c>
      <c r="FX17" s="441">
        <v>62</v>
      </c>
      <c r="FY17" s="448">
        <v>70</v>
      </c>
      <c r="FZ17" s="456">
        <v>78</v>
      </c>
      <c r="GA17" s="460">
        <v>85</v>
      </c>
      <c r="GB17" s="468">
        <v>93</v>
      </c>
      <c r="GC17" s="475">
        <v>100</v>
      </c>
      <c r="GD17" s="483">
        <v>108</v>
      </c>
      <c r="GE17" s="489">
        <v>116</v>
      </c>
      <c r="GF17" s="498">
        <v>120</v>
      </c>
      <c r="GG17" s="505">
        <v>124</v>
      </c>
      <c r="GH17" s="511">
        <v>129</v>
      </c>
      <c r="GI17" s="519">
        <v>134</v>
      </c>
      <c r="GJ17" s="530">
        <v>142</v>
      </c>
      <c r="GK17" s="218">
        <f t="shared" si="2"/>
        <v>8</v>
      </c>
      <c r="GL17" s="7">
        <v>11224</v>
      </c>
      <c r="GM17" s="7">
        <v>11453</v>
      </c>
      <c r="GN17" s="7">
        <v>11678</v>
      </c>
      <c r="GO17" s="13">
        <v>11862</v>
      </c>
      <c r="GP17" s="17">
        <v>12035</v>
      </c>
      <c r="GQ17" s="22"/>
      <c r="GR17" s="31">
        <v>12400</v>
      </c>
      <c r="GS17" s="37">
        <v>12600</v>
      </c>
      <c r="GT17" s="41"/>
      <c r="GU17" s="44">
        <v>12980</v>
      </c>
      <c r="GV17" s="47">
        <v>13176</v>
      </c>
      <c r="GW17" s="53">
        <v>13400</v>
      </c>
      <c r="GX17" s="65">
        <v>13590</v>
      </c>
      <c r="GY17" s="69">
        <v>13880</v>
      </c>
      <c r="GZ17" s="71">
        <v>14022</v>
      </c>
      <c r="HA17" s="73">
        <v>14160</v>
      </c>
      <c r="HB17" s="77">
        <v>14290</v>
      </c>
      <c r="HC17" s="82">
        <v>14503</v>
      </c>
      <c r="HD17" s="88"/>
      <c r="HE17" s="90">
        <v>14735</v>
      </c>
      <c r="HF17" s="93">
        <v>14881</v>
      </c>
      <c r="HG17" s="99">
        <v>15023</v>
      </c>
      <c r="HH17" s="104">
        <v>15210</v>
      </c>
      <c r="HI17" s="114">
        <v>15431</v>
      </c>
      <c r="HJ17" s="117">
        <v>15668</v>
      </c>
      <c r="HK17" s="122">
        <v>15800</v>
      </c>
      <c r="HL17" s="124">
        <v>15921</v>
      </c>
      <c r="HM17" s="129">
        <v>16036</v>
      </c>
      <c r="HN17" s="133">
        <v>16226</v>
      </c>
      <c r="HO17" s="136">
        <v>16422</v>
      </c>
      <c r="HP17" s="140">
        <v>16600</v>
      </c>
      <c r="HQ17" s="145">
        <v>16765</v>
      </c>
      <c r="HR17" s="149">
        <v>16961</v>
      </c>
      <c r="HS17" s="153">
        <v>17115</v>
      </c>
      <c r="HT17" s="158">
        <v>17286</v>
      </c>
      <c r="HU17" s="163">
        <v>17590</v>
      </c>
      <c r="HV17" s="167">
        <v>17805</v>
      </c>
      <c r="HW17" s="174">
        <v>17956</v>
      </c>
      <c r="HX17" s="178">
        <v>18138</v>
      </c>
      <c r="HY17" s="184">
        <v>18310</v>
      </c>
      <c r="HZ17" s="189">
        <v>18508</v>
      </c>
      <c r="IA17" s="193">
        <v>18753</v>
      </c>
      <c r="IB17" s="202">
        <v>18923</v>
      </c>
      <c r="IC17" s="205">
        <v>19166</v>
      </c>
      <c r="ID17" s="209">
        <v>19427</v>
      </c>
      <c r="IE17" s="218">
        <v>19691</v>
      </c>
      <c r="IF17" s="225">
        <v>20014</v>
      </c>
      <c r="IG17" s="229"/>
      <c r="IH17" s="235">
        <v>20600</v>
      </c>
      <c r="II17" s="245">
        <v>20869</v>
      </c>
      <c r="IJ17" s="251">
        <v>21065</v>
      </c>
      <c r="IK17" s="255">
        <v>21175</v>
      </c>
      <c r="IL17" s="264">
        <v>21360</v>
      </c>
      <c r="IM17" s="268">
        <v>21609</v>
      </c>
      <c r="IN17" s="272"/>
      <c r="IO17" s="279">
        <v>21914</v>
      </c>
      <c r="IP17" s="285">
        <v>22110</v>
      </c>
      <c r="IQ17" s="291">
        <v>22300</v>
      </c>
      <c r="IR17" s="295">
        <v>22460</v>
      </c>
      <c r="IS17" s="299">
        <v>22665</v>
      </c>
      <c r="IT17" s="305">
        <v>22850</v>
      </c>
      <c r="IU17" s="308">
        <v>23040</v>
      </c>
      <c r="IV17" s="310">
        <v>23200</v>
      </c>
      <c r="IW17" s="313">
        <v>23463</v>
      </c>
      <c r="IX17" s="317">
        <v>23800</v>
      </c>
      <c r="IY17" s="322">
        <v>24119</v>
      </c>
      <c r="IZ17" s="327">
        <v>24350</v>
      </c>
      <c r="JA17" s="331">
        <v>24564</v>
      </c>
      <c r="JB17" s="335">
        <v>24871</v>
      </c>
      <c r="JC17" s="338">
        <v>25055</v>
      </c>
      <c r="JD17" s="343">
        <v>25300</v>
      </c>
      <c r="JE17" s="346">
        <v>25510</v>
      </c>
      <c r="JF17" s="354">
        <v>25728</v>
      </c>
      <c r="JG17" s="375">
        <v>25900</v>
      </c>
      <c r="JH17" s="388">
        <v>26090</v>
      </c>
      <c r="JI17" s="393">
        <v>26230</v>
      </c>
      <c r="JJ17" s="414">
        <v>26590</v>
      </c>
      <c r="JK17" s="422">
        <v>26780</v>
      </c>
      <c r="JL17" s="429">
        <v>26980</v>
      </c>
      <c r="JM17" s="435">
        <v>27200</v>
      </c>
      <c r="JN17" s="441">
        <v>27427</v>
      </c>
      <c r="JO17" s="448">
        <v>27620</v>
      </c>
      <c r="JP17" s="456">
        <v>27836</v>
      </c>
      <c r="JQ17" s="460">
        <v>28054</v>
      </c>
      <c r="JR17" s="468">
        <v>28276</v>
      </c>
      <c r="JS17" s="475">
        <v>28495</v>
      </c>
      <c r="JT17" s="483">
        <v>28681</v>
      </c>
      <c r="JU17" s="489">
        <v>28872</v>
      </c>
      <c r="JV17" s="498">
        <v>29123</v>
      </c>
      <c r="JW17" s="505">
        <v>29403</v>
      </c>
      <c r="JX17" s="511">
        <v>29617</v>
      </c>
      <c r="JY17" s="519">
        <v>29876</v>
      </c>
      <c r="JZ17" s="530">
        <v>30090</v>
      </c>
      <c r="KA17" s="218">
        <f t="shared" si="3"/>
        <v>214</v>
      </c>
      <c r="KB17" s="4"/>
    </row>
    <row r="18" spans="1:288" ht="15" customHeight="1" x14ac:dyDescent="0.2">
      <c r="A18" s="557">
        <v>5</v>
      </c>
      <c r="B18" s="43">
        <v>17</v>
      </c>
      <c r="C18" s="4" t="s">
        <v>160</v>
      </c>
      <c r="D18" s="43">
        <v>0</v>
      </c>
      <c r="E18" s="43">
        <v>1</v>
      </c>
      <c r="F18" s="7">
        <v>606</v>
      </c>
      <c r="G18" s="7">
        <v>617</v>
      </c>
      <c r="H18" s="10">
        <v>630</v>
      </c>
      <c r="I18" s="13">
        <v>641</v>
      </c>
      <c r="J18" s="18">
        <v>654</v>
      </c>
      <c r="K18" s="22">
        <v>666</v>
      </c>
      <c r="L18" s="31">
        <v>680</v>
      </c>
      <c r="M18" s="37">
        <v>695</v>
      </c>
      <c r="N18" s="41">
        <v>708</v>
      </c>
      <c r="O18" s="44">
        <v>721</v>
      </c>
      <c r="P18" s="47">
        <v>733</v>
      </c>
      <c r="Q18" s="53">
        <v>745</v>
      </c>
      <c r="R18" s="65">
        <v>756</v>
      </c>
      <c r="S18" s="69">
        <v>769</v>
      </c>
      <c r="T18" s="71">
        <v>782</v>
      </c>
      <c r="U18" s="73">
        <v>795</v>
      </c>
      <c r="V18" s="77">
        <v>808</v>
      </c>
      <c r="W18" s="1">
        <f>ROUND((V18-T18)/2+V18,2)</f>
        <v>821</v>
      </c>
      <c r="X18" s="88">
        <v>836</v>
      </c>
      <c r="Y18" s="90">
        <v>849</v>
      </c>
      <c r="Z18" s="93">
        <v>862</v>
      </c>
      <c r="AA18" s="99">
        <v>876</v>
      </c>
      <c r="AB18" s="104">
        <v>889</v>
      </c>
      <c r="AC18" s="114">
        <v>902</v>
      </c>
      <c r="AD18" s="117">
        <v>916</v>
      </c>
      <c r="AE18" s="122">
        <v>934</v>
      </c>
      <c r="AF18" s="124">
        <v>947</v>
      </c>
      <c r="AG18" s="129">
        <v>960</v>
      </c>
      <c r="AH18" s="133">
        <v>973</v>
      </c>
      <c r="AI18" s="136">
        <v>985</v>
      </c>
      <c r="AJ18" s="140">
        <v>997</v>
      </c>
      <c r="AK18" s="145">
        <v>1011</v>
      </c>
      <c r="AL18" s="149">
        <v>1024</v>
      </c>
      <c r="AM18" s="153">
        <v>1037</v>
      </c>
      <c r="AN18" s="158">
        <v>1049</v>
      </c>
      <c r="AO18" s="163">
        <v>1062</v>
      </c>
      <c r="AP18" s="167">
        <v>1075</v>
      </c>
      <c r="AQ18" s="174">
        <v>1089</v>
      </c>
      <c r="AR18" s="178">
        <v>1103</v>
      </c>
      <c r="AS18" s="184">
        <v>1116</v>
      </c>
      <c r="AT18" s="189">
        <v>1130</v>
      </c>
      <c r="AU18" s="193">
        <v>1142</v>
      </c>
      <c r="AV18" s="202">
        <v>1155</v>
      </c>
      <c r="AW18" s="205">
        <v>1167</v>
      </c>
      <c r="AX18" s="209">
        <v>1180</v>
      </c>
      <c r="AY18" s="218">
        <v>1194</v>
      </c>
      <c r="AZ18" s="225">
        <v>1208</v>
      </c>
      <c r="BA18" s="229">
        <v>1221</v>
      </c>
      <c r="BB18" s="235">
        <v>1235</v>
      </c>
      <c r="BC18" s="245">
        <v>1247</v>
      </c>
      <c r="BD18" s="251">
        <v>1260</v>
      </c>
      <c r="BE18" s="255">
        <v>1274</v>
      </c>
      <c r="BF18" s="264">
        <v>1288</v>
      </c>
      <c r="BG18" s="268">
        <v>1302</v>
      </c>
      <c r="BH18" s="272">
        <v>1316</v>
      </c>
      <c r="BI18" s="279">
        <v>1313</v>
      </c>
      <c r="BJ18" s="285">
        <v>1343</v>
      </c>
      <c r="BK18" s="291">
        <v>1355</v>
      </c>
      <c r="BL18" s="295">
        <v>1367</v>
      </c>
      <c r="BM18" s="299">
        <v>1380</v>
      </c>
      <c r="BN18" s="305">
        <v>1392</v>
      </c>
      <c r="BO18" s="308">
        <v>1405</v>
      </c>
      <c r="BP18" s="310">
        <v>1417</v>
      </c>
      <c r="BQ18" s="313">
        <v>1430</v>
      </c>
      <c r="BR18" s="317">
        <v>1442</v>
      </c>
      <c r="BS18" s="322">
        <v>1456</v>
      </c>
      <c r="BT18" s="327">
        <v>1468</v>
      </c>
      <c r="BU18" s="331">
        <v>1480</v>
      </c>
      <c r="BV18" s="335">
        <v>1492</v>
      </c>
      <c r="BW18" s="338">
        <v>1504</v>
      </c>
      <c r="BX18" s="343">
        <v>1512</v>
      </c>
      <c r="BY18" s="346">
        <v>1524</v>
      </c>
      <c r="BZ18" s="354">
        <v>1536</v>
      </c>
      <c r="CA18" s="375">
        <v>1541</v>
      </c>
      <c r="CB18" s="388">
        <v>1550</v>
      </c>
      <c r="CC18" s="393">
        <v>1560</v>
      </c>
      <c r="CD18" s="414">
        <v>1572</v>
      </c>
      <c r="CE18" s="422">
        <v>1582</v>
      </c>
      <c r="CF18" s="429">
        <v>1593</v>
      </c>
      <c r="CG18" s="435">
        <v>1605</v>
      </c>
      <c r="CH18" s="441">
        <v>1616</v>
      </c>
      <c r="CI18" s="448">
        <v>1628</v>
      </c>
      <c r="CJ18" s="456">
        <v>1640</v>
      </c>
      <c r="CK18" s="1">
        <v>1651</v>
      </c>
      <c r="CL18" s="1">
        <v>1651</v>
      </c>
      <c r="CM18" s="475">
        <v>1587</v>
      </c>
      <c r="CN18" s="483">
        <v>1597</v>
      </c>
      <c r="CO18" s="489">
        <v>1606</v>
      </c>
      <c r="CP18" s="498">
        <v>1617</v>
      </c>
      <c r="CQ18" s="505">
        <v>1626</v>
      </c>
      <c r="CR18" s="511">
        <v>1634</v>
      </c>
      <c r="CS18" s="519">
        <v>1645</v>
      </c>
      <c r="CT18" s="530">
        <v>1655</v>
      </c>
      <c r="CU18" s="218">
        <f t="shared" si="0"/>
        <v>10</v>
      </c>
      <c r="CV18" s="7">
        <v>67</v>
      </c>
      <c r="CW18" s="7">
        <v>71</v>
      </c>
      <c r="CX18" s="10">
        <v>76</v>
      </c>
      <c r="CY18" s="13">
        <v>79</v>
      </c>
      <c r="CZ18" s="18">
        <v>82</v>
      </c>
      <c r="DA18" s="22">
        <v>84</v>
      </c>
      <c r="DB18" s="31">
        <v>85</v>
      </c>
      <c r="DC18" s="37">
        <v>86</v>
      </c>
      <c r="DD18" s="41">
        <v>88</v>
      </c>
      <c r="DE18" s="44">
        <v>91</v>
      </c>
      <c r="DF18" s="47">
        <v>95</v>
      </c>
      <c r="DG18" s="53">
        <v>99</v>
      </c>
      <c r="DH18" s="65">
        <v>103</v>
      </c>
      <c r="DI18" s="69">
        <v>108</v>
      </c>
      <c r="DJ18" s="71">
        <v>112</v>
      </c>
      <c r="DK18" s="73">
        <v>116</v>
      </c>
      <c r="DL18" s="77">
        <v>118</v>
      </c>
      <c r="DM18" s="1">
        <f>ROUND((DL18-DJ18)/2+DL18,2)</f>
        <v>121</v>
      </c>
      <c r="DN18" s="88">
        <v>122</v>
      </c>
      <c r="DO18" s="90">
        <v>123</v>
      </c>
      <c r="DP18" s="93">
        <v>124</v>
      </c>
      <c r="DQ18" s="99">
        <v>126</v>
      </c>
      <c r="DR18" s="104">
        <v>128</v>
      </c>
      <c r="DS18" s="114">
        <v>129</v>
      </c>
      <c r="DT18" s="117">
        <v>130</v>
      </c>
      <c r="DU18" s="122">
        <v>132</v>
      </c>
      <c r="DV18" s="124">
        <v>134</v>
      </c>
      <c r="DW18" s="129">
        <v>136</v>
      </c>
      <c r="DX18" s="133">
        <v>137</v>
      </c>
      <c r="DY18" s="136">
        <v>137</v>
      </c>
      <c r="DZ18" s="140">
        <v>137</v>
      </c>
      <c r="EA18" s="145">
        <v>137</v>
      </c>
      <c r="EB18" s="149">
        <v>137</v>
      </c>
      <c r="EC18" s="153">
        <v>140</v>
      </c>
      <c r="ED18" s="158">
        <v>143</v>
      </c>
      <c r="EE18" s="163">
        <v>146</v>
      </c>
      <c r="EF18" s="167">
        <v>149</v>
      </c>
      <c r="EG18" s="174">
        <v>152</v>
      </c>
      <c r="EH18" s="178">
        <v>155</v>
      </c>
      <c r="EI18" s="184">
        <v>158</v>
      </c>
      <c r="EJ18" s="189">
        <v>158</v>
      </c>
      <c r="EK18" s="193">
        <v>158</v>
      </c>
      <c r="EL18" s="202">
        <v>158</v>
      </c>
      <c r="EM18" s="205">
        <v>158</v>
      </c>
      <c r="EN18" s="209">
        <v>158</v>
      </c>
      <c r="EO18" s="218">
        <v>159</v>
      </c>
      <c r="EP18" s="225">
        <v>161</v>
      </c>
      <c r="EQ18" s="229">
        <v>164</v>
      </c>
      <c r="ER18" s="235">
        <v>167</v>
      </c>
      <c r="ES18" s="245">
        <v>170</v>
      </c>
      <c r="ET18" s="251">
        <v>173</v>
      </c>
      <c r="EU18" s="255">
        <v>175</v>
      </c>
      <c r="EV18" s="264">
        <v>176</v>
      </c>
      <c r="EW18" s="1">
        <f>EV18</f>
        <v>176</v>
      </c>
      <c r="EX18" s="1">
        <f>EW18</f>
        <v>176</v>
      </c>
      <c r="EY18" s="279">
        <v>179</v>
      </c>
      <c r="EZ18" s="285">
        <v>180</v>
      </c>
      <c r="FA18" s="291">
        <v>183</v>
      </c>
      <c r="FB18" s="295">
        <v>186</v>
      </c>
      <c r="FC18" s="299">
        <v>189</v>
      </c>
      <c r="FD18" s="305">
        <v>192</v>
      </c>
      <c r="FE18" s="308">
        <v>195</v>
      </c>
      <c r="FF18" s="310">
        <v>198</v>
      </c>
      <c r="FG18" s="313">
        <v>201</v>
      </c>
      <c r="FH18" s="317">
        <v>201</v>
      </c>
      <c r="FI18" s="322">
        <v>201</v>
      </c>
      <c r="FJ18" s="327">
        <v>204</v>
      </c>
      <c r="FK18" s="331">
        <v>205</v>
      </c>
      <c r="FL18" s="335">
        <v>207</v>
      </c>
      <c r="FM18" s="338">
        <v>212</v>
      </c>
      <c r="FN18" s="343">
        <v>217</v>
      </c>
      <c r="FO18" s="346">
        <v>221</v>
      </c>
      <c r="FP18" s="354">
        <v>224</v>
      </c>
      <c r="FQ18" s="1">
        <v>228</v>
      </c>
      <c r="FR18" s="388">
        <v>3</v>
      </c>
      <c r="FS18" s="393">
        <v>3</v>
      </c>
      <c r="FT18" s="414">
        <v>3</v>
      </c>
      <c r="FU18" s="422">
        <v>3</v>
      </c>
      <c r="FV18" s="429">
        <v>3</v>
      </c>
      <c r="FW18" s="435">
        <v>3</v>
      </c>
      <c r="FX18" s="441">
        <v>3</v>
      </c>
      <c r="FY18" s="448">
        <v>3</v>
      </c>
      <c r="FZ18" s="456">
        <v>3</v>
      </c>
      <c r="GA18" s="460">
        <v>3</v>
      </c>
      <c r="GB18" s="1">
        <v>3</v>
      </c>
      <c r="GC18" s="475">
        <v>54</v>
      </c>
      <c r="GD18" s="483">
        <v>61</v>
      </c>
      <c r="GE18" s="489">
        <v>67</v>
      </c>
      <c r="GF18" s="498">
        <v>71</v>
      </c>
      <c r="GG18" s="505">
        <v>75</v>
      </c>
      <c r="GH18" s="511">
        <v>79</v>
      </c>
      <c r="GI18" s="519">
        <v>82</v>
      </c>
      <c r="GJ18" s="530">
        <v>87</v>
      </c>
      <c r="GK18" s="218">
        <f t="shared" si="2"/>
        <v>5</v>
      </c>
      <c r="GL18" s="7">
        <v>11961</v>
      </c>
      <c r="GM18" s="7">
        <v>12089</v>
      </c>
      <c r="GN18" s="7">
        <v>12172</v>
      </c>
      <c r="GO18" s="13">
        <v>12188</v>
      </c>
      <c r="GP18" s="17"/>
      <c r="GQ18" s="22">
        <v>12399</v>
      </c>
      <c r="GR18" s="31">
        <v>12522</v>
      </c>
      <c r="GS18" s="37"/>
      <c r="GT18" s="41">
        <v>12778</v>
      </c>
      <c r="GU18" s="44">
        <v>12914</v>
      </c>
      <c r="GV18" s="47">
        <v>13055</v>
      </c>
      <c r="GW18" s="53">
        <v>13187</v>
      </c>
      <c r="GX18" s="65">
        <v>13324</v>
      </c>
      <c r="GY18" s="69">
        <v>107</v>
      </c>
      <c r="GZ18" s="71">
        <v>267</v>
      </c>
      <c r="HA18" s="73">
        <v>413</v>
      </c>
      <c r="HB18" s="77">
        <v>557</v>
      </c>
      <c r="HC18" s="82"/>
      <c r="HD18" s="88">
        <v>852</v>
      </c>
      <c r="HE18" s="90">
        <v>1002</v>
      </c>
      <c r="HF18" s="93">
        <v>1141</v>
      </c>
      <c r="HG18" s="99">
        <v>1287</v>
      </c>
      <c r="HH18" s="104">
        <v>1424</v>
      </c>
      <c r="HI18" s="114">
        <v>1587</v>
      </c>
      <c r="HJ18" s="117">
        <v>1750</v>
      </c>
      <c r="HK18" s="122">
        <v>1898</v>
      </c>
      <c r="HL18" s="124">
        <v>2059</v>
      </c>
      <c r="HM18" s="129">
        <v>2220</v>
      </c>
      <c r="HN18" s="133">
        <v>2380</v>
      </c>
      <c r="HO18" s="136">
        <v>2520</v>
      </c>
      <c r="HP18" s="140">
        <v>2644</v>
      </c>
      <c r="HQ18" s="145">
        <v>2800</v>
      </c>
      <c r="HR18" s="149">
        <v>2957</v>
      </c>
      <c r="HS18" s="153">
        <v>3127</v>
      </c>
      <c r="HT18" s="158">
        <v>3312</v>
      </c>
      <c r="HU18" s="163">
        <v>3483</v>
      </c>
      <c r="HV18" s="74">
        <v>3661</v>
      </c>
      <c r="HW18" s="174">
        <v>3817</v>
      </c>
      <c r="HX18" s="178">
        <v>3994</v>
      </c>
      <c r="HY18" s="184">
        <v>4169</v>
      </c>
      <c r="HZ18" s="189">
        <v>4305</v>
      </c>
      <c r="IA18" s="193">
        <v>4465</v>
      </c>
      <c r="IB18" s="202">
        <v>4589</v>
      </c>
      <c r="IC18" s="205">
        <v>4754</v>
      </c>
      <c r="ID18" s="209">
        <v>4901</v>
      </c>
      <c r="IE18" s="218">
        <v>5073</v>
      </c>
      <c r="IF18" s="225">
        <v>5267</v>
      </c>
      <c r="IG18" s="229">
        <v>5473</v>
      </c>
      <c r="IH18" s="235">
        <v>5628</v>
      </c>
      <c r="II18" s="245">
        <v>5798</v>
      </c>
      <c r="IJ18" s="251">
        <v>6004</v>
      </c>
      <c r="IK18" s="255">
        <v>6168</v>
      </c>
      <c r="IL18" s="264">
        <v>6324</v>
      </c>
      <c r="IM18" s="268">
        <v>6470</v>
      </c>
      <c r="IN18" s="272">
        <v>6633</v>
      </c>
      <c r="IO18" s="279">
        <v>6788</v>
      </c>
      <c r="IP18" s="285">
        <v>6965</v>
      </c>
      <c r="IQ18" s="291">
        <v>7138</v>
      </c>
      <c r="IR18" s="295">
        <v>7300</v>
      </c>
      <c r="IS18" s="299">
        <v>7488</v>
      </c>
      <c r="IT18" s="305">
        <v>7669</v>
      </c>
      <c r="IU18" s="308">
        <v>7838</v>
      </c>
      <c r="IV18" s="310">
        <v>8017</v>
      </c>
      <c r="IW18" s="313">
        <v>8176</v>
      </c>
      <c r="IX18" s="317">
        <v>8347</v>
      </c>
      <c r="IY18" s="322">
        <v>8515</v>
      </c>
      <c r="IZ18" s="327">
        <v>8684</v>
      </c>
      <c r="JA18" s="331">
        <v>8832</v>
      </c>
      <c r="JB18" s="335">
        <v>8978</v>
      </c>
      <c r="JC18" s="338">
        <v>9110</v>
      </c>
      <c r="JD18" s="74">
        <v>9243</v>
      </c>
      <c r="JE18" s="346">
        <v>9386</v>
      </c>
      <c r="JF18" s="354">
        <v>9510</v>
      </c>
      <c r="JG18" s="375">
        <v>9634</v>
      </c>
      <c r="JH18" s="388">
        <v>9746</v>
      </c>
      <c r="JI18" s="393">
        <v>9896</v>
      </c>
      <c r="JJ18" s="414">
        <v>10037</v>
      </c>
      <c r="JK18" s="422">
        <v>10207</v>
      </c>
      <c r="JL18" s="429">
        <v>10381</v>
      </c>
      <c r="JM18" s="435">
        <v>10544</v>
      </c>
      <c r="JN18" s="441">
        <v>10689</v>
      </c>
      <c r="JO18" s="448">
        <v>10840</v>
      </c>
      <c r="JP18" s="456">
        <v>11005</v>
      </c>
      <c r="JQ18" s="460">
        <v>11173</v>
      </c>
      <c r="JR18" s="468">
        <v>11336</v>
      </c>
      <c r="JS18" s="475">
        <v>11500</v>
      </c>
      <c r="JT18" s="483">
        <v>11660</v>
      </c>
      <c r="JU18" s="489">
        <v>11816</v>
      </c>
      <c r="JV18" s="498">
        <v>12011</v>
      </c>
      <c r="JW18" s="505">
        <v>12166</v>
      </c>
      <c r="JX18" s="74">
        <v>12316</v>
      </c>
      <c r="JY18" s="519">
        <v>12452</v>
      </c>
      <c r="JZ18" s="530">
        <v>12613</v>
      </c>
      <c r="KA18" s="218">
        <f t="shared" si="3"/>
        <v>161</v>
      </c>
      <c r="KB18" s="4"/>
    </row>
    <row r="19" spans="1:288" ht="15" customHeight="1" x14ac:dyDescent="0.2">
      <c r="A19" s="557"/>
      <c r="B19" s="43">
        <v>18</v>
      </c>
      <c r="C19" s="4" t="s">
        <v>385</v>
      </c>
      <c r="D19" s="43">
        <v>0</v>
      </c>
      <c r="E19" s="43">
        <v>1</v>
      </c>
      <c r="F19" s="7">
        <v>4</v>
      </c>
      <c r="G19" s="5">
        <v>4</v>
      </c>
      <c r="H19" s="5">
        <v>4</v>
      </c>
      <c r="I19" s="5">
        <v>4</v>
      </c>
      <c r="J19" s="5">
        <v>4</v>
      </c>
      <c r="K19" s="5">
        <v>4</v>
      </c>
      <c r="L19" s="5">
        <v>4</v>
      </c>
      <c r="M19" s="5">
        <v>4</v>
      </c>
      <c r="N19" s="5">
        <v>4</v>
      </c>
      <c r="O19" s="5">
        <v>4</v>
      </c>
      <c r="P19" s="5">
        <v>4</v>
      </c>
      <c r="Q19" s="5">
        <v>4</v>
      </c>
      <c r="R19" s="5">
        <v>4</v>
      </c>
      <c r="S19" s="5">
        <v>4</v>
      </c>
      <c r="T19" s="5">
        <v>4</v>
      </c>
      <c r="U19" s="5">
        <v>4</v>
      </c>
      <c r="V19" s="5">
        <v>4</v>
      </c>
      <c r="W19" s="5">
        <v>4</v>
      </c>
      <c r="X19" s="5">
        <v>4</v>
      </c>
      <c r="Y19" s="5">
        <v>4</v>
      </c>
      <c r="Z19" s="5">
        <v>4</v>
      </c>
      <c r="AA19" s="5">
        <v>4</v>
      </c>
      <c r="AB19" s="5">
        <v>4</v>
      </c>
      <c r="AC19" s="5">
        <v>4</v>
      </c>
      <c r="AD19" s="5">
        <v>4</v>
      </c>
      <c r="AE19" s="5">
        <v>4</v>
      </c>
      <c r="AF19" s="5">
        <v>4</v>
      </c>
      <c r="AG19" s="5">
        <v>4</v>
      </c>
      <c r="AH19" s="5">
        <v>4</v>
      </c>
      <c r="AI19" s="5">
        <v>4</v>
      </c>
      <c r="AJ19" s="5">
        <v>4</v>
      </c>
      <c r="AK19" s="5">
        <v>4</v>
      </c>
      <c r="AL19" s="5">
        <v>4</v>
      </c>
      <c r="AM19" s="5">
        <v>4</v>
      </c>
      <c r="AN19" s="5">
        <v>4</v>
      </c>
      <c r="AO19" s="5">
        <v>4</v>
      </c>
      <c r="AP19" s="5">
        <v>4</v>
      </c>
      <c r="AQ19" s="5">
        <v>4</v>
      </c>
      <c r="AR19" s="5">
        <v>4</v>
      </c>
      <c r="AS19" s="5">
        <v>4</v>
      </c>
      <c r="AT19" s="5">
        <v>4</v>
      </c>
      <c r="AU19" s="5">
        <v>4</v>
      </c>
      <c r="AV19" s="5">
        <v>4</v>
      </c>
      <c r="AW19" s="5">
        <v>4</v>
      </c>
      <c r="AX19" s="5">
        <v>4</v>
      </c>
      <c r="AY19" s="5">
        <v>4</v>
      </c>
      <c r="AZ19" s="5">
        <v>4</v>
      </c>
      <c r="BA19" s="5">
        <v>4</v>
      </c>
      <c r="BB19" s="5">
        <v>4</v>
      </c>
      <c r="BC19" s="5">
        <v>4</v>
      </c>
      <c r="BD19" s="5">
        <v>4</v>
      </c>
      <c r="BE19" s="5">
        <v>4</v>
      </c>
      <c r="BF19" s="5">
        <v>4</v>
      </c>
      <c r="BG19" s="5">
        <v>4</v>
      </c>
      <c r="BH19" s="5">
        <v>4</v>
      </c>
      <c r="BI19" s="5">
        <v>4</v>
      </c>
      <c r="BJ19" s="5">
        <v>4</v>
      </c>
      <c r="BK19" s="5">
        <v>4</v>
      </c>
      <c r="BL19" s="5">
        <v>4</v>
      </c>
      <c r="BM19" s="5">
        <v>4</v>
      </c>
      <c r="BN19" s="5">
        <v>4</v>
      </c>
      <c r="BO19" s="5">
        <v>4</v>
      </c>
      <c r="BP19" s="5">
        <v>4</v>
      </c>
      <c r="BQ19" s="5">
        <v>4</v>
      </c>
      <c r="BR19" s="5">
        <v>4</v>
      </c>
      <c r="BS19" s="322">
        <v>4</v>
      </c>
      <c r="BT19" s="5">
        <v>4</v>
      </c>
      <c r="BU19" s="331">
        <v>4</v>
      </c>
      <c r="BV19" s="335">
        <v>4</v>
      </c>
      <c r="BW19" s="338">
        <v>1.29</v>
      </c>
      <c r="BX19" s="343">
        <v>2</v>
      </c>
      <c r="BY19" s="346">
        <v>2</v>
      </c>
      <c r="BZ19" s="354">
        <v>3</v>
      </c>
      <c r="CA19" s="5">
        <v>3</v>
      </c>
      <c r="CB19" s="388">
        <v>4</v>
      </c>
      <c r="CC19" s="393">
        <v>5</v>
      </c>
      <c r="CD19" s="414">
        <v>12</v>
      </c>
      <c r="CE19" s="422">
        <v>18</v>
      </c>
      <c r="CF19" s="429">
        <v>26</v>
      </c>
      <c r="CG19" s="435">
        <v>36</v>
      </c>
      <c r="CH19" s="441">
        <v>45</v>
      </c>
      <c r="CI19" s="448">
        <v>52</v>
      </c>
      <c r="CJ19" s="456">
        <v>59</v>
      </c>
      <c r="CK19" s="460">
        <v>67</v>
      </c>
      <c r="CL19" s="468">
        <v>74</v>
      </c>
      <c r="CM19" s="475">
        <v>83</v>
      </c>
      <c r="CN19" s="483">
        <v>90</v>
      </c>
      <c r="CO19" s="489">
        <v>97</v>
      </c>
      <c r="CP19" s="498">
        <v>104</v>
      </c>
      <c r="CQ19" s="505">
        <v>111</v>
      </c>
      <c r="CR19" s="1">
        <v>118</v>
      </c>
      <c r="CS19" s="519">
        <v>127</v>
      </c>
      <c r="CT19" s="530">
        <v>134</v>
      </c>
      <c r="CU19" s="218">
        <f t="shared" si="0"/>
        <v>7</v>
      </c>
      <c r="CV19" s="7">
        <v>4</v>
      </c>
      <c r="CW19" s="5">
        <v>4</v>
      </c>
      <c r="CX19" s="5">
        <v>4</v>
      </c>
      <c r="CY19" s="5">
        <v>4</v>
      </c>
      <c r="CZ19" s="5">
        <v>4</v>
      </c>
      <c r="DA19" s="5">
        <v>4</v>
      </c>
      <c r="DB19" s="5">
        <v>4</v>
      </c>
      <c r="DC19" s="5">
        <v>4</v>
      </c>
      <c r="DD19" s="5">
        <v>4</v>
      </c>
      <c r="DE19" s="5">
        <v>4</v>
      </c>
      <c r="DF19" s="5">
        <v>4</v>
      </c>
      <c r="DG19" s="5">
        <v>4</v>
      </c>
      <c r="DH19" s="5">
        <v>4</v>
      </c>
      <c r="DI19" s="5">
        <v>4</v>
      </c>
      <c r="DJ19" s="5">
        <v>4</v>
      </c>
      <c r="DK19" s="5">
        <v>4</v>
      </c>
      <c r="DL19" s="5">
        <v>4</v>
      </c>
      <c r="DM19" s="5">
        <v>4</v>
      </c>
      <c r="DN19" s="5">
        <v>4</v>
      </c>
      <c r="DO19" s="5">
        <v>4</v>
      </c>
      <c r="DP19" s="5">
        <v>4</v>
      </c>
      <c r="DQ19" s="5">
        <v>4</v>
      </c>
      <c r="DR19" s="5">
        <v>4</v>
      </c>
      <c r="DS19" s="5">
        <v>4</v>
      </c>
      <c r="DT19" s="5">
        <v>4</v>
      </c>
      <c r="DU19" s="5">
        <v>4</v>
      </c>
      <c r="DV19" s="5">
        <v>4</v>
      </c>
      <c r="DW19" s="5">
        <v>4</v>
      </c>
      <c r="DX19" s="5">
        <v>4</v>
      </c>
      <c r="DY19" s="5">
        <v>4</v>
      </c>
      <c r="DZ19" s="5">
        <v>4</v>
      </c>
      <c r="EA19" s="5">
        <v>4</v>
      </c>
      <c r="EB19" s="5">
        <v>4</v>
      </c>
      <c r="EC19" s="5">
        <v>4</v>
      </c>
      <c r="ED19" s="5">
        <v>4</v>
      </c>
      <c r="EE19" s="5">
        <v>4</v>
      </c>
      <c r="EF19" s="5">
        <v>4</v>
      </c>
      <c r="EG19" s="5">
        <v>4</v>
      </c>
      <c r="EH19" s="5">
        <v>4</v>
      </c>
      <c r="EI19" s="5">
        <v>4</v>
      </c>
      <c r="EJ19" s="5">
        <v>4</v>
      </c>
      <c r="EK19" s="5">
        <v>4</v>
      </c>
      <c r="EL19" s="5">
        <v>4</v>
      </c>
      <c r="EM19" s="5">
        <v>4</v>
      </c>
      <c r="EN19" s="5">
        <v>4</v>
      </c>
      <c r="EO19" s="5">
        <v>4</v>
      </c>
      <c r="EP19" s="5">
        <v>4</v>
      </c>
      <c r="EQ19" s="5">
        <v>4</v>
      </c>
      <c r="ER19" s="5">
        <v>4</v>
      </c>
      <c r="ES19" s="5">
        <v>4</v>
      </c>
      <c r="ET19" s="5">
        <v>4</v>
      </c>
      <c r="EU19" s="5">
        <v>4</v>
      </c>
      <c r="EV19" s="5">
        <v>4</v>
      </c>
      <c r="EW19" s="5">
        <v>4</v>
      </c>
      <c r="EX19" s="5">
        <v>4</v>
      </c>
      <c r="EY19" s="5">
        <v>4</v>
      </c>
      <c r="EZ19" s="5">
        <v>4</v>
      </c>
      <c r="FA19" s="5">
        <v>4</v>
      </c>
      <c r="FB19" s="5">
        <v>4</v>
      </c>
      <c r="FC19" s="5">
        <v>4</v>
      </c>
      <c r="FD19" s="5">
        <v>4</v>
      </c>
      <c r="FE19" s="5">
        <v>4</v>
      </c>
      <c r="FF19" s="5">
        <v>4</v>
      </c>
      <c r="FG19" s="5">
        <v>4</v>
      </c>
      <c r="FH19" s="5">
        <v>4</v>
      </c>
      <c r="FI19" s="322">
        <v>4</v>
      </c>
      <c r="FJ19" s="5">
        <v>4</v>
      </c>
      <c r="FK19" s="331">
        <v>4</v>
      </c>
      <c r="FL19" s="335">
        <v>4</v>
      </c>
      <c r="FM19" s="338">
        <v>1.3049999999999999</v>
      </c>
      <c r="FN19" s="343">
        <v>1.3049999999999999</v>
      </c>
      <c r="FO19" s="346">
        <v>2</v>
      </c>
      <c r="FP19" s="354">
        <v>3</v>
      </c>
      <c r="FQ19" s="5">
        <v>3</v>
      </c>
      <c r="FR19" s="388">
        <v>3</v>
      </c>
      <c r="FS19" s="393">
        <v>4</v>
      </c>
      <c r="FT19" s="414">
        <v>5</v>
      </c>
      <c r="FU19" s="422">
        <v>5</v>
      </c>
      <c r="FV19" s="429">
        <v>5</v>
      </c>
      <c r="FW19" s="435">
        <v>5</v>
      </c>
      <c r="FX19" s="441">
        <v>5</v>
      </c>
      <c r="FY19" s="448">
        <v>5</v>
      </c>
      <c r="FZ19" s="456">
        <v>5</v>
      </c>
      <c r="GA19" s="460">
        <v>5</v>
      </c>
      <c r="GB19" s="468">
        <v>5</v>
      </c>
      <c r="GC19" s="475">
        <v>5</v>
      </c>
      <c r="GD19" s="483">
        <v>5</v>
      </c>
      <c r="GE19" s="489">
        <v>5</v>
      </c>
      <c r="GF19" s="498">
        <v>5</v>
      </c>
      <c r="GG19" s="505">
        <v>5</v>
      </c>
      <c r="GH19" s="1">
        <v>5</v>
      </c>
      <c r="GI19" s="519">
        <v>5</v>
      </c>
      <c r="GJ19" s="530">
        <v>5</v>
      </c>
      <c r="GK19" s="218">
        <f t="shared" si="2"/>
        <v>0</v>
      </c>
      <c r="GL19" s="7">
        <v>86</v>
      </c>
      <c r="GM19" s="5">
        <v>86</v>
      </c>
      <c r="GN19" s="5">
        <v>86</v>
      </c>
      <c r="GO19" s="5">
        <v>86</v>
      </c>
      <c r="GP19" s="5">
        <v>86</v>
      </c>
      <c r="GQ19" s="5">
        <v>86</v>
      </c>
      <c r="GR19" s="5">
        <v>86</v>
      </c>
      <c r="GS19" s="5">
        <v>86</v>
      </c>
      <c r="GT19" s="5">
        <v>86</v>
      </c>
      <c r="GU19" s="5">
        <v>86</v>
      </c>
      <c r="GV19" s="5">
        <v>86</v>
      </c>
      <c r="GW19" s="5">
        <v>86</v>
      </c>
      <c r="GX19" s="5">
        <v>86</v>
      </c>
      <c r="GY19" s="5">
        <v>86</v>
      </c>
      <c r="GZ19" s="5">
        <v>86</v>
      </c>
      <c r="HA19" s="5">
        <v>86</v>
      </c>
      <c r="HB19" s="5">
        <v>86</v>
      </c>
      <c r="HC19" s="5">
        <v>86</v>
      </c>
      <c r="HD19" s="5">
        <v>86</v>
      </c>
      <c r="HE19" s="5">
        <v>86</v>
      </c>
      <c r="HF19" s="5">
        <v>86</v>
      </c>
      <c r="HG19" s="5">
        <v>86</v>
      </c>
      <c r="HH19" s="5">
        <v>86</v>
      </c>
      <c r="HI19" s="5">
        <v>86</v>
      </c>
      <c r="HJ19" s="5">
        <v>86</v>
      </c>
      <c r="HK19" s="5">
        <v>86</v>
      </c>
      <c r="HL19" s="5">
        <v>86</v>
      </c>
      <c r="HM19" s="5">
        <v>86</v>
      </c>
      <c r="HN19" s="5">
        <v>86</v>
      </c>
      <c r="HO19" s="5">
        <v>86</v>
      </c>
      <c r="HP19" s="5">
        <v>86</v>
      </c>
      <c r="HQ19" s="5">
        <v>86</v>
      </c>
      <c r="HR19" s="5">
        <v>86</v>
      </c>
      <c r="HS19" s="5">
        <v>86</v>
      </c>
      <c r="HT19" s="5">
        <v>86</v>
      </c>
      <c r="HU19" s="5">
        <v>86</v>
      </c>
      <c r="HV19" s="5">
        <v>86</v>
      </c>
      <c r="HW19" s="5">
        <v>86</v>
      </c>
      <c r="HX19" s="5">
        <v>86</v>
      </c>
      <c r="HY19" s="5">
        <v>86</v>
      </c>
      <c r="HZ19" s="5">
        <v>86</v>
      </c>
      <c r="IA19" s="5">
        <v>86</v>
      </c>
      <c r="IB19" s="5">
        <v>86</v>
      </c>
      <c r="IC19" s="5">
        <v>86</v>
      </c>
      <c r="ID19" s="5">
        <v>86</v>
      </c>
      <c r="IE19" s="5">
        <v>86</v>
      </c>
      <c r="IF19" s="5">
        <v>86</v>
      </c>
      <c r="IG19" s="5">
        <v>86</v>
      </c>
      <c r="IH19" s="5">
        <v>86</v>
      </c>
      <c r="II19" s="5">
        <v>86</v>
      </c>
      <c r="IJ19" s="5">
        <v>86</v>
      </c>
      <c r="IK19" s="5">
        <v>86</v>
      </c>
      <c r="IL19" s="5">
        <v>86</v>
      </c>
      <c r="IM19" s="5">
        <v>86</v>
      </c>
      <c r="IN19" s="5">
        <v>86</v>
      </c>
      <c r="IO19" s="5">
        <v>86</v>
      </c>
      <c r="IP19" s="5">
        <v>86</v>
      </c>
      <c r="IQ19" s="5">
        <v>86</v>
      </c>
      <c r="IR19" s="5">
        <v>86</v>
      </c>
      <c r="IS19" s="5">
        <v>86</v>
      </c>
      <c r="IT19" s="5">
        <v>86</v>
      </c>
      <c r="IU19" s="5">
        <v>86</v>
      </c>
      <c r="IV19" s="5">
        <v>86</v>
      </c>
      <c r="IW19" s="5">
        <v>86</v>
      </c>
      <c r="IX19" s="5">
        <v>86</v>
      </c>
      <c r="IY19" s="322">
        <v>88</v>
      </c>
      <c r="IZ19" s="5">
        <v>88</v>
      </c>
      <c r="JA19" s="331">
        <v>88</v>
      </c>
      <c r="JB19" s="335">
        <v>89</v>
      </c>
      <c r="JC19" s="338">
        <v>89</v>
      </c>
      <c r="JD19" s="343">
        <v>137</v>
      </c>
      <c r="JE19" s="346">
        <v>145</v>
      </c>
      <c r="JF19" s="354">
        <v>160</v>
      </c>
      <c r="JG19" s="5">
        <v>160</v>
      </c>
      <c r="JH19" s="388">
        <v>202</v>
      </c>
      <c r="JI19" s="393">
        <v>231</v>
      </c>
      <c r="JJ19" s="414">
        <v>406</v>
      </c>
      <c r="JK19" s="422">
        <v>568</v>
      </c>
      <c r="JL19" s="74">
        <v>732</v>
      </c>
      <c r="JM19" s="435">
        <v>1029</v>
      </c>
      <c r="JN19" s="441">
        <v>1266</v>
      </c>
      <c r="JO19" s="448">
        <v>1506</v>
      </c>
      <c r="JP19" s="456">
        <v>1776</v>
      </c>
      <c r="JQ19" s="460">
        <v>2072</v>
      </c>
      <c r="JR19" s="468">
        <v>2321</v>
      </c>
      <c r="JS19" s="475">
        <v>2640</v>
      </c>
      <c r="JT19" s="483">
        <v>2887</v>
      </c>
      <c r="JU19" s="489">
        <v>3137</v>
      </c>
      <c r="JV19" s="498">
        <v>3362</v>
      </c>
      <c r="JW19" s="505">
        <v>3656</v>
      </c>
      <c r="JX19" s="511"/>
      <c r="JY19" s="519">
        <v>4156</v>
      </c>
      <c r="JZ19" s="530">
        <v>4357</v>
      </c>
      <c r="KA19" s="218">
        <f t="shared" si="3"/>
        <v>201</v>
      </c>
      <c r="KB19" s="4"/>
    </row>
    <row r="20" spans="1:288" ht="15" customHeight="1" x14ac:dyDescent="0.2">
      <c r="A20" s="557"/>
      <c r="B20" s="43">
        <v>19</v>
      </c>
      <c r="C20" s="4" t="s">
        <v>387</v>
      </c>
      <c r="D20" s="43">
        <v>1</v>
      </c>
      <c r="E20" s="43">
        <v>1</v>
      </c>
      <c r="F20" s="7">
        <v>46</v>
      </c>
      <c r="G20" s="7">
        <v>49</v>
      </c>
      <c r="H20" s="1">
        <v>53</v>
      </c>
      <c r="I20" s="1">
        <v>57</v>
      </c>
      <c r="J20" s="1">
        <v>61</v>
      </c>
      <c r="K20" s="1">
        <v>65</v>
      </c>
      <c r="L20" s="31">
        <v>74</v>
      </c>
      <c r="M20" s="37">
        <v>78</v>
      </c>
      <c r="N20" s="41">
        <v>85</v>
      </c>
      <c r="O20" s="44">
        <v>94</v>
      </c>
      <c r="P20" s="47">
        <v>97</v>
      </c>
      <c r="Q20" s="53">
        <v>102</v>
      </c>
      <c r="R20" s="65">
        <v>106</v>
      </c>
      <c r="S20" s="69">
        <v>109</v>
      </c>
      <c r="T20" s="71">
        <v>114</v>
      </c>
      <c r="U20" s="73">
        <v>125</v>
      </c>
      <c r="V20" s="1">
        <f>ROUND((U20-S20)/2+U20,1)</f>
        <v>133</v>
      </c>
      <c r="W20" s="82">
        <v>139</v>
      </c>
      <c r="X20" s="88">
        <v>147</v>
      </c>
      <c r="Y20" s="1">
        <f>ROUND((X20-U20)/3+X20,1)</f>
        <v>154.30000000000001</v>
      </c>
      <c r="Z20" s="93">
        <v>146</v>
      </c>
      <c r="AA20" s="99">
        <v>149</v>
      </c>
      <c r="AB20" s="104">
        <v>151</v>
      </c>
      <c r="AC20" s="114">
        <v>156</v>
      </c>
      <c r="AD20" s="117">
        <v>158</v>
      </c>
      <c r="AE20" s="1">
        <f>ROUND((AD20-AA20)/3+AD20,1)</f>
        <v>161</v>
      </c>
      <c r="AF20" s="1">
        <f>ROUND((AE20-AB20)/3+AE20,1)</f>
        <v>164.3</v>
      </c>
      <c r="AG20" s="129">
        <v>167</v>
      </c>
      <c r="AH20" s="133">
        <v>170</v>
      </c>
      <c r="AI20" s="136">
        <v>173</v>
      </c>
      <c r="AJ20" s="140">
        <v>179</v>
      </c>
      <c r="AK20" s="145">
        <v>185</v>
      </c>
      <c r="AL20" s="149">
        <v>190</v>
      </c>
      <c r="AM20" s="153">
        <v>196</v>
      </c>
      <c r="AN20" s="158">
        <v>201</v>
      </c>
      <c r="AO20" s="163">
        <v>206</v>
      </c>
      <c r="AP20" s="167">
        <v>212</v>
      </c>
      <c r="AQ20" s="174">
        <v>216</v>
      </c>
      <c r="AR20" s="178">
        <v>219</v>
      </c>
      <c r="AS20" s="184">
        <v>223</v>
      </c>
      <c r="AT20" s="189">
        <v>228</v>
      </c>
      <c r="AU20" s="193">
        <v>233</v>
      </c>
      <c r="AV20" s="202">
        <v>237</v>
      </c>
      <c r="AW20" s="205">
        <v>243</v>
      </c>
      <c r="AX20" s="209">
        <v>248</v>
      </c>
      <c r="AY20" s="218">
        <v>253</v>
      </c>
      <c r="AZ20" s="225">
        <v>256</v>
      </c>
      <c r="BA20" s="1">
        <v>260</v>
      </c>
      <c r="BB20" s="235">
        <v>268</v>
      </c>
      <c r="BC20" s="245">
        <v>272</v>
      </c>
      <c r="BD20" s="251">
        <v>277</v>
      </c>
      <c r="BE20" s="255">
        <v>282</v>
      </c>
      <c r="BF20" s="264">
        <v>289</v>
      </c>
      <c r="BG20" s="268">
        <v>300</v>
      </c>
      <c r="BH20" s="272">
        <v>309</v>
      </c>
      <c r="BI20" s="279">
        <v>318</v>
      </c>
      <c r="BJ20" s="285">
        <v>325</v>
      </c>
      <c r="BK20" s="291">
        <v>332</v>
      </c>
      <c r="BL20" s="295">
        <v>337</v>
      </c>
      <c r="BM20" s="299">
        <v>341</v>
      </c>
      <c r="BN20" s="305">
        <v>346</v>
      </c>
      <c r="BO20" s="308">
        <v>350</v>
      </c>
      <c r="BP20" s="310">
        <v>354</v>
      </c>
      <c r="BQ20" s="313">
        <v>361</v>
      </c>
      <c r="BR20" s="317">
        <v>370</v>
      </c>
      <c r="BS20" s="322">
        <v>379</v>
      </c>
      <c r="BT20" s="327">
        <v>389</v>
      </c>
      <c r="BU20" s="331">
        <v>400</v>
      </c>
      <c r="BV20" s="335">
        <v>407</v>
      </c>
      <c r="BW20" s="338">
        <v>408</v>
      </c>
      <c r="BX20" s="343">
        <v>409</v>
      </c>
      <c r="BY20" s="346">
        <v>412</v>
      </c>
      <c r="BZ20" s="354">
        <v>416</v>
      </c>
      <c r="CA20" s="375">
        <v>418</v>
      </c>
      <c r="CB20" s="388">
        <v>421</v>
      </c>
      <c r="CC20" s="393">
        <v>428</v>
      </c>
      <c r="CD20" s="414">
        <v>431</v>
      </c>
      <c r="CE20" s="422">
        <v>437</v>
      </c>
      <c r="CF20" s="429">
        <v>445</v>
      </c>
      <c r="CG20" s="435">
        <v>452</v>
      </c>
      <c r="CH20" s="441">
        <v>458</v>
      </c>
      <c r="CI20" s="448">
        <v>465</v>
      </c>
      <c r="CJ20" s="456">
        <v>472</v>
      </c>
      <c r="CK20" s="460">
        <v>478</v>
      </c>
      <c r="CL20" s="468">
        <v>485</v>
      </c>
      <c r="CM20" s="475">
        <v>491</v>
      </c>
      <c r="CN20" s="483">
        <v>495</v>
      </c>
      <c r="CO20" s="489">
        <v>499</v>
      </c>
      <c r="CP20" s="498">
        <v>503</v>
      </c>
      <c r="CQ20" s="505">
        <v>507</v>
      </c>
      <c r="CR20" s="511">
        <v>510</v>
      </c>
      <c r="CS20" s="519">
        <v>511</v>
      </c>
      <c r="CT20" s="530">
        <v>515</v>
      </c>
      <c r="CU20" s="218">
        <f t="shared" si="0"/>
        <v>4</v>
      </c>
      <c r="CV20" s="7">
        <v>13</v>
      </c>
      <c r="CW20" s="7">
        <v>16</v>
      </c>
      <c r="CX20" s="1">
        <v>19</v>
      </c>
      <c r="CY20" s="1">
        <v>21</v>
      </c>
      <c r="CZ20" s="1">
        <v>23</v>
      </c>
      <c r="DA20" s="1">
        <v>25</v>
      </c>
      <c r="DB20" s="5">
        <v>25</v>
      </c>
      <c r="DC20" s="5">
        <v>25</v>
      </c>
      <c r="DD20" s="5">
        <v>25</v>
      </c>
      <c r="DE20" s="5">
        <v>25</v>
      </c>
      <c r="DF20" s="47">
        <v>26</v>
      </c>
      <c r="DG20" s="53">
        <v>29</v>
      </c>
      <c r="DH20" s="65">
        <v>32</v>
      </c>
      <c r="DI20" s="69">
        <v>34</v>
      </c>
      <c r="DJ20" s="71">
        <v>38</v>
      </c>
      <c r="DK20" s="73">
        <v>48</v>
      </c>
      <c r="DL20" s="1">
        <f>ROUND((DK20-DI20)/2+DK20,1)</f>
        <v>55</v>
      </c>
      <c r="DM20" s="82">
        <v>56</v>
      </c>
      <c r="DN20" s="88">
        <v>59</v>
      </c>
      <c r="DO20" s="1">
        <f>ROUND((DN20-DK20)/3+DN20,1)</f>
        <v>62.7</v>
      </c>
      <c r="DP20" s="93">
        <v>58</v>
      </c>
      <c r="DQ20" s="99">
        <v>61</v>
      </c>
      <c r="DR20" s="104">
        <v>62</v>
      </c>
      <c r="DS20" s="114">
        <v>65</v>
      </c>
      <c r="DT20" s="117">
        <v>66</v>
      </c>
      <c r="DU20" s="1">
        <f>ROUND((DT20-DQ20)/3+DT20,1)</f>
        <v>67.7</v>
      </c>
      <c r="DV20" s="1">
        <f>ROUND((DU20-DR20)/3+DU20,1)</f>
        <v>69.599999999999994</v>
      </c>
      <c r="DW20" s="129">
        <v>71</v>
      </c>
      <c r="DX20" s="133">
        <v>71</v>
      </c>
      <c r="DY20" s="136">
        <v>71</v>
      </c>
      <c r="DZ20" s="140">
        <v>71</v>
      </c>
      <c r="EA20" s="145">
        <v>71</v>
      </c>
      <c r="EB20" s="149">
        <v>72</v>
      </c>
      <c r="EC20" s="153">
        <v>75</v>
      </c>
      <c r="ED20" s="158">
        <v>78</v>
      </c>
      <c r="EE20" s="163">
        <v>81</v>
      </c>
      <c r="EF20" s="167">
        <v>84</v>
      </c>
      <c r="EG20" s="174">
        <v>87</v>
      </c>
      <c r="EH20" s="178">
        <v>90</v>
      </c>
      <c r="EI20" s="184">
        <v>92</v>
      </c>
      <c r="EJ20" s="189">
        <v>93</v>
      </c>
      <c r="EK20" s="193">
        <v>93</v>
      </c>
      <c r="EL20" s="202">
        <v>93</v>
      </c>
      <c r="EM20" s="205">
        <v>93</v>
      </c>
      <c r="EN20" s="209">
        <v>93</v>
      </c>
      <c r="EO20" s="218">
        <v>95</v>
      </c>
      <c r="EP20" s="225">
        <v>97</v>
      </c>
      <c r="EQ20" s="1">
        <v>99</v>
      </c>
      <c r="ER20" s="235">
        <v>102</v>
      </c>
      <c r="ES20" s="245">
        <v>103</v>
      </c>
      <c r="ET20" s="251">
        <v>105</v>
      </c>
      <c r="EU20" s="255">
        <v>107</v>
      </c>
      <c r="EV20" s="264">
        <v>109</v>
      </c>
      <c r="EW20" s="268">
        <v>109</v>
      </c>
      <c r="EX20" s="272">
        <v>109</v>
      </c>
      <c r="EY20" s="279">
        <v>111</v>
      </c>
      <c r="EZ20" s="285">
        <v>114</v>
      </c>
      <c r="FA20" s="291">
        <v>121</v>
      </c>
      <c r="FB20" s="295">
        <v>127</v>
      </c>
      <c r="FC20" s="299">
        <v>132</v>
      </c>
      <c r="FD20" s="305">
        <v>138</v>
      </c>
      <c r="FE20" s="308">
        <v>142</v>
      </c>
      <c r="FF20" s="310">
        <v>146</v>
      </c>
      <c r="FG20" s="313">
        <v>146</v>
      </c>
      <c r="FH20" s="317">
        <v>146</v>
      </c>
      <c r="FI20" s="322">
        <v>146</v>
      </c>
      <c r="FJ20" s="327">
        <v>146</v>
      </c>
      <c r="FK20" s="331">
        <v>146</v>
      </c>
      <c r="FL20" s="335">
        <v>146</v>
      </c>
      <c r="FM20" s="338">
        <v>146</v>
      </c>
      <c r="FN20" s="343">
        <v>148</v>
      </c>
      <c r="FO20" s="346">
        <v>151</v>
      </c>
      <c r="FP20" s="354">
        <v>154</v>
      </c>
      <c r="FQ20" s="1">
        <v>157</v>
      </c>
      <c r="FR20" s="388">
        <v>159</v>
      </c>
      <c r="FS20" s="396">
        <v>160</v>
      </c>
      <c r="FT20" s="396">
        <v>160</v>
      </c>
      <c r="FU20" s="396">
        <v>160</v>
      </c>
      <c r="FV20" s="396">
        <v>160</v>
      </c>
      <c r="FW20" s="396">
        <v>160</v>
      </c>
      <c r="FX20" s="445">
        <v>159</v>
      </c>
      <c r="FY20" s="448">
        <v>159</v>
      </c>
      <c r="FZ20" s="456">
        <v>159</v>
      </c>
      <c r="GA20" s="460">
        <v>159</v>
      </c>
      <c r="GB20" s="468">
        <v>159</v>
      </c>
      <c r="GC20" s="475">
        <v>159</v>
      </c>
      <c r="GD20" s="483">
        <v>159</v>
      </c>
      <c r="GE20" s="489">
        <v>159</v>
      </c>
      <c r="GF20" s="498">
        <v>158</v>
      </c>
      <c r="GG20" s="505">
        <v>158</v>
      </c>
      <c r="GH20" s="511">
        <v>158</v>
      </c>
      <c r="GI20" s="519">
        <v>158</v>
      </c>
      <c r="GJ20" s="530">
        <v>158</v>
      </c>
      <c r="GK20" s="218">
        <f t="shared" si="2"/>
        <v>0</v>
      </c>
      <c r="GL20" s="7"/>
      <c r="GM20" s="7">
        <v>5620</v>
      </c>
      <c r="GN20" s="7"/>
      <c r="GO20" s="13"/>
      <c r="GP20" s="17"/>
      <c r="GQ20" s="22"/>
      <c r="GR20" s="31">
        <v>5873</v>
      </c>
      <c r="GS20" s="37">
        <v>5944</v>
      </c>
      <c r="GT20" s="41">
        <v>6038</v>
      </c>
      <c r="GU20" s="44">
        <v>6132</v>
      </c>
      <c r="GV20" s="47">
        <v>6210</v>
      </c>
      <c r="GW20" s="53">
        <v>6308</v>
      </c>
      <c r="GX20" s="65">
        <v>6399</v>
      </c>
      <c r="GY20" s="69">
        <v>6492</v>
      </c>
      <c r="GZ20" s="71">
        <v>6560</v>
      </c>
      <c r="HA20" s="73">
        <v>6699</v>
      </c>
      <c r="HB20" s="77"/>
      <c r="HC20" s="82">
        <v>6848</v>
      </c>
      <c r="HD20" s="88">
        <v>6920</v>
      </c>
      <c r="HE20" s="90"/>
      <c r="HF20" s="93">
        <v>6989</v>
      </c>
      <c r="HG20" s="99">
        <v>7051</v>
      </c>
      <c r="HH20" s="104">
        <v>7104</v>
      </c>
      <c r="HI20" s="114">
        <v>7175</v>
      </c>
      <c r="HJ20" s="117">
        <v>7229</v>
      </c>
      <c r="HK20" s="122"/>
      <c r="HL20" s="124"/>
      <c r="HM20" s="129">
        <v>7400</v>
      </c>
      <c r="HN20" s="133">
        <v>7454</v>
      </c>
      <c r="HO20" s="136">
        <v>7546</v>
      </c>
      <c r="HP20" s="140">
        <v>7672</v>
      </c>
      <c r="HQ20" s="145">
        <v>7778</v>
      </c>
      <c r="HR20" s="149">
        <v>7874</v>
      </c>
      <c r="HS20" s="153">
        <v>7969</v>
      </c>
      <c r="HT20" s="158">
        <v>8061</v>
      </c>
      <c r="HU20" s="163">
        <v>8159</v>
      </c>
      <c r="HV20" s="167">
        <v>8259</v>
      </c>
      <c r="HW20" s="74">
        <v>8337</v>
      </c>
      <c r="HX20" s="178">
        <v>8404</v>
      </c>
      <c r="HY20" s="184">
        <v>8487</v>
      </c>
      <c r="HZ20" s="189">
        <v>8632</v>
      </c>
      <c r="IA20" s="193">
        <v>8827</v>
      </c>
      <c r="IB20" s="202">
        <v>8977</v>
      </c>
      <c r="IC20" s="205">
        <v>9078</v>
      </c>
      <c r="ID20" s="209">
        <v>9146</v>
      </c>
      <c r="IE20" s="218">
        <v>9220</v>
      </c>
      <c r="IF20" s="225">
        <v>9286</v>
      </c>
      <c r="IG20" s="229"/>
      <c r="IH20" s="235">
        <v>9424</v>
      </c>
      <c r="II20" s="245">
        <v>9484</v>
      </c>
      <c r="IJ20" s="251">
        <v>9555</v>
      </c>
      <c r="IK20" s="255">
        <v>9646</v>
      </c>
      <c r="IL20" s="264">
        <v>9820</v>
      </c>
      <c r="IM20" s="268">
        <v>10350</v>
      </c>
      <c r="IN20" s="272">
        <v>10702</v>
      </c>
      <c r="IO20" s="279">
        <v>10887</v>
      </c>
      <c r="IP20" s="285">
        <v>11065</v>
      </c>
      <c r="IQ20" s="291">
        <v>11181</v>
      </c>
      <c r="IR20" s="295">
        <v>11289</v>
      </c>
      <c r="IS20" s="299">
        <v>11398</v>
      </c>
      <c r="IT20" s="305">
        <v>11499</v>
      </c>
      <c r="IU20" s="308">
        <v>11591</v>
      </c>
      <c r="IV20" s="310">
        <v>11696</v>
      </c>
      <c r="IW20" s="313">
        <v>11978</v>
      </c>
      <c r="IX20" s="317">
        <v>12291</v>
      </c>
      <c r="IY20" s="322">
        <v>12566</v>
      </c>
      <c r="IZ20" s="327">
        <v>12842</v>
      </c>
      <c r="JA20" s="331">
        <v>13141</v>
      </c>
      <c r="JB20" s="335">
        <v>13423</v>
      </c>
      <c r="JC20" s="338">
        <v>13432</v>
      </c>
      <c r="JD20" s="343">
        <v>13458</v>
      </c>
      <c r="JE20" s="346">
        <v>13524</v>
      </c>
      <c r="JF20" s="354">
        <v>13583</v>
      </c>
      <c r="JG20" s="375">
        <v>13657</v>
      </c>
      <c r="JH20" s="388">
        <v>13710</v>
      </c>
      <c r="JI20" s="393">
        <v>13791</v>
      </c>
      <c r="JJ20" s="414">
        <v>13930</v>
      </c>
      <c r="JK20" s="422">
        <v>14136</v>
      </c>
      <c r="JL20" s="429">
        <v>14420</v>
      </c>
      <c r="JM20" s="435">
        <v>14668</v>
      </c>
      <c r="JN20" s="441">
        <v>14917</v>
      </c>
      <c r="JO20" s="448">
        <v>15118</v>
      </c>
      <c r="JP20" s="456">
        <v>15382</v>
      </c>
      <c r="JQ20" s="74">
        <v>15642</v>
      </c>
      <c r="JR20" s="468">
        <v>15938</v>
      </c>
      <c r="JS20" s="475">
        <v>16207</v>
      </c>
      <c r="JT20" s="483">
        <v>16434</v>
      </c>
      <c r="JU20" s="489">
        <v>16615</v>
      </c>
      <c r="JV20" s="498">
        <v>16848</v>
      </c>
      <c r="JW20" s="505">
        <v>17066</v>
      </c>
      <c r="JX20" s="511">
        <v>17256</v>
      </c>
      <c r="JY20" s="519">
        <v>17431</v>
      </c>
      <c r="JZ20" s="530">
        <v>17646</v>
      </c>
      <c r="KA20" s="218">
        <f t="shared" si="3"/>
        <v>215</v>
      </c>
      <c r="KB20" s="4"/>
    </row>
    <row r="21" spans="1:288" ht="15" customHeight="1" x14ac:dyDescent="0.2">
      <c r="A21" s="557"/>
      <c r="B21" s="43">
        <v>20</v>
      </c>
      <c r="C21" s="4" t="s">
        <v>161</v>
      </c>
      <c r="D21" s="43">
        <v>1</v>
      </c>
      <c r="E21" s="43">
        <v>1</v>
      </c>
      <c r="F21" s="7">
        <v>148</v>
      </c>
      <c r="G21" s="7">
        <v>154</v>
      </c>
      <c r="H21" s="10">
        <v>159</v>
      </c>
      <c r="I21" s="13">
        <v>165</v>
      </c>
      <c r="J21" s="18">
        <v>169</v>
      </c>
      <c r="K21" s="22">
        <v>172</v>
      </c>
      <c r="L21" s="31">
        <v>174</v>
      </c>
      <c r="M21" s="37">
        <v>178</v>
      </c>
      <c r="N21" s="41">
        <v>183</v>
      </c>
      <c r="O21" s="44">
        <v>189</v>
      </c>
      <c r="P21" s="47">
        <v>195</v>
      </c>
      <c r="Q21" s="53">
        <v>202</v>
      </c>
      <c r="R21" s="65">
        <v>210</v>
      </c>
      <c r="S21" s="69">
        <v>215</v>
      </c>
      <c r="T21" s="71">
        <v>221</v>
      </c>
      <c r="U21" s="73">
        <v>225</v>
      </c>
      <c r="V21" s="77">
        <v>227</v>
      </c>
      <c r="W21" s="82">
        <v>231</v>
      </c>
      <c r="X21" s="88">
        <v>234</v>
      </c>
      <c r="Y21" s="90">
        <v>238</v>
      </c>
      <c r="Z21" s="93">
        <v>241</v>
      </c>
      <c r="AA21" s="99">
        <v>241</v>
      </c>
      <c r="AB21" s="1">
        <f>ROUND((AA21-X21)/3+AA21,1)</f>
        <v>243.3</v>
      </c>
      <c r="AC21" s="1">
        <f>ROUND((AB21-Y21)/3+AB21,1)</f>
        <v>245.1</v>
      </c>
      <c r="AD21" s="117">
        <v>251</v>
      </c>
      <c r="AE21" s="122">
        <v>254</v>
      </c>
      <c r="AF21" s="124">
        <v>258</v>
      </c>
      <c r="AG21" s="129">
        <v>260</v>
      </c>
      <c r="AH21" s="133">
        <v>261</v>
      </c>
      <c r="AI21" s="136">
        <v>261</v>
      </c>
      <c r="AJ21" s="140">
        <v>262</v>
      </c>
      <c r="AK21" s="145">
        <v>264</v>
      </c>
      <c r="AL21" s="149">
        <v>265</v>
      </c>
      <c r="AM21" s="153">
        <v>267</v>
      </c>
      <c r="AN21" s="158">
        <v>269</v>
      </c>
      <c r="AO21" s="163">
        <v>270</v>
      </c>
      <c r="AP21" s="167">
        <v>272</v>
      </c>
      <c r="AQ21" s="174">
        <v>273</v>
      </c>
      <c r="AR21" s="178">
        <v>275</v>
      </c>
      <c r="AS21" s="184">
        <v>276</v>
      </c>
      <c r="AT21" s="189">
        <v>277</v>
      </c>
      <c r="AU21" s="193">
        <v>278</v>
      </c>
      <c r="AV21" s="202">
        <v>279</v>
      </c>
      <c r="AW21" s="205">
        <v>281</v>
      </c>
      <c r="AX21" s="209">
        <v>282</v>
      </c>
      <c r="AY21" s="218">
        <v>284</v>
      </c>
      <c r="AZ21" s="225">
        <v>285</v>
      </c>
      <c r="BA21" s="229">
        <v>287</v>
      </c>
      <c r="BB21" s="235">
        <v>289</v>
      </c>
      <c r="BC21" s="245">
        <v>290</v>
      </c>
      <c r="BD21" s="251">
        <v>291</v>
      </c>
      <c r="BE21" s="1">
        <v>292</v>
      </c>
      <c r="BF21" s="264">
        <v>293</v>
      </c>
      <c r="BG21" s="268">
        <v>294</v>
      </c>
      <c r="BH21" s="272">
        <v>295</v>
      </c>
      <c r="BI21" s="279">
        <v>296</v>
      </c>
      <c r="BJ21" s="285">
        <v>297</v>
      </c>
      <c r="BK21" s="291">
        <v>298</v>
      </c>
      <c r="BL21" s="295">
        <v>299</v>
      </c>
      <c r="BM21" s="299">
        <v>299</v>
      </c>
      <c r="BN21" s="305">
        <v>301</v>
      </c>
      <c r="BO21" s="308">
        <v>301</v>
      </c>
      <c r="BP21" s="310">
        <v>302</v>
      </c>
      <c r="BQ21" s="313">
        <v>304</v>
      </c>
      <c r="BR21" s="317">
        <v>305</v>
      </c>
      <c r="BS21" s="322">
        <v>307</v>
      </c>
      <c r="BT21" s="327">
        <v>308</v>
      </c>
      <c r="BU21" s="331">
        <v>309</v>
      </c>
      <c r="BV21" s="335">
        <v>310</v>
      </c>
      <c r="BW21" s="338">
        <v>311</v>
      </c>
      <c r="BX21" s="343">
        <v>312</v>
      </c>
      <c r="BY21" s="346">
        <v>313</v>
      </c>
      <c r="BZ21" s="354">
        <v>314</v>
      </c>
      <c r="CA21" s="375">
        <v>315</v>
      </c>
      <c r="CB21" s="388">
        <v>316</v>
      </c>
      <c r="CC21" s="393">
        <v>316</v>
      </c>
      <c r="CD21" s="414">
        <v>317</v>
      </c>
      <c r="CE21" s="422">
        <v>319</v>
      </c>
      <c r="CF21" s="429">
        <v>320</v>
      </c>
      <c r="CG21" s="435">
        <v>322</v>
      </c>
      <c r="CH21" s="441">
        <v>323</v>
      </c>
      <c r="CI21" s="448">
        <v>324</v>
      </c>
      <c r="CJ21" s="456">
        <v>325</v>
      </c>
      <c r="CK21" s="460">
        <v>326</v>
      </c>
      <c r="CL21" s="468">
        <v>327</v>
      </c>
      <c r="CM21" s="475">
        <v>328</v>
      </c>
      <c r="CN21" s="483">
        <v>329</v>
      </c>
      <c r="CO21" s="489">
        <v>330</v>
      </c>
      <c r="CP21" s="498">
        <v>331</v>
      </c>
      <c r="CQ21" s="505">
        <v>332</v>
      </c>
      <c r="CR21" s="511">
        <v>333</v>
      </c>
      <c r="CS21" s="519">
        <v>334</v>
      </c>
      <c r="CT21" s="530">
        <v>335</v>
      </c>
      <c r="CU21" s="218">
        <f t="shared" si="0"/>
        <v>1</v>
      </c>
      <c r="CV21" s="7">
        <v>55</v>
      </c>
      <c r="CW21" s="7">
        <v>55</v>
      </c>
      <c r="CX21" s="10">
        <v>55</v>
      </c>
      <c r="CY21" s="13">
        <v>55</v>
      </c>
      <c r="CZ21" s="18">
        <v>55</v>
      </c>
      <c r="DA21" s="22">
        <v>55</v>
      </c>
      <c r="DB21" s="31">
        <v>55</v>
      </c>
      <c r="DC21" s="37">
        <v>55</v>
      </c>
      <c r="DD21" s="41">
        <v>55</v>
      </c>
      <c r="DE21" s="44">
        <v>55</v>
      </c>
      <c r="DF21" s="47">
        <v>55</v>
      </c>
      <c r="DG21" s="53">
        <v>55</v>
      </c>
      <c r="DH21" s="65">
        <v>55</v>
      </c>
      <c r="DI21" s="69">
        <v>55</v>
      </c>
      <c r="DJ21" s="71">
        <v>55</v>
      </c>
      <c r="DK21" s="73">
        <v>55</v>
      </c>
      <c r="DL21" s="77">
        <v>55</v>
      </c>
      <c r="DM21" s="82">
        <v>55</v>
      </c>
      <c r="DN21" s="88">
        <v>55</v>
      </c>
      <c r="DO21" s="90">
        <v>55</v>
      </c>
      <c r="DP21" s="93">
        <v>55</v>
      </c>
      <c r="DQ21" s="99">
        <v>55</v>
      </c>
      <c r="DR21" s="1">
        <f>ROUND((DQ21-DN21)/3+DQ21,1)</f>
        <v>55</v>
      </c>
      <c r="DS21" s="1">
        <v>55</v>
      </c>
      <c r="DT21" s="117">
        <v>55</v>
      </c>
      <c r="DU21" s="122">
        <v>55</v>
      </c>
      <c r="DV21" s="124">
        <v>55</v>
      </c>
      <c r="DW21" s="129">
        <v>55</v>
      </c>
      <c r="DX21" s="133">
        <v>55</v>
      </c>
      <c r="DY21" s="136">
        <v>55</v>
      </c>
      <c r="DZ21" s="140">
        <v>55</v>
      </c>
      <c r="EA21" s="145">
        <v>55</v>
      </c>
      <c r="EB21" s="149">
        <v>55</v>
      </c>
      <c r="EC21" s="153">
        <v>55</v>
      </c>
      <c r="ED21" s="158">
        <v>55</v>
      </c>
      <c r="EE21" s="163">
        <v>56</v>
      </c>
      <c r="EF21" s="167">
        <v>56</v>
      </c>
      <c r="EG21" s="174">
        <v>56</v>
      </c>
      <c r="EH21" s="178">
        <v>56</v>
      </c>
      <c r="EI21" s="184">
        <v>56</v>
      </c>
      <c r="EJ21" s="189">
        <v>56</v>
      </c>
      <c r="EK21" s="193">
        <v>56</v>
      </c>
      <c r="EL21" s="202">
        <v>56</v>
      </c>
      <c r="EM21" s="205">
        <v>56</v>
      </c>
      <c r="EN21" s="209">
        <v>56</v>
      </c>
      <c r="EO21" s="218">
        <v>56</v>
      </c>
      <c r="EP21" s="225">
        <v>56</v>
      </c>
      <c r="EQ21" s="229">
        <v>56</v>
      </c>
      <c r="ER21" s="235">
        <v>56</v>
      </c>
      <c r="ES21" s="245">
        <v>57</v>
      </c>
      <c r="ET21" s="251">
        <v>58</v>
      </c>
      <c r="EU21" s="1">
        <v>58</v>
      </c>
      <c r="EV21" s="264">
        <v>58</v>
      </c>
      <c r="EW21" s="268">
        <v>58</v>
      </c>
      <c r="EX21" s="272">
        <v>58</v>
      </c>
      <c r="EY21" s="279">
        <v>59</v>
      </c>
      <c r="EZ21" s="285">
        <v>59</v>
      </c>
      <c r="FA21" s="291">
        <v>60</v>
      </c>
      <c r="FB21" s="295">
        <v>60</v>
      </c>
      <c r="FC21" s="299">
        <v>60</v>
      </c>
      <c r="FD21" s="305">
        <v>61</v>
      </c>
      <c r="FE21" s="308">
        <v>61</v>
      </c>
      <c r="FF21" s="310">
        <v>62</v>
      </c>
      <c r="FG21" s="313">
        <v>62</v>
      </c>
      <c r="FH21" s="317">
        <v>62</v>
      </c>
      <c r="FI21" s="322">
        <v>62</v>
      </c>
      <c r="FJ21" s="327">
        <v>62</v>
      </c>
      <c r="FK21" s="331">
        <v>63</v>
      </c>
      <c r="FL21" s="335">
        <v>63</v>
      </c>
      <c r="FM21" s="338">
        <v>63</v>
      </c>
      <c r="FN21" s="343">
        <v>64</v>
      </c>
      <c r="FO21" s="346">
        <v>65</v>
      </c>
      <c r="FP21" s="354">
        <v>65</v>
      </c>
      <c r="FQ21" s="375">
        <v>66</v>
      </c>
      <c r="FR21" s="388">
        <v>67</v>
      </c>
      <c r="FS21" s="393">
        <v>67</v>
      </c>
      <c r="FT21" s="414">
        <v>67</v>
      </c>
      <c r="FU21" s="422">
        <v>68</v>
      </c>
      <c r="FV21" s="429">
        <v>69</v>
      </c>
      <c r="FW21" s="435">
        <v>69</v>
      </c>
      <c r="FX21" s="441">
        <v>70</v>
      </c>
      <c r="FY21" s="448">
        <v>71</v>
      </c>
      <c r="FZ21" s="456">
        <v>71</v>
      </c>
      <c r="GA21" s="460">
        <v>72</v>
      </c>
      <c r="GB21" s="468">
        <v>73</v>
      </c>
      <c r="GC21" s="475">
        <v>73</v>
      </c>
      <c r="GD21" s="483">
        <v>73</v>
      </c>
      <c r="GE21" s="489">
        <v>74</v>
      </c>
      <c r="GF21" s="498">
        <v>74</v>
      </c>
      <c r="GG21" s="505">
        <v>75</v>
      </c>
      <c r="GH21" s="511">
        <v>75</v>
      </c>
      <c r="GI21" s="519">
        <v>76</v>
      </c>
      <c r="GJ21" s="530">
        <v>77</v>
      </c>
      <c r="GK21" s="218">
        <f t="shared" si="2"/>
        <v>1</v>
      </c>
      <c r="GL21" s="7">
        <v>4656</v>
      </c>
      <c r="GM21" s="7">
        <v>4831</v>
      </c>
      <c r="GN21" s="7">
        <v>4985</v>
      </c>
      <c r="GO21" s="13">
        <v>5145</v>
      </c>
      <c r="GP21" s="17">
        <v>5162</v>
      </c>
      <c r="GQ21" s="22">
        <v>5358</v>
      </c>
      <c r="GR21" s="31">
        <v>5459</v>
      </c>
      <c r="GS21" s="37">
        <v>5563</v>
      </c>
      <c r="GT21" s="41">
        <v>5694</v>
      </c>
      <c r="GU21" s="44">
        <v>5861</v>
      </c>
      <c r="GV21" s="47">
        <v>6013</v>
      </c>
      <c r="GW21" s="53">
        <v>6191</v>
      </c>
      <c r="GX21" s="65">
        <v>6396</v>
      </c>
      <c r="GY21" s="69">
        <v>6637</v>
      </c>
      <c r="GZ21" s="71">
        <v>6872</v>
      </c>
      <c r="HA21" s="73">
        <v>7029</v>
      </c>
      <c r="HB21" s="77">
        <v>7152</v>
      </c>
      <c r="HC21" s="82">
        <v>7319</v>
      </c>
      <c r="HD21" s="88">
        <v>7438</v>
      </c>
      <c r="HE21" s="90">
        <v>7568</v>
      </c>
      <c r="HF21" s="93">
        <v>7659</v>
      </c>
      <c r="HG21" s="99">
        <v>7720</v>
      </c>
      <c r="HH21" s="104"/>
      <c r="HI21" s="114"/>
      <c r="HJ21" s="117">
        <v>8241</v>
      </c>
      <c r="HK21" s="122">
        <v>8341</v>
      </c>
      <c r="HL21" s="124">
        <v>8467</v>
      </c>
      <c r="HM21" s="129">
        <v>8543</v>
      </c>
      <c r="HN21" s="133">
        <v>8616</v>
      </c>
      <c r="HO21" s="136">
        <v>8685</v>
      </c>
      <c r="HP21" s="140">
        <v>8754</v>
      </c>
      <c r="HQ21" s="145">
        <v>8820</v>
      </c>
      <c r="HR21" s="149">
        <v>8888</v>
      </c>
      <c r="HS21" s="153">
        <v>8968</v>
      </c>
      <c r="HT21" s="158">
        <v>9055</v>
      </c>
      <c r="HU21" s="163">
        <v>9134</v>
      </c>
      <c r="HV21" s="167">
        <v>9210</v>
      </c>
      <c r="HW21" s="174">
        <v>9286</v>
      </c>
      <c r="HX21" s="178">
        <v>9375</v>
      </c>
      <c r="HY21" s="184">
        <v>9441</v>
      </c>
      <c r="HZ21" s="189">
        <v>9512</v>
      </c>
      <c r="IA21" s="193">
        <v>9585</v>
      </c>
      <c r="IB21" s="202">
        <v>9657</v>
      </c>
      <c r="IC21" s="205">
        <v>9731</v>
      </c>
      <c r="ID21" s="209">
        <v>9808</v>
      </c>
      <c r="IE21" s="218">
        <v>9909</v>
      </c>
      <c r="IF21" s="225">
        <v>9999</v>
      </c>
      <c r="IG21" s="229">
        <v>10096</v>
      </c>
      <c r="IH21" s="235">
        <v>10193</v>
      </c>
      <c r="II21" s="245">
        <v>10277</v>
      </c>
      <c r="IJ21" s="251">
        <v>10379</v>
      </c>
      <c r="IK21" s="74">
        <v>10462</v>
      </c>
      <c r="IL21" s="264">
        <v>10543</v>
      </c>
      <c r="IM21" s="268">
        <v>10630</v>
      </c>
      <c r="IN21" s="272">
        <v>10715</v>
      </c>
      <c r="IO21" s="279">
        <v>10808</v>
      </c>
      <c r="IP21" s="285">
        <v>10871</v>
      </c>
      <c r="IQ21" s="291">
        <v>10956</v>
      </c>
      <c r="IR21" s="295">
        <v>11031</v>
      </c>
      <c r="IS21" s="299">
        <v>11130</v>
      </c>
      <c r="IT21" s="305">
        <v>11221</v>
      </c>
      <c r="IU21" s="308">
        <v>11301</v>
      </c>
      <c r="IV21" s="310">
        <v>11389</v>
      </c>
      <c r="IW21" s="313">
        <v>11465</v>
      </c>
      <c r="IX21" s="317">
        <v>11548</v>
      </c>
      <c r="IY21" s="322">
        <v>11630</v>
      </c>
      <c r="IZ21" s="327">
        <v>11715</v>
      </c>
      <c r="JA21" s="331">
        <v>11796</v>
      </c>
      <c r="JB21" s="335">
        <v>11874</v>
      </c>
      <c r="JC21" s="338">
        <v>11949</v>
      </c>
      <c r="JD21" s="343">
        <v>12035</v>
      </c>
      <c r="JE21" s="346">
        <v>12130</v>
      </c>
      <c r="JF21" s="354">
        <v>12213</v>
      </c>
      <c r="JG21" s="375">
        <v>12287</v>
      </c>
      <c r="JH21" s="388">
        <v>12367</v>
      </c>
      <c r="JI21" s="393">
        <v>12436</v>
      </c>
      <c r="JJ21" s="414">
        <v>12513</v>
      </c>
      <c r="JK21" s="422">
        <v>12603</v>
      </c>
      <c r="JL21" s="429">
        <v>12707</v>
      </c>
      <c r="JM21" s="435">
        <v>12786</v>
      </c>
      <c r="JN21" s="441">
        <v>12862</v>
      </c>
      <c r="JO21" s="448">
        <v>12951</v>
      </c>
      <c r="JP21" s="456">
        <v>13038</v>
      </c>
      <c r="JQ21" s="460">
        <v>13129</v>
      </c>
      <c r="JR21" s="468">
        <v>13208</v>
      </c>
      <c r="JS21" s="475">
        <v>13300</v>
      </c>
      <c r="JT21" s="483">
        <v>13388</v>
      </c>
      <c r="JU21" s="489">
        <v>13470</v>
      </c>
      <c r="JV21" s="498">
        <v>13565</v>
      </c>
      <c r="JW21" s="505">
        <v>13653</v>
      </c>
      <c r="JX21" s="511">
        <v>13743</v>
      </c>
      <c r="JY21" s="519">
        <v>13825</v>
      </c>
      <c r="JZ21" s="530">
        <v>13911</v>
      </c>
      <c r="KA21" s="218">
        <f t="shared" si="3"/>
        <v>86</v>
      </c>
      <c r="KB21" s="4"/>
    </row>
    <row r="22" spans="1:288" ht="15" customHeight="1" x14ac:dyDescent="0.2">
      <c r="A22" s="557">
        <v>6</v>
      </c>
      <c r="B22" s="43">
        <v>21</v>
      </c>
      <c r="C22" s="4" t="s">
        <v>510</v>
      </c>
      <c r="D22" s="43">
        <v>2</v>
      </c>
      <c r="E22" s="43">
        <v>2</v>
      </c>
      <c r="F22" s="7">
        <v>197</v>
      </c>
      <c r="G22" s="1">
        <v>202</v>
      </c>
      <c r="H22" s="10">
        <v>207</v>
      </c>
      <c r="I22" s="13">
        <v>212</v>
      </c>
      <c r="J22" s="18">
        <v>218</v>
      </c>
      <c r="K22" s="1">
        <v>223</v>
      </c>
      <c r="L22" s="1">
        <v>228</v>
      </c>
      <c r="M22" s="37">
        <v>233</v>
      </c>
      <c r="N22" s="41">
        <v>239</v>
      </c>
      <c r="O22" s="44">
        <v>244</v>
      </c>
      <c r="P22" s="47">
        <v>249</v>
      </c>
      <c r="Q22" s="53">
        <v>254</v>
      </c>
      <c r="R22" s="65">
        <v>259</v>
      </c>
      <c r="S22" s="69">
        <v>264</v>
      </c>
      <c r="T22" s="71">
        <v>270</v>
      </c>
      <c r="U22" s="73">
        <v>274</v>
      </c>
      <c r="V22" s="77">
        <v>280</v>
      </c>
      <c r="W22" s="82">
        <v>286</v>
      </c>
      <c r="X22" s="88">
        <v>291</v>
      </c>
      <c r="Y22" s="90">
        <v>296</v>
      </c>
      <c r="Z22" s="93">
        <v>302</v>
      </c>
      <c r="AA22" s="99">
        <v>307</v>
      </c>
      <c r="AB22" s="104">
        <v>312</v>
      </c>
      <c r="AC22" s="114">
        <v>318</v>
      </c>
      <c r="AD22" s="117">
        <v>323</v>
      </c>
      <c r="AE22" s="122">
        <v>327</v>
      </c>
      <c r="AF22" s="124">
        <v>333</v>
      </c>
      <c r="AG22" s="129">
        <v>338</v>
      </c>
      <c r="AH22" s="133">
        <v>342</v>
      </c>
      <c r="AI22" s="1">
        <f>ROUND((AH22-AE22)/3+AH22,1)</f>
        <v>347</v>
      </c>
      <c r="AJ22" s="140">
        <v>354</v>
      </c>
      <c r="AK22" s="145">
        <v>361</v>
      </c>
      <c r="AL22" s="1">
        <v>367.3</v>
      </c>
      <c r="AM22" s="153">
        <v>373</v>
      </c>
      <c r="AN22" s="158">
        <v>377</v>
      </c>
      <c r="AO22" s="163">
        <v>382</v>
      </c>
      <c r="AP22" s="1">
        <v>386</v>
      </c>
      <c r="AQ22" s="174">
        <v>394</v>
      </c>
      <c r="AR22" s="178">
        <v>400</v>
      </c>
      <c r="AS22" s="1">
        <v>404</v>
      </c>
      <c r="AT22" s="189">
        <v>413</v>
      </c>
      <c r="AU22" s="1">
        <v>419</v>
      </c>
      <c r="AV22" s="202">
        <v>432</v>
      </c>
      <c r="AW22" s="205">
        <v>442</v>
      </c>
      <c r="AX22" s="209">
        <v>451</v>
      </c>
      <c r="AY22" s="218">
        <v>459</v>
      </c>
      <c r="AZ22" s="225">
        <v>465</v>
      </c>
      <c r="BA22" s="229">
        <v>473</v>
      </c>
      <c r="BB22" s="235">
        <v>478</v>
      </c>
      <c r="BC22" s="245">
        <v>484</v>
      </c>
      <c r="BD22" s="251">
        <v>490</v>
      </c>
      <c r="BE22" s="1">
        <v>496</v>
      </c>
      <c r="BF22" s="264">
        <v>502</v>
      </c>
      <c r="BG22" s="1">
        <v>508</v>
      </c>
      <c r="BH22" s="272">
        <v>516</v>
      </c>
      <c r="BI22" s="1">
        <v>522</v>
      </c>
      <c r="BJ22" s="285">
        <v>528</v>
      </c>
      <c r="BK22" s="291">
        <v>534</v>
      </c>
      <c r="BL22" s="1">
        <v>540</v>
      </c>
      <c r="BM22" s="1">
        <v>546</v>
      </c>
      <c r="BN22" s="305">
        <v>554</v>
      </c>
      <c r="BO22" s="308">
        <v>559</v>
      </c>
      <c r="BP22" s="1">
        <v>564</v>
      </c>
      <c r="BQ22" s="1">
        <v>569</v>
      </c>
      <c r="BR22" s="1">
        <v>574</v>
      </c>
      <c r="BS22" s="322">
        <v>588</v>
      </c>
      <c r="BT22" s="327">
        <v>596</v>
      </c>
      <c r="BU22" s="331">
        <v>604</v>
      </c>
      <c r="BV22" s="335">
        <v>611</v>
      </c>
      <c r="BW22" s="1">
        <v>618</v>
      </c>
      <c r="BX22" s="343">
        <v>624</v>
      </c>
      <c r="BY22" s="1">
        <v>631</v>
      </c>
      <c r="BZ22" s="354">
        <v>636</v>
      </c>
      <c r="CA22" s="375">
        <v>640</v>
      </c>
      <c r="CB22" s="388">
        <v>646</v>
      </c>
      <c r="CC22" s="393">
        <v>652</v>
      </c>
      <c r="CD22" s="414">
        <v>659</v>
      </c>
      <c r="CE22" s="1">
        <v>665</v>
      </c>
      <c r="CF22" s="429">
        <v>672</v>
      </c>
      <c r="CG22" s="435">
        <v>680</v>
      </c>
      <c r="CH22" s="441">
        <v>687</v>
      </c>
      <c r="CI22" s="448">
        <v>691</v>
      </c>
      <c r="CJ22" s="456">
        <v>696</v>
      </c>
      <c r="CK22" s="460">
        <v>701</v>
      </c>
      <c r="CL22" s="468">
        <v>705</v>
      </c>
      <c r="CM22" s="475">
        <v>4</v>
      </c>
      <c r="CN22" s="483">
        <v>8</v>
      </c>
      <c r="CO22" s="489">
        <v>13</v>
      </c>
      <c r="CP22" s="498">
        <v>17</v>
      </c>
      <c r="CQ22" s="505">
        <v>22</v>
      </c>
      <c r="CR22" s="511">
        <v>26</v>
      </c>
      <c r="CS22" s="519">
        <v>33</v>
      </c>
      <c r="CT22" s="530">
        <v>37</v>
      </c>
      <c r="CU22" s="218">
        <f t="shared" si="0"/>
        <v>4</v>
      </c>
      <c r="CV22" s="7">
        <v>19</v>
      </c>
      <c r="CW22" s="1">
        <v>21</v>
      </c>
      <c r="CX22" s="10">
        <v>23</v>
      </c>
      <c r="CY22" s="13">
        <v>25</v>
      </c>
      <c r="CZ22" s="18">
        <v>26</v>
      </c>
      <c r="DA22" s="1">
        <v>28</v>
      </c>
      <c r="DB22" s="1">
        <v>30</v>
      </c>
      <c r="DC22" s="37">
        <v>30</v>
      </c>
      <c r="DD22" s="41">
        <v>30</v>
      </c>
      <c r="DE22" s="44">
        <v>32</v>
      </c>
      <c r="DF22" s="47">
        <v>34</v>
      </c>
      <c r="DG22" s="53">
        <v>36</v>
      </c>
      <c r="DH22" s="65">
        <v>38</v>
      </c>
      <c r="DI22" s="69">
        <v>40</v>
      </c>
      <c r="DJ22" s="71">
        <v>42</v>
      </c>
      <c r="DK22" s="73">
        <v>44</v>
      </c>
      <c r="DL22" s="77">
        <v>45</v>
      </c>
      <c r="DM22" s="82">
        <v>46</v>
      </c>
      <c r="DN22" s="88">
        <v>47</v>
      </c>
      <c r="DO22" s="90">
        <v>48</v>
      </c>
      <c r="DP22" s="93">
        <v>50</v>
      </c>
      <c r="DQ22" s="99">
        <v>51</v>
      </c>
      <c r="DR22" s="104">
        <v>53</v>
      </c>
      <c r="DS22" s="114">
        <v>55</v>
      </c>
      <c r="DT22" s="117">
        <v>57</v>
      </c>
      <c r="DU22" s="122">
        <v>58</v>
      </c>
      <c r="DV22" s="124">
        <v>60</v>
      </c>
      <c r="DW22" s="129">
        <v>61</v>
      </c>
      <c r="DX22" s="133">
        <v>62</v>
      </c>
      <c r="DY22" s="1">
        <v>62</v>
      </c>
      <c r="DZ22" s="140">
        <v>62</v>
      </c>
      <c r="EA22" s="145">
        <v>62</v>
      </c>
      <c r="EB22" s="1">
        <v>63</v>
      </c>
      <c r="EC22" s="153">
        <v>64</v>
      </c>
      <c r="ED22" s="158">
        <v>65</v>
      </c>
      <c r="EE22" s="163">
        <v>67</v>
      </c>
      <c r="EF22" s="1">
        <v>69</v>
      </c>
      <c r="EG22" s="174">
        <v>72</v>
      </c>
      <c r="EH22" s="178">
        <v>75</v>
      </c>
      <c r="EI22" s="1">
        <v>78</v>
      </c>
      <c r="EJ22" s="189">
        <v>78</v>
      </c>
      <c r="EK22" s="1">
        <f>EJ22</f>
        <v>78</v>
      </c>
      <c r="EL22" s="202">
        <v>78</v>
      </c>
      <c r="EM22" s="205">
        <v>78</v>
      </c>
      <c r="EN22" s="209">
        <v>78</v>
      </c>
      <c r="EO22" s="218">
        <v>80</v>
      </c>
      <c r="EP22" s="225">
        <v>82</v>
      </c>
      <c r="EQ22" s="229">
        <v>85</v>
      </c>
      <c r="ER22" s="235">
        <v>88</v>
      </c>
      <c r="ES22" s="245">
        <v>91</v>
      </c>
      <c r="ET22" s="251">
        <v>94</v>
      </c>
      <c r="EU22" s="1">
        <v>97</v>
      </c>
      <c r="EV22" s="264">
        <v>98</v>
      </c>
      <c r="EW22" s="1">
        <f>EV22</f>
        <v>98</v>
      </c>
      <c r="EX22" s="272">
        <v>98</v>
      </c>
      <c r="EY22" s="1">
        <v>101</v>
      </c>
      <c r="EZ22" s="285">
        <v>99</v>
      </c>
      <c r="FA22" s="291">
        <v>101</v>
      </c>
      <c r="FB22" s="1">
        <v>103</v>
      </c>
      <c r="FC22" s="1">
        <v>105</v>
      </c>
      <c r="FD22" s="305">
        <v>110</v>
      </c>
      <c r="FE22" s="308">
        <v>113</v>
      </c>
      <c r="FF22" s="1">
        <v>116</v>
      </c>
      <c r="FG22" s="1">
        <f t="shared" ref="FG22:FG24" si="10">FF22</f>
        <v>116</v>
      </c>
      <c r="FH22" s="1">
        <f t="shared" ref="FH22:FH24" si="11">FG22</f>
        <v>116</v>
      </c>
      <c r="FI22" s="322">
        <v>116</v>
      </c>
      <c r="FJ22" s="327">
        <v>116</v>
      </c>
      <c r="FK22" s="331">
        <v>116</v>
      </c>
      <c r="FL22" s="335">
        <v>117</v>
      </c>
      <c r="FM22" s="1">
        <v>118</v>
      </c>
      <c r="FN22" s="343">
        <v>121</v>
      </c>
      <c r="FO22" s="1">
        <v>123</v>
      </c>
      <c r="FP22" s="354">
        <v>125</v>
      </c>
      <c r="FQ22" s="375">
        <v>125</v>
      </c>
      <c r="FR22" s="388">
        <v>126</v>
      </c>
      <c r="FS22" s="393">
        <v>127</v>
      </c>
      <c r="FT22" s="414">
        <v>127</v>
      </c>
      <c r="FU22" s="1">
        <v>127</v>
      </c>
      <c r="FV22" s="429">
        <v>128</v>
      </c>
      <c r="FW22" s="435">
        <v>128</v>
      </c>
      <c r="FX22" s="441">
        <v>128</v>
      </c>
      <c r="FY22" s="448">
        <v>128</v>
      </c>
      <c r="FZ22" s="456">
        <v>128</v>
      </c>
      <c r="GA22" s="460">
        <v>128</v>
      </c>
      <c r="GB22" s="468">
        <v>128</v>
      </c>
      <c r="GC22" s="475">
        <v>2.7010000000000001</v>
      </c>
      <c r="GD22" s="483">
        <v>5</v>
      </c>
      <c r="GE22" s="489">
        <v>7</v>
      </c>
      <c r="GF22" s="498">
        <v>10</v>
      </c>
      <c r="GG22" s="505">
        <v>12</v>
      </c>
      <c r="GH22" s="511">
        <v>15</v>
      </c>
      <c r="GI22" s="519">
        <v>17</v>
      </c>
      <c r="GJ22" s="530">
        <v>20</v>
      </c>
      <c r="GK22" s="218">
        <f t="shared" si="2"/>
        <v>3</v>
      </c>
      <c r="GL22" s="7">
        <v>8722</v>
      </c>
      <c r="GM22" s="7"/>
      <c r="GN22" s="7">
        <v>9100</v>
      </c>
      <c r="GO22" s="13">
        <v>9301</v>
      </c>
      <c r="GP22" s="17">
        <v>9547</v>
      </c>
      <c r="GQ22" s="22"/>
      <c r="GR22" s="31"/>
      <c r="GS22" s="37">
        <v>10241</v>
      </c>
      <c r="GT22" s="41">
        <v>10576</v>
      </c>
      <c r="GU22" s="44">
        <v>10840</v>
      </c>
      <c r="GV22" s="47">
        <v>11109</v>
      </c>
      <c r="GW22" s="53">
        <v>11321</v>
      </c>
      <c r="GX22" s="65">
        <v>11539</v>
      </c>
      <c r="GY22" s="69">
        <v>11788</v>
      </c>
      <c r="GZ22" s="71">
        <v>12023</v>
      </c>
      <c r="HA22" s="73">
        <v>12250</v>
      </c>
      <c r="HB22" s="77">
        <v>12464</v>
      </c>
      <c r="HC22" s="82">
        <v>12795</v>
      </c>
      <c r="HD22" s="88">
        <v>13052</v>
      </c>
      <c r="HE22" s="90">
        <v>13250</v>
      </c>
      <c r="HF22" s="93">
        <v>13489</v>
      </c>
      <c r="HG22" s="99">
        <v>13694</v>
      </c>
      <c r="HH22" s="104">
        <v>13893</v>
      </c>
      <c r="HI22" s="114">
        <v>14107</v>
      </c>
      <c r="HJ22" s="117">
        <v>14311</v>
      </c>
      <c r="HK22" s="122">
        <v>14470</v>
      </c>
      <c r="HL22" s="124">
        <v>14675</v>
      </c>
      <c r="HM22" s="129">
        <v>14893</v>
      </c>
      <c r="HN22" s="133">
        <v>15100</v>
      </c>
      <c r="HO22" s="136"/>
      <c r="HP22" s="140">
        <v>15640</v>
      </c>
      <c r="HQ22" s="145">
        <v>15925</v>
      </c>
      <c r="HR22" s="149"/>
      <c r="HS22" s="153">
        <v>16480</v>
      </c>
      <c r="HT22" s="158">
        <v>16678</v>
      </c>
      <c r="HU22" s="163">
        <v>16890</v>
      </c>
      <c r="HV22" s="167"/>
      <c r="HW22" s="174">
        <v>17328</v>
      </c>
      <c r="HX22" s="178">
        <v>17543</v>
      </c>
      <c r="HY22" s="184"/>
      <c r="HZ22" s="189">
        <v>17984</v>
      </c>
      <c r="IA22" s="193"/>
      <c r="IB22" s="202">
        <v>18784</v>
      </c>
      <c r="IC22" s="205">
        <v>19111</v>
      </c>
      <c r="ID22" s="209">
        <v>19471</v>
      </c>
      <c r="IE22" s="218">
        <v>19741</v>
      </c>
      <c r="IF22" s="225">
        <v>19940</v>
      </c>
      <c r="IG22" s="229">
        <v>20204</v>
      </c>
      <c r="IH22" s="235">
        <v>20416</v>
      </c>
      <c r="II22" s="245">
        <v>20600</v>
      </c>
      <c r="IJ22" s="251">
        <v>20815</v>
      </c>
      <c r="IK22" s="255"/>
      <c r="IL22" s="264">
        <v>21291</v>
      </c>
      <c r="IM22" s="268"/>
      <c r="IN22" s="272">
        <v>22018</v>
      </c>
      <c r="IO22" s="279"/>
      <c r="IP22" s="285">
        <v>22500</v>
      </c>
      <c r="IQ22" s="291">
        <v>22692</v>
      </c>
      <c r="IR22" s="295"/>
      <c r="IS22" s="299"/>
      <c r="IT22" s="305">
        <v>23345</v>
      </c>
      <c r="IU22" s="308">
        <v>23553</v>
      </c>
      <c r="IV22" s="310"/>
      <c r="IW22" s="313"/>
      <c r="IX22" s="317"/>
      <c r="IY22" s="322">
        <v>24639</v>
      </c>
      <c r="IZ22" s="327">
        <v>24940</v>
      </c>
      <c r="JA22" s="331">
        <v>25176</v>
      </c>
      <c r="JB22" s="335">
        <v>25415</v>
      </c>
      <c r="JC22" s="338"/>
      <c r="JD22" s="74">
        <v>25789</v>
      </c>
      <c r="JE22" s="346"/>
      <c r="JF22" s="354">
        <v>26061</v>
      </c>
      <c r="JG22" s="375">
        <v>26203</v>
      </c>
      <c r="JH22" s="388">
        <v>26354</v>
      </c>
      <c r="JI22" s="393">
        <v>26487</v>
      </c>
      <c r="JJ22" s="414">
        <v>26662</v>
      </c>
      <c r="JK22" s="422"/>
      <c r="JL22" s="429">
        <v>27157</v>
      </c>
      <c r="JM22" s="435">
        <v>27365</v>
      </c>
      <c r="JN22" s="441">
        <v>27517</v>
      </c>
      <c r="JO22" s="448">
        <v>27660</v>
      </c>
      <c r="JP22" s="456">
        <v>27816</v>
      </c>
      <c r="JQ22" s="460">
        <v>27951</v>
      </c>
      <c r="JR22" s="468">
        <v>28115</v>
      </c>
      <c r="JS22" s="475">
        <v>28263</v>
      </c>
      <c r="JT22" s="483">
        <v>28409</v>
      </c>
      <c r="JU22" s="489">
        <v>28539</v>
      </c>
      <c r="JV22" s="498">
        <v>28751</v>
      </c>
      <c r="JW22" s="505">
        <v>29032</v>
      </c>
      <c r="JX22" s="511">
        <v>29187</v>
      </c>
      <c r="JY22" s="519">
        <v>29360</v>
      </c>
      <c r="JZ22" s="530">
        <v>29490</v>
      </c>
      <c r="KA22" s="218">
        <f t="shared" si="3"/>
        <v>130</v>
      </c>
      <c r="KB22" s="4"/>
    </row>
    <row r="23" spans="1:288" ht="15" customHeight="1" x14ac:dyDescent="0.2">
      <c r="A23" s="557"/>
      <c r="B23" s="43">
        <v>22</v>
      </c>
      <c r="C23" s="4" t="s">
        <v>162</v>
      </c>
      <c r="D23" s="43">
        <v>1</v>
      </c>
      <c r="E23" s="43">
        <v>1</v>
      </c>
      <c r="F23" s="7">
        <v>8</v>
      </c>
      <c r="G23" s="5">
        <v>8</v>
      </c>
      <c r="H23" s="5">
        <v>8</v>
      </c>
      <c r="I23" s="5">
        <v>8</v>
      </c>
      <c r="J23" s="5">
        <v>8</v>
      </c>
      <c r="K23" s="5">
        <v>8</v>
      </c>
      <c r="L23" s="5">
        <v>8</v>
      </c>
      <c r="M23" s="5">
        <v>8</v>
      </c>
      <c r="N23" s="5">
        <v>8</v>
      </c>
      <c r="O23" s="5">
        <v>8</v>
      </c>
      <c r="P23" s="47">
        <v>27</v>
      </c>
      <c r="Q23" s="53">
        <v>28</v>
      </c>
      <c r="R23" s="65">
        <v>29</v>
      </c>
      <c r="S23" s="69">
        <v>29</v>
      </c>
      <c r="T23" s="1">
        <v>30</v>
      </c>
      <c r="U23" s="1">
        <v>30</v>
      </c>
      <c r="V23" s="77">
        <v>32</v>
      </c>
      <c r="W23" s="5">
        <v>32</v>
      </c>
      <c r="X23" s="88">
        <v>33</v>
      </c>
      <c r="Y23" s="5">
        <v>33</v>
      </c>
      <c r="Z23" s="5">
        <v>33</v>
      </c>
      <c r="AA23" s="99">
        <v>34</v>
      </c>
      <c r="AB23" s="1">
        <v>34</v>
      </c>
      <c r="AC23" s="1">
        <v>34</v>
      </c>
      <c r="AD23" s="1">
        <v>34</v>
      </c>
      <c r="AE23" s="1">
        <v>34</v>
      </c>
      <c r="AF23" s="1">
        <v>34</v>
      </c>
      <c r="AG23" s="1">
        <v>36</v>
      </c>
      <c r="AH23" s="133" t="s">
        <v>7</v>
      </c>
      <c r="AI23" s="136">
        <v>43</v>
      </c>
      <c r="AJ23" s="1">
        <f>AI23+4.37</f>
        <v>47.37</v>
      </c>
      <c r="AK23" s="145">
        <v>44</v>
      </c>
      <c r="AL23" s="5">
        <v>44</v>
      </c>
      <c r="AM23" s="5">
        <v>44</v>
      </c>
      <c r="AN23" s="5">
        <v>44</v>
      </c>
      <c r="AO23" s="5">
        <v>44</v>
      </c>
      <c r="AP23" s="5">
        <v>44</v>
      </c>
      <c r="AQ23" s="5">
        <v>44</v>
      </c>
      <c r="AR23" s="5">
        <v>44</v>
      </c>
      <c r="AS23" s="5">
        <v>44</v>
      </c>
      <c r="AT23" s="5">
        <v>44</v>
      </c>
      <c r="AU23" s="5">
        <v>44</v>
      </c>
      <c r="AV23" s="5">
        <v>44</v>
      </c>
      <c r="AW23" s="5">
        <v>44</v>
      </c>
      <c r="AX23" s="5">
        <v>44</v>
      </c>
      <c r="AY23" s="5">
        <v>44</v>
      </c>
      <c r="AZ23" s="5">
        <v>44</v>
      </c>
      <c r="BA23" s="5">
        <v>44</v>
      </c>
      <c r="BB23" s="5">
        <v>44</v>
      </c>
      <c r="BC23" s="5">
        <v>44</v>
      </c>
      <c r="BD23" s="5">
        <v>44</v>
      </c>
      <c r="BE23" s="5">
        <v>44</v>
      </c>
      <c r="BF23" s="5">
        <v>44</v>
      </c>
      <c r="BG23" s="5">
        <v>44</v>
      </c>
      <c r="BH23" s="5">
        <v>44</v>
      </c>
      <c r="BI23" s="5">
        <v>44</v>
      </c>
      <c r="BJ23" s="5">
        <v>44</v>
      </c>
      <c r="BK23" s="1">
        <f>BJ23+4.37</f>
        <v>48.37</v>
      </c>
      <c r="BL23" s="295">
        <v>84</v>
      </c>
      <c r="BM23" s="299">
        <v>89</v>
      </c>
      <c r="BN23" s="1">
        <v>94</v>
      </c>
      <c r="BO23" s="1">
        <v>99</v>
      </c>
      <c r="BP23" s="1">
        <v>104</v>
      </c>
      <c r="BQ23" s="1">
        <v>109</v>
      </c>
      <c r="BR23" s="1">
        <v>114</v>
      </c>
      <c r="BS23" s="1">
        <v>119</v>
      </c>
      <c r="BT23" s="1">
        <v>124</v>
      </c>
      <c r="BU23" s="1">
        <v>129</v>
      </c>
      <c r="BV23" s="1">
        <v>134</v>
      </c>
      <c r="BW23" s="1">
        <v>139</v>
      </c>
      <c r="BX23" s="1">
        <v>144</v>
      </c>
      <c r="BY23" s="1">
        <v>149</v>
      </c>
      <c r="BZ23" s="1">
        <v>154</v>
      </c>
      <c r="CA23" s="1">
        <v>159</v>
      </c>
      <c r="CB23" s="1">
        <v>164</v>
      </c>
      <c r="CC23" s="1">
        <v>169</v>
      </c>
      <c r="CD23" s="1">
        <v>174</v>
      </c>
      <c r="CE23" s="396">
        <v>142</v>
      </c>
      <c r="CF23" s="1">
        <v>145</v>
      </c>
      <c r="CG23" s="435">
        <v>146</v>
      </c>
      <c r="CH23" s="1">
        <v>148</v>
      </c>
      <c r="CI23" s="1">
        <v>150</v>
      </c>
      <c r="CJ23" s="456">
        <v>149</v>
      </c>
      <c r="CK23" s="460">
        <v>150</v>
      </c>
      <c r="CL23" s="468">
        <v>151</v>
      </c>
      <c r="CM23" s="475">
        <v>151</v>
      </c>
      <c r="CN23" s="483">
        <v>152</v>
      </c>
      <c r="CO23" s="489">
        <v>152</v>
      </c>
      <c r="CP23" s="498">
        <v>152</v>
      </c>
      <c r="CQ23" s="505">
        <v>152</v>
      </c>
      <c r="CR23" s="511">
        <v>152</v>
      </c>
      <c r="CS23" s="519">
        <v>152</v>
      </c>
      <c r="CT23" s="530">
        <v>152</v>
      </c>
      <c r="CU23" s="218">
        <f t="shared" si="0"/>
        <v>0</v>
      </c>
      <c r="CV23" s="7">
        <v>5</v>
      </c>
      <c r="CW23" s="5">
        <v>5</v>
      </c>
      <c r="CX23" s="5">
        <v>5</v>
      </c>
      <c r="CY23" s="5">
        <v>5</v>
      </c>
      <c r="CZ23" s="5">
        <v>5</v>
      </c>
      <c r="DA23" s="5">
        <v>5</v>
      </c>
      <c r="DB23" s="5">
        <v>5</v>
      </c>
      <c r="DC23" s="5">
        <v>5</v>
      </c>
      <c r="DD23" s="5">
        <v>5</v>
      </c>
      <c r="DE23" s="5">
        <v>5</v>
      </c>
      <c r="DF23" s="47">
        <v>18</v>
      </c>
      <c r="DG23" s="53">
        <v>20</v>
      </c>
      <c r="DH23" s="65">
        <v>21</v>
      </c>
      <c r="DI23" s="69">
        <v>22</v>
      </c>
      <c r="DJ23" s="1">
        <v>23</v>
      </c>
      <c r="DK23" s="1">
        <v>23</v>
      </c>
      <c r="DL23" s="77">
        <v>25</v>
      </c>
      <c r="DM23" s="5">
        <v>25</v>
      </c>
      <c r="DN23" s="88">
        <v>26</v>
      </c>
      <c r="DO23" s="5">
        <v>26</v>
      </c>
      <c r="DP23" s="5">
        <v>26</v>
      </c>
      <c r="DQ23" s="99">
        <v>28</v>
      </c>
      <c r="DR23" s="1">
        <v>28</v>
      </c>
      <c r="DS23" s="1">
        <v>28</v>
      </c>
      <c r="DT23" s="1">
        <v>28</v>
      </c>
      <c r="DU23" s="1">
        <v>28</v>
      </c>
      <c r="DV23" s="1">
        <v>28</v>
      </c>
      <c r="DW23" s="1">
        <v>30</v>
      </c>
      <c r="DX23" s="1">
        <f>DW23+1.641</f>
        <v>31.640999999999998</v>
      </c>
      <c r="DY23" s="1">
        <v>31.640999999999998</v>
      </c>
      <c r="DZ23" s="1">
        <v>31.640999999999998</v>
      </c>
      <c r="EA23" s="1">
        <v>31.640999999999998</v>
      </c>
      <c r="EB23" s="5">
        <v>32</v>
      </c>
      <c r="EC23" s="5">
        <v>32</v>
      </c>
      <c r="ED23" s="5">
        <v>32</v>
      </c>
      <c r="EE23" s="5">
        <v>32</v>
      </c>
      <c r="EF23" s="5">
        <v>32</v>
      </c>
      <c r="EG23" s="5">
        <v>32</v>
      </c>
      <c r="EH23" s="5">
        <v>32</v>
      </c>
      <c r="EI23" s="5">
        <v>32</v>
      </c>
      <c r="EJ23" s="5">
        <v>32</v>
      </c>
      <c r="EK23" s="5">
        <v>32</v>
      </c>
      <c r="EL23" s="5">
        <v>32</v>
      </c>
      <c r="EM23" s="5">
        <v>32</v>
      </c>
      <c r="EN23" s="5">
        <v>32</v>
      </c>
      <c r="EO23" s="5">
        <v>32</v>
      </c>
      <c r="EP23" s="5">
        <v>32</v>
      </c>
      <c r="EQ23" s="5">
        <v>32</v>
      </c>
      <c r="ER23" s="5">
        <v>32</v>
      </c>
      <c r="ES23" s="5">
        <v>32</v>
      </c>
      <c r="ET23" s="5">
        <v>32</v>
      </c>
      <c r="EU23" s="5">
        <v>32</v>
      </c>
      <c r="EV23" s="5">
        <v>32</v>
      </c>
      <c r="EW23" s="5">
        <v>32</v>
      </c>
      <c r="EX23" s="5">
        <v>32</v>
      </c>
      <c r="EY23" s="5">
        <v>32</v>
      </c>
      <c r="EZ23" s="5">
        <v>32</v>
      </c>
      <c r="FA23" s="1">
        <f>EZ23+3.18</f>
        <v>35.18</v>
      </c>
      <c r="FB23" s="295">
        <v>73</v>
      </c>
      <c r="FC23" s="299">
        <v>75</v>
      </c>
      <c r="FD23" s="1">
        <v>77</v>
      </c>
      <c r="FE23" s="1">
        <v>79</v>
      </c>
      <c r="FF23" s="1">
        <v>81</v>
      </c>
      <c r="FG23" s="1">
        <f t="shared" si="10"/>
        <v>81</v>
      </c>
      <c r="FH23" s="1">
        <f t="shared" si="11"/>
        <v>81</v>
      </c>
      <c r="FI23" s="1">
        <f t="shared" ref="FI23:FI24" si="12">FH23</f>
        <v>81</v>
      </c>
      <c r="FJ23" s="1">
        <f>FI23+1</f>
        <v>82</v>
      </c>
      <c r="FK23" s="1">
        <v>83</v>
      </c>
      <c r="FL23" s="1">
        <v>84</v>
      </c>
      <c r="FM23" s="1">
        <v>85</v>
      </c>
      <c r="FN23" s="1">
        <v>86</v>
      </c>
      <c r="FO23" s="1">
        <v>87</v>
      </c>
      <c r="FP23" s="1">
        <v>88</v>
      </c>
      <c r="FQ23" s="1">
        <v>89</v>
      </c>
      <c r="FR23" s="1">
        <v>90</v>
      </c>
      <c r="FS23" s="1">
        <v>91</v>
      </c>
      <c r="FT23" s="1">
        <v>92</v>
      </c>
      <c r="FU23" s="396">
        <v>102</v>
      </c>
      <c r="FV23" s="1">
        <v>104</v>
      </c>
      <c r="FW23" s="435">
        <v>105</v>
      </c>
      <c r="FX23" s="1">
        <v>106</v>
      </c>
      <c r="FY23" s="1">
        <v>107</v>
      </c>
      <c r="FZ23" s="456">
        <v>107</v>
      </c>
      <c r="GA23" s="234">
        <v>108</v>
      </c>
      <c r="GB23" s="234">
        <v>109</v>
      </c>
      <c r="GC23" s="475">
        <v>109</v>
      </c>
      <c r="GD23" s="483">
        <v>110</v>
      </c>
      <c r="GE23" s="489">
        <v>110</v>
      </c>
      <c r="GF23" s="498">
        <v>110</v>
      </c>
      <c r="GG23" s="505">
        <v>110</v>
      </c>
      <c r="GH23" s="511">
        <v>110</v>
      </c>
      <c r="GI23" s="519">
        <v>110</v>
      </c>
      <c r="GJ23" s="530">
        <v>110</v>
      </c>
      <c r="GK23" s="218">
        <f t="shared" si="2"/>
        <v>0</v>
      </c>
      <c r="GL23" s="7">
        <v>5219</v>
      </c>
      <c r="GM23" s="5">
        <v>5219</v>
      </c>
      <c r="GN23" s="5">
        <v>5219</v>
      </c>
      <c r="GO23" s="5">
        <v>5219</v>
      </c>
      <c r="GP23" s="5">
        <v>5219</v>
      </c>
      <c r="GQ23" s="5">
        <v>5219</v>
      </c>
      <c r="GR23" s="5">
        <v>5219</v>
      </c>
      <c r="GS23" s="5">
        <v>5219</v>
      </c>
      <c r="GT23" s="5">
        <v>5219</v>
      </c>
      <c r="GU23" s="5">
        <v>5219</v>
      </c>
      <c r="GV23" s="47">
        <v>5523</v>
      </c>
      <c r="GW23" s="55">
        <v>5579</v>
      </c>
      <c r="GX23" s="65">
        <v>5607</v>
      </c>
      <c r="GY23" s="69">
        <v>5658</v>
      </c>
      <c r="GZ23" s="71"/>
      <c r="HA23" s="1">
        <v>5750</v>
      </c>
      <c r="HB23" s="77">
        <v>5798</v>
      </c>
      <c r="HC23" s="82"/>
      <c r="HD23" s="88">
        <v>5920</v>
      </c>
      <c r="HE23" s="5">
        <v>5920</v>
      </c>
      <c r="HF23" s="93"/>
      <c r="HG23" s="99">
        <v>6070</v>
      </c>
      <c r="HH23" s="104"/>
      <c r="HI23" s="114"/>
      <c r="HJ23" s="117"/>
      <c r="HK23" s="122"/>
      <c r="HL23" s="124"/>
      <c r="HM23" s="129"/>
      <c r="HN23" s="133"/>
      <c r="HO23" s="136">
        <v>6418</v>
      </c>
      <c r="HP23" s="140"/>
      <c r="HQ23" s="145">
        <v>6514</v>
      </c>
      <c r="HR23" s="5">
        <v>6514</v>
      </c>
      <c r="HS23" s="5">
        <v>6514</v>
      </c>
      <c r="HT23" s="5">
        <v>6514</v>
      </c>
      <c r="HU23" s="5">
        <v>6514</v>
      </c>
      <c r="HV23" s="5">
        <v>6514</v>
      </c>
      <c r="HW23" s="5">
        <v>6514</v>
      </c>
      <c r="HX23" s="5">
        <v>6514</v>
      </c>
      <c r="HY23" s="5">
        <v>6514</v>
      </c>
      <c r="HZ23" s="5">
        <v>6514</v>
      </c>
      <c r="IA23" s="5">
        <v>6514</v>
      </c>
      <c r="IB23" s="5">
        <v>6514</v>
      </c>
      <c r="IC23" s="5">
        <v>6514</v>
      </c>
      <c r="ID23" s="5">
        <v>6514</v>
      </c>
      <c r="IE23" s="5">
        <v>6514</v>
      </c>
      <c r="IF23" s="5">
        <v>6514</v>
      </c>
      <c r="IG23" s="5">
        <v>6514</v>
      </c>
      <c r="IH23" s="5">
        <v>6514</v>
      </c>
      <c r="II23" s="5">
        <v>6514</v>
      </c>
      <c r="IJ23" s="5">
        <v>6514</v>
      </c>
      <c r="IK23" s="5">
        <v>6514</v>
      </c>
      <c r="IL23" s="5">
        <v>6514</v>
      </c>
      <c r="IM23" s="5">
        <v>6514</v>
      </c>
      <c r="IN23" s="5">
        <v>6514</v>
      </c>
      <c r="IO23" s="5">
        <v>6514</v>
      </c>
      <c r="IP23" s="5">
        <v>6514</v>
      </c>
      <c r="IQ23" s="294"/>
      <c r="IR23" s="295">
        <v>7543</v>
      </c>
      <c r="IS23" s="299">
        <v>7614</v>
      </c>
      <c r="IT23" s="305"/>
      <c r="IU23" s="308"/>
      <c r="IV23" s="310"/>
      <c r="IW23" s="313"/>
      <c r="IX23" s="317"/>
      <c r="IY23" s="322"/>
      <c r="IZ23" s="327"/>
      <c r="JA23" s="331"/>
      <c r="JB23" s="335"/>
      <c r="JC23" s="338"/>
      <c r="JD23" s="343"/>
      <c r="JE23" s="346"/>
      <c r="JF23" s="354"/>
      <c r="JG23" s="375"/>
      <c r="JH23" s="388"/>
      <c r="JI23" s="393"/>
      <c r="JJ23" s="414"/>
      <c r="JK23" s="422"/>
      <c r="JL23" s="429"/>
      <c r="JM23" s="435">
        <v>8529</v>
      </c>
      <c r="JN23" s="441"/>
      <c r="JO23" s="448"/>
      <c r="JP23" s="456"/>
      <c r="JQ23" s="460"/>
      <c r="JR23" s="468"/>
      <c r="JS23" s="475"/>
      <c r="JT23" s="483"/>
      <c r="JU23" s="489"/>
      <c r="JV23" s="498"/>
      <c r="JW23" s="505"/>
      <c r="JX23" s="511"/>
      <c r="JY23" s="519"/>
      <c r="JZ23" s="530"/>
      <c r="KA23" s="218" t="str">
        <f t="shared" si="3"/>
        <v>Н/Д</v>
      </c>
      <c r="KB23" s="4"/>
    </row>
    <row r="24" spans="1:288" ht="15" customHeight="1" x14ac:dyDescent="0.2">
      <c r="A24" s="557"/>
      <c r="B24" s="43">
        <v>23</v>
      </c>
      <c r="C24" s="4" t="s">
        <v>163</v>
      </c>
      <c r="D24" s="43">
        <v>3</v>
      </c>
      <c r="E24" s="43">
        <v>3</v>
      </c>
      <c r="F24" s="7">
        <v>320</v>
      </c>
      <c r="G24" s="7">
        <v>324</v>
      </c>
      <c r="H24" s="1">
        <v>330</v>
      </c>
      <c r="I24" s="1">
        <v>336</v>
      </c>
      <c r="J24" s="1">
        <v>5</v>
      </c>
      <c r="K24" s="1">
        <v>10</v>
      </c>
      <c r="L24" s="1">
        <v>12</v>
      </c>
      <c r="M24" s="37">
        <v>14</v>
      </c>
      <c r="N24" s="41">
        <v>15</v>
      </c>
      <c r="O24" s="44">
        <v>19</v>
      </c>
      <c r="P24" s="1">
        <v>22</v>
      </c>
      <c r="Q24" s="53">
        <v>23</v>
      </c>
      <c r="R24" s="65">
        <v>23</v>
      </c>
      <c r="S24" s="69">
        <v>24</v>
      </c>
      <c r="T24" s="71">
        <v>25</v>
      </c>
      <c r="U24" s="73">
        <v>25</v>
      </c>
      <c r="V24" s="77">
        <v>26</v>
      </c>
      <c r="W24" s="82">
        <v>26</v>
      </c>
      <c r="X24" s="88">
        <v>26</v>
      </c>
      <c r="Y24" s="1">
        <v>26</v>
      </c>
      <c r="Z24" s="93">
        <v>26</v>
      </c>
      <c r="AA24" s="1">
        <v>26</v>
      </c>
      <c r="AB24" s="1">
        <v>26</v>
      </c>
      <c r="AC24" s="1">
        <v>26</v>
      </c>
      <c r="AD24" s="1">
        <v>26</v>
      </c>
      <c r="AE24" s="1">
        <v>26</v>
      </c>
      <c r="AF24" s="1">
        <v>26</v>
      </c>
      <c r="AG24" s="1">
        <v>26</v>
      </c>
      <c r="AH24" s="133" t="s">
        <v>7</v>
      </c>
      <c r="AI24" s="136">
        <v>39.11</v>
      </c>
      <c r="AJ24" s="140">
        <v>41</v>
      </c>
      <c r="AK24" s="1">
        <v>44</v>
      </c>
      <c r="AL24" s="1">
        <v>52.3</v>
      </c>
      <c r="AM24" s="1">
        <v>60.6</v>
      </c>
      <c r="AN24" s="1">
        <v>70</v>
      </c>
      <c r="AO24" s="1">
        <v>78</v>
      </c>
      <c r="AP24" s="1">
        <v>86.7</v>
      </c>
      <c r="AQ24" s="174">
        <v>69</v>
      </c>
      <c r="AR24" s="178">
        <v>70</v>
      </c>
      <c r="AS24" s="184">
        <v>71</v>
      </c>
      <c r="AT24" s="1">
        <v>72</v>
      </c>
      <c r="AU24" s="193">
        <v>72</v>
      </c>
      <c r="AV24" s="1">
        <v>73</v>
      </c>
      <c r="AW24" s="205">
        <v>73</v>
      </c>
      <c r="AX24" s="209">
        <v>74</v>
      </c>
      <c r="AY24" s="218">
        <v>75</v>
      </c>
      <c r="AZ24" s="1">
        <v>76</v>
      </c>
      <c r="BA24" s="1">
        <v>77</v>
      </c>
      <c r="BB24" s="235">
        <v>76</v>
      </c>
      <c r="BC24" s="1">
        <v>77</v>
      </c>
      <c r="BD24" s="1">
        <v>78</v>
      </c>
      <c r="BE24" s="1">
        <v>79</v>
      </c>
      <c r="BF24" s="1">
        <v>80</v>
      </c>
      <c r="BG24" s="1">
        <v>81</v>
      </c>
      <c r="BH24" s="1">
        <v>82</v>
      </c>
      <c r="BI24" s="1">
        <v>83</v>
      </c>
      <c r="BJ24" s="1">
        <v>84</v>
      </c>
      <c r="BK24" s="1">
        <v>85</v>
      </c>
      <c r="BL24" s="1">
        <v>86</v>
      </c>
      <c r="BM24" s="1">
        <v>87</v>
      </c>
      <c r="BN24" s="1">
        <v>88</v>
      </c>
      <c r="BO24" s="1">
        <v>89</v>
      </c>
      <c r="BP24" s="1">
        <v>90</v>
      </c>
      <c r="BQ24" s="1">
        <v>91</v>
      </c>
      <c r="BR24" s="1">
        <v>92</v>
      </c>
      <c r="BS24" s="1">
        <v>93</v>
      </c>
      <c r="BT24" s="1">
        <v>94</v>
      </c>
      <c r="BU24" s="1">
        <v>95</v>
      </c>
      <c r="BV24" s="1">
        <v>96</v>
      </c>
      <c r="BW24" s="1">
        <v>97</v>
      </c>
      <c r="BX24" s="1">
        <v>98</v>
      </c>
      <c r="BY24" s="1">
        <v>99</v>
      </c>
      <c r="BZ24" s="1">
        <v>100</v>
      </c>
      <c r="CA24" s="1">
        <v>101</v>
      </c>
      <c r="CB24" s="1">
        <v>109</v>
      </c>
      <c r="CC24" s="1">
        <v>111</v>
      </c>
      <c r="CD24" s="1">
        <v>113</v>
      </c>
      <c r="CE24" s="1">
        <v>115</v>
      </c>
      <c r="CF24" s="1">
        <v>117</v>
      </c>
      <c r="CG24" s="1">
        <v>119</v>
      </c>
      <c r="CH24" s="1">
        <v>121</v>
      </c>
      <c r="CI24" s="1">
        <v>123</v>
      </c>
      <c r="CJ24" s="1">
        <v>125</v>
      </c>
      <c r="CK24" s="1">
        <v>127</v>
      </c>
      <c r="CL24" s="1">
        <v>129</v>
      </c>
      <c r="CM24" s="1">
        <v>131</v>
      </c>
      <c r="CN24" s="1">
        <v>133</v>
      </c>
      <c r="CO24" s="1">
        <v>135</v>
      </c>
      <c r="CP24" s="1">
        <v>137</v>
      </c>
      <c r="CQ24" s="1">
        <v>139</v>
      </c>
      <c r="CR24" s="1">
        <v>141</v>
      </c>
      <c r="CS24" s="522">
        <v>143</v>
      </c>
      <c r="CT24" s="1">
        <v>145</v>
      </c>
      <c r="CU24" s="218">
        <f t="shared" si="0"/>
        <v>2</v>
      </c>
      <c r="CV24" s="7">
        <v>50</v>
      </c>
      <c r="CW24" s="7">
        <v>52</v>
      </c>
      <c r="CX24" s="1">
        <v>54</v>
      </c>
      <c r="CY24" s="1">
        <v>56</v>
      </c>
      <c r="CZ24" s="1">
        <v>58</v>
      </c>
      <c r="DA24" s="1">
        <v>60</v>
      </c>
      <c r="DB24" s="1">
        <v>61</v>
      </c>
      <c r="DC24" s="37">
        <v>63</v>
      </c>
      <c r="DD24" s="41">
        <v>64</v>
      </c>
      <c r="DE24" s="5">
        <v>64</v>
      </c>
      <c r="DF24" s="5">
        <v>64</v>
      </c>
      <c r="DG24" s="53">
        <v>64</v>
      </c>
      <c r="DH24" s="65">
        <v>64</v>
      </c>
      <c r="DI24" s="69">
        <v>64</v>
      </c>
      <c r="DJ24" s="71">
        <v>64</v>
      </c>
      <c r="DK24" s="73">
        <v>64</v>
      </c>
      <c r="DL24" s="77">
        <v>65</v>
      </c>
      <c r="DM24" s="82">
        <v>65</v>
      </c>
      <c r="DN24" s="88">
        <v>65</v>
      </c>
      <c r="DO24" s="1">
        <v>65</v>
      </c>
      <c r="DP24" s="93">
        <v>65</v>
      </c>
      <c r="DQ24" s="1">
        <v>65</v>
      </c>
      <c r="DR24" s="1">
        <v>65</v>
      </c>
      <c r="DS24" s="1">
        <v>65</v>
      </c>
      <c r="DT24" s="1">
        <v>65</v>
      </c>
      <c r="DU24" s="1">
        <v>65</v>
      </c>
      <c r="DV24" s="1">
        <v>65</v>
      </c>
      <c r="DW24" s="1">
        <v>65</v>
      </c>
      <c r="DX24" s="1">
        <f>DW24+4.924</f>
        <v>69.924000000000007</v>
      </c>
      <c r="DY24" s="1">
        <v>69.924000000000007</v>
      </c>
      <c r="DZ24" s="5">
        <v>69.924000000000007</v>
      </c>
      <c r="EA24" s="5">
        <v>69.924000000000007</v>
      </c>
      <c r="EB24" s="1">
        <v>61</v>
      </c>
      <c r="EC24" s="1">
        <v>62</v>
      </c>
      <c r="ED24" s="1">
        <v>68</v>
      </c>
      <c r="EE24" s="1">
        <v>74</v>
      </c>
      <c r="EF24" s="1">
        <v>80.3</v>
      </c>
      <c r="EG24" s="174">
        <v>63</v>
      </c>
      <c r="EH24" s="178">
        <v>64</v>
      </c>
      <c r="EI24" s="184">
        <v>65</v>
      </c>
      <c r="EJ24" s="1">
        <v>65</v>
      </c>
      <c r="EK24" s="193">
        <v>65</v>
      </c>
      <c r="EL24" s="1">
        <f>EK24</f>
        <v>65</v>
      </c>
      <c r="EM24" s="205">
        <v>65</v>
      </c>
      <c r="EN24" s="209">
        <v>65</v>
      </c>
      <c r="EO24" s="218">
        <v>65</v>
      </c>
      <c r="EP24" s="1">
        <v>66</v>
      </c>
      <c r="EQ24" s="1">
        <v>67</v>
      </c>
      <c r="ER24" s="235">
        <v>65</v>
      </c>
      <c r="ES24" s="1">
        <v>65</v>
      </c>
      <c r="ET24" s="1">
        <v>65</v>
      </c>
      <c r="EU24" s="1">
        <v>65</v>
      </c>
      <c r="EV24" s="1">
        <f>EU24</f>
        <v>65</v>
      </c>
      <c r="EW24" s="1">
        <f>EV24</f>
        <v>65</v>
      </c>
      <c r="EX24" s="1">
        <f t="shared" ref="EX24:EX26" si="13">EW24</f>
        <v>65</v>
      </c>
      <c r="EY24" s="1">
        <v>65</v>
      </c>
      <c r="EZ24" s="1">
        <v>65</v>
      </c>
      <c r="FA24" s="1">
        <v>65</v>
      </c>
      <c r="FB24" s="1">
        <v>65</v>
      </c>
      <c r="FC24" s="1">
        <v>65</v>
      </c>
      <c r="FD24" s="1">
        <v>65</v>
      </c>
      <c r="FE24" s="1">
        <v>65</v>
      </c>
      <c r="FF24" s="1">
        <v>65</v>
      </c>
      <c r="FG24" s="1">
        <f t="shared" si="10"/>
        <v>65</v>
      </c>
      <c r="FH24" s="1">
        <f t="shared" si="11"/>
        <v>65</v>
      </c>
      <c r="FI24" s="1">
        <f t="shared" si="12"/>
        <v>65</v>
      </c>
      <c r="FJ24" s="1">
        <v>65</v>
      </c>
      <c r="FK24" s="1">
        <v>65</v>
      </c>
      <c r="FL24" s="1">
        <v>65</v>
      </c>
      <c r="FM24" s="1">
        <v>65</v>
      </c>
      <c r="FN24" s="1">
        <v>65</v>
      </c>
      <c r="FO24" s="1">
        <v>65</v>
      </c>
      <c r="FP24" s="1">
        <v>65</v>
      </c>
      <c r="FQ24" s="1">
        <v>65</v>
      </c>
      <c r="FR24" s="1">
        <v>62</v>
      </c>
      <c r="FS24" s="1">
        <v>62</v>
      </c>
      <c r="FT24" s="1">
        <v>62</v>
      </c>
      <c r="FU24" s="1">
        <v>62</v>
      </c>
      <c r="FV24" s="1">
        <v>62</v>
      </c>
      <c r="FW24" s="1">
        <v>62</v>
      </c>
      <c r="FX24" s="1">
        <v>62</v>
      </c>
      <c r="FY24" s="1">
        <v>62</v>
      </c>
      <c r="FZ24" s="1">
        <v>62</v>
      </c>
      <c r="GA24" s="1">
        <v>62</v>
      </c>
      <c r="GB24" s="1">
        <v>62</v>
      </c>
      <c r="GC24" s="1">
        <v>62</v>
      </c>
      <c r="GD24" s="1">
        <v>62</v>
      </c>
      <c r="GE24" s="1">
        <v>62</v>
      </c>
      <c r="GF24" s="1">
        <v>62</v>
      </c>
      <c r="GG24" s="1">
        <v>62</v>
      </c>
      <c r="GH24" s="1">
        <v>62</v>
      </c>
      <c r="GI24" s="522">
        <v>62</v>
      </c>
      <c r="GJ24" s="1">
        <v>62</v>
      </c>
      <c r="GK24" s="218">
        <f t="shared" si="2"/>
        <v>0</v>
      </c>
      <c r="GL24" s="7">
        <v>9578</v>
      </c>
      <c r="GM24" s="7">
        <v>9742</v>
      </c>
      <c r="GN24" s="7"/>
      <c r="GO24" s="13"/>
      <c r="GP24" s="17"/>
      <c r="GQ24" s="22"/>
      <c r="GR24" s="31"/>
      <c r="GS24" s="37"/>
      <c r="GT24" s="41"/>
      <c r="GU24" s="44">
        <v>10776</v>
      </c>
      <c r="GV24" s="47"/>
      <c r="GW24" s="53"/>
      <c r="GX24" s="65"/>
      <c r="GY24" s="69">
        <v>11100</v>
      </c>
      <c r="GZ24" s="71">
        <v>11175</v>
      </c>
      <c r="HA24" s="73">
        <v>11240</v>
      </c>
      <c r="HB24" s="77"/>
      <c r="HC24" s="82">
        <v>11386</v>
      </c>
      <c r="HD24" s="74">
        <v>11472</v>
      </c>
      <c r="HE24" s="90"/>
      <c r="HF24" s="74">
        <v>11652</v>
      </c>
      <c r="HG24" s="99"/>
      <c r="HH24" s="104"/>
      <c r="HI24" s="114"/>
      <c r="HJ24" s="117"/>
      <c r="HK24" s="122"/>
      <c r="HL24" s="124"/>
      <c r="HM24" s="129"/>
      <c r="HN24" s="133"/>
      <c r="HO24" s="136">
        <v>12511</v>
      </c>
      <c r="HP24" s="140">
        <v>12605</v>
      </c>
      <c r="HQ24" s="145"/>
      <c r="HR24" s="149"/>
      <c r="HS24" s="153"/>
      <c r="HT24" s="158"/>
      <c r="HU24" s="163"/>
      <c r="HV24" s="167"/>
      <c r="HW24" s="174"/>
      <c r="HX24" s="178"/>
      <c r="HY24" s="184"/>
      <c r="HZ24" s="189"/>
      <c r="IA24" s="193"/>
      <c r="IB24" s="202"/>
      <c r="IC24" s="205"/>
      <c r="ID24" s="209"/>
      <c r="IE24" s="218"/>
      <c r="IF24" s="225"/>
      <c r="IG24" s="229"/>
      <c r="IH24" s="235"/>
      <c r="II24" s="245"/>
      <c r="IJ24" s="251"/>
      <c r="IK24" s="255"/>
      <c r="IL24" s="264"/>
      <c r="IM24" s="268"/>
      <c r="IN24" s="272"/>
      <c r="IO24" s="279"/>
      <c r="IP24" s="285"/>
      <c r="IQ24" s="291"/>
      <c r="IR24" s="295"/>
      <c r="IS24" s="299"/>
      <c r="IT24" s="305"/>
      <c r="IU24" s="308"/>
      <c r="IV24" s="310"/>
      <c r="IW24" s="313"/>
      <c r="IX24" s="317"/>
      <c r="IY24" s="322"/>
      <c r="IZ24" s="327"/>
      <c r="JA24" s="331"/>
      <c r="JB24" s="335"/>
      <c r="JC24" s="338"/>
      <c r="JD24" s="343"/>
      <c r="JE24" s="346"/>
      <c r="JF24" s="354"/>
      <c r="JG24" s="375"/>
      <c r="JH24" s="388"/>
      <c r="JI24" s="393"/>
      <c r="JJ24" s="414"/>
      <c r="JK24" s="422"/>
      <c r="JL24" s="429"/>
      <c r="JM24" s="435"/>
      <c r="JN24" s="441"/>
      <c r="JO24" s="448"/>
      <c r="JP24" s="456"/>
      <c r="JQ24" s="460"/>
      <c r="JR24" s="468"/>
      <c r="JS24" s="475"/>
      <c r="JT24" s="483"/>
      <c r="JU24" s="489"/>
      <c r="JV24" s="498"/>
      <c r="JW24" s="505"/>
      <c r="JX24" s="511"/>
      <c r="JY24" s="519"/>
      <c r="JZ24" s="530"/>
      <c r="KA24" s="218" t="str">
        <f t="shared" si="3"/>
        <v>Н/Д</v>
      </c>
      <c r="KB24" s="4"/>
    </row>
    <row r="25" spans="1:288" ht="15" customHeight="1" x14ac:dyDescent="0.2">
      <c r="A25" s="557"/>
      <c r="B25" s="43">
        <v>24</v>
      </c>
      <c r="C25" s="4" t="s">
        <v>164</v>
      </c>
      <c r="D25" s="43">
        <v>3</v>
      </c>
      <c r="E25" s="43">
        <v>3</v>
      </c>
      <c r="F25" s="7">
        <v>424</v>
      </c>
      <c r="G25" s="7">
        <v>432</v>
      </c>
      <c r="H25" s="10">
        <v>443</v>
      </c>
      <c r="I25" s="13">
        <v>452</v>
      </c>
      <c r="J25" s="18">
        <v>461</v>
      </c>
      <c r="K25" s="22">
        <v>471</v>
      </c>
      <c r="L25" s="31">
        <v>481</v>
      </c>
      <c r="M25" s="40">
        <v>493</v>
      </c>
      <c r="N25" s="41">
        <v>503</v>
      </c>
      <c r="O25" s="44">
        <v>513</v>
      </c>
      <c r="P25" s="47">
        <v>523</v>
      </c>
      <c r="Q25" s="53">
        <v>533</v>
      </c>
      <c r="R25" s="65">
        <v>541</v>
      </c>
      <c r="S25" s="69">
        <v>551</v>
      </c>
      <c r="T25" s="71">
        <v>561</v>
      </c>
      <c r="U25" s="73">
        <v>570</v>
      </c>
      <c r="V25" s="77">
        <v>579</v>
      </c>
      <c r="W25" s="82">
        <v>588</v>
      </c>
      <c r="X25" s="88">
        <v>598</v>
      </c>
      <c r="Y25" s="90">
        <v>608</v>
      </c>
      <c r="Z25" s="93">
        <v>619</v>
      </c>
      <c r="AA25" s="99">
        <v>629</v>
      </c>
      <c r="AB25" s="104">
        <v>638</v>
      </c>
      <c r="AC25" s="114">
        <v>647</v>
      </c>
      <c r="AD25" s="117">
        <v>656</v>
      </c>
      <c r="AE25" s="122">
        <v>665</v>
      </c>
      <c r="AF25" s="124">
        <v>673</v>
      </c>
      <c r="AG25" s="129">
        <v>683</v>
      </c>
      <c r="AH25" s="133">
        <v>692</v>
      </c>
      <c r="AI25" s="136">
        <v>702</v>
      </c>
      <c r="AJ25" s="140">
        <v>712</v>
      </c>
      <c r="AK25" s="145">
        <v>723</v>
      </c>
      <c r="AL25" s="149">
        <v>732</v>
      </c>
      <c r="AM25" s="153">
        <v>743</v>
      </c>
      <c r="AN25" s="158">
        <v>753</v>
      </c>
      <c r="AO25" s="163">
        <v>764</v>
      </c>
      <c r="AP25" s="167">
        <v>773</v>
      </c>
      <c r="AQ25" s="174">
        <v>782</v>
      </c>
      <c r="AR25" s="178">
        <v>792</v>
      </c>
      <c r="AS25" s="184">
        <v>802</v>
      </c>
      <c r="AT25" s="189">
        <v>812</v>
      </c>
      <c r="AU25" s="193">
        <v>823</v>
      </c>
      <c r="AV25" s="202">
        <v>835</v>
      </c>
      <c r="AW25" s="205">
        <v>846</v>
      </c>
      <c r="AX25" s="209">
        <v>855</v>
      </c>
      <c r="AY25" s="218">
        <v>865</v>
      </c>
      <c r="AZ25" s="225">
        <v>874</v>
      </c>
      <c r="BA25" s="1">
        <v>883</v>
      </c>
      <c r="BB25" s="235">
        <v>892</v>
      </c>
      <c r="BC25" s="245">
        <v>901</v>
      </c>
      <c r="BD25" s="251">
        <v>911</v>
      </c>
      <c r="BE25" s="255">
        <v>918</v>
      </c>
      <c r="BF25" s="264">
        <v>926</v>
      </c>
      <c r="BG25" s="268">
        <v>937</v>
      </c>
      <c r="BH25" s="1">
        <v>945</v>
      </c>
      <c r="BI25" s="279">
        <v>958</v>
      </c>
      <c r="BJ25" s="285">
        <v>967</v>
      </c>
      <c r="BK25" s="291">
        <v>975</v>
      </c>
      <c r="BL25" s="295">
        <v>984</v>
      </c>
      <c r="BM25" s="299">
        <v>993</v>
      </c>
      <c r="BN25" s="305">
        <v>1002</v>
      </c>
      <c r="BO25" s="308">
        <v>1010</v>
      </c>
      <c r="BP25" s="310">
        <v>1017</v>
      </c>
      <c r="BQ25" s="313">
        <v>1026</v>
      </c>
      <c r="BR25" s="317">
        <v>1036</v>
      </c>
      <c r="BS25" s="322">
        <v>1044</v>
      </c>
      <c r="BT25" s="327">
        <v>1055</v>
      </c>
      <c r="BU25" s="331">
        <v>1064</v>
      </c>
      <c r="BV25" s="335">
        <v>1071</v>
      </c>
      <c r="BW25" s="338">
        <v>1079</v>
      </c>
      <c r="BX25" s="343">
        <v>1088</v>
      </c>
      <c r="BY25" s="346">
        <v>1095</v>
      </c>
      <c r="BZ25" s="354">
        <v>3</v>
      </c>
      <c r="CA25" s="375">
        <v>12</v>
      </c>
      <c r="CB25" s="388">
        <v>23</v>
      </c>
      <c r="CC25" s="393">
        <v>32</v>
      </c>
      <c r="CD25" s="414">
        <v>44</v>
      </c>
      <c r="CE25" s="422">
        <v>55</v>
      </c>
      <c r="CF25" s="429">
        <v>67</v>
      </c>
      <c r="CG25" s="435">
        <v>77</v>
      </c>
      <c r="CH25" s="441">
        <v>87</v>
      </c>
      <c r="CI25" s="448">
        <v>97</v>
      </c>
      <c r="CJ25" s="456">
        <v>106</v>
      </c>
      <c r="CK25" s="460">
        <v>116</v>
      </c>
      <c r="CL25" s="468">
        <v>123</v>
      </c>
      <c r="CM25" s="475">
        <v>132</v>
      </c>
      <c r="CN25" s="483">
        <v>142</v>
      </c>
      <c r="CO25" s="489">
        <v>150</v>
      </c>
      <c r="CP25" s="498">
        <v>161</v>
      </c>
      <c r="CQ25" s="505">
        <v>168</v>
      </c>
      <c r="CR25" s="511">
        <v>177</v>
      </c>
      <c r="CS25" s="519">
        <v>186</v>
      </c>
      <c r="CT25" s="530">
        <v>195</v>
      </c>
      <c r="CU25" s="218">
        <f t="shared" si="0"/>
        <v>9</v>
      </c>
      <c r="CV25" s="7">
        <v>318</v>
      </c>
      <c r="CW25" s="7">
        <v>321</v>
      </c>
      <c r="CX25" s="10">
        <v>321</v>
      </c>
      <c r="CY25" s="13">
        <v>321</v>
      </c>
      <c r="CZ25" s="18">
        <v>321</v>
      </c>
      <c r="DA25" s="22">
        <v>321</v>
      </c>
      <c r="DB25" s="31">
        <v>321</v>
      </c>
      <c r="DC25" s="40">
        <v>321</v>
      </c>
      <c r="DD25" s="41">
        <v>321</v>
      </c>
      <c r="DE25" s="44">
        <v>321</v>
      </c>
      <c r="DF25" s="47">
        <v>321</v>
      </c>
      <c r="DG25" s="53">
        <v>321</v>
      </c>
      <c r="DH25" s="65">
        <v>321</v>
      </c>
      <c r="DI25" s="69">
        <v>321</v>
      </c>
      <c r="DJ25" s="71">
        <v>321</v>
      </c>
      <c r="DK25" s="73">
        <v>321</v>
      </c>
      <c r="DL25" s="77">
        <v>321</v>
      </c>
      <c r="DM25" s="82">
        <v>321</v>
      </c>
      <c r="DN25" s="88">
        <v>321</v>
      </c>
      <c r="DO25" s="90">
        <v>321</v>
      </c>
      <c r="DP25" s="93">
        <v>321</v>
      </c>
      <c r="DQ25" s="99">
        <v>321</v>
      </c>
      <c r="DR25" s="104">
        <v>321</v>
      </c>
      <c r="DS25" s="114">
        <v>321</v>
      </c>
      <c r="DT25" s="117">
        <v>321</v>
      </c>
      <c r="DU25" s="122">
        <v>321</v>
      </c>
      <c r="DV25" s="124">
        <v>321</v>
      </c>
      <c r="DW25" s="129">
        <v>321</v>
      </c>
      <c r="DX25" s="133">
        <v>321</v>
      </c>
      <c r="DY25" s="136">
        <v>321</v>
      </c>
      <c r="DZ25" s="140">
        <v>321</v>
      </c>
      <c r="EA25" s="145">
        <v>321</v>
      </c>
      <c r="EB25" s="149">
        <v>321</v>
      </c>
      <c r="EC25" s="153">
        <v>321</v>
      </c>
      <c r="ED25" s="158">
        <v>321</v>
      </c>
      <c r="EE25" s="163">
        <v>321</v>
      </c>
      <c r="EF25" s="167">
        <v>321</v>
      </c>
      <c r="EG25" s="174">
        <v>321</v>
      </c>
      <c r="EH25" s="178">
        <v>321</v>
      </c>
      <c r="EI25" s="184">
        <v>321</v>
      </c>
      <c r="EJ25" s="189">
        <v>321</v>
      </c>
      <c r="EK25" s="193">
        <v>321</v>
      </c>
      <c r="EL25" s="202">
        <v>321</v>
      </c>
      <c r="EM25" s="205">
        <v>321</v>
      </c>
      <c r="EN25" s="209">
        <v>321</v>
      </c>
      <c r="EO25" s="218">
        <v>321</v>
      </c>
      <c r="EP25" s="225">
        <v>321</v>
      </c>
      <c r="EQ25" s="1">
        <v>321</v>
      </c>
      <c r="ER25" s="235">
        <v>321</v>
      </c>
      <c r="ES25" s="245">
        <v>321</v>
      </c>
      <c r="ET25" s="251">
        <v>321</v>
      </c>
      <c r="EU25" s="255">
        <v>321</v>
      </c>
      <c r="EV25" s="264">
        <v>321</v>
      </c>
      <c r="EW25" s="268">
        <v>321</v>
      </c>
      <c r="EX25" s="1">
        <f t="shared" si="13"/>
        <v>321</v>
      </c>
      <c r="EY25" s="279">
        <v>321</v>
      </c>
      <c r="EZ25" s="285">
        <v>321</v>
      </c>
      <c r="FA25" s="291">
        <v>321</v>
      </c>
      <c r="FB25" s="295">
        <v>321</v>
      </c>
      <c r="FC25" s="299">
        <v>321</v>
      </c>
      <c r="FD25" s="305">
        <v>321</v>
      </c>
      <c r="FE25" s="308">
        <v>321</v>
      </c>
      <c r="FF25" s="310">
        <v>321</v>
      </c>
      <c r="FG25" s="313">
        <v>321</v>
      </c>
      <c r="FH25" s="317">
        <v>321</v>
      </c>
      <c r="FI25" s="322">
        <v>321</v>
      </c>
      <c r="FJ25" s="327">
        <v>321</v>
      </c>
      <c r="FK25" s="331">
        <v>321</v>
      </c>
      <c r="FL25" s="335">
        <v>321</v>
      </c>
      <c r="FM25" s="338">
        <v>321</v>
      </c>
      <c r="FN25" s="343">
        <v>321</v>
      </c>
      <c r="FO25" s="346">
        <v>321</v>
      </c>
      <c r="FP25" s="1">
        <v>321</v>
      </c>
      <c r="FQ25" s="1">
        <v>321</v>
      </c>
      <c r="FR25" s="388">
        <v>1</v>
      </c>
      <c r="FS25" s="393">
        <v>1.1859999999999999</v>
      </c>
      <c r="FT25" s="414">
        <v>1.1859999999999999</v>
      </c>
      <c r="FU25" s="422">
        <v>1.1859999999999999</v>
      </c>
      <c r="FV25" s="429">
        <v>1.1859999999999999</v>
      </c>
      <c r="FW25" s="435">
        <v>1.1859999999999999</v>
      </c>
      <c r="FX25" s="441">
        <v>1.1859999999999999</v>
      </c>
      <c r="FY25" s="448">
        <v>1.1859999999999999</v>
      </c>
      <c r="FZ25" s="456">
        <v>1.1859999999999999</v>
      </c>
      <c r="GA25" s="460">
        <v>1.1859999999999999</v>
      </c>
      <c r="GB25" s="468">
        <v>1.1859999999999999</v>
      </c>
      <c r="GC25" s="475">
        <v>1.1859999999999999</v>
      </c>
      <c r="GD25" s="483">
        <v>1.1859999999999999</v>
      </c>
      <c r="GE25" s="489">
        <v>3</v>
      </c>
      <c r="GF25" s="498">
        <v>3</v>
      </c>
      <c r="GG25" s="505">
        <v>3</v>
      </c>
      <c r="GH25" s="511">
        <v>3</v>
      </c>
      <c r="GI25" s="519">
        <v>3</v>
      </c>
      <c r="GJ25" s="530">
        <v>3</v>
      </c>
      <c r="GK25" s="218">
        <f t="shared" si="2"/>
        <v>0</v>
      </c>
      <c r="GL25" s="7">
        <v>7985</v>
      </c>
      <c r="GM25" s="7">
        <v>8250</v>
      </c>
      <c r="GN25" s="7">
        <v>8670</v>
      </c>
      <c r="GO25" s="13">
        <v>9034</v>
      </c>
      <c r="GP25" s="17">
        <v>9312</v>
      </c>
      <c r="GQ25" s="22"/>
      <c r="GR25" s="31">
        <v>9820</v>
      </c>
      <c r="GS25" s="37">
        <v>10120</v>
      </c>
      <c r="GT25" s="41"/>
      <c r="GU25" s="44">
        <v>10807</v>
      </c>
      <c r="GV25" s="47">
        <v>11175</v>
      </c>
      <c r="GW25" s="53">
        <v>11565</v>
      </c>
      <c r="GX25" s="65">
        <v>11910</v>
      </c>
      <c r="GY25" s="69">
        <v>12319</v>
      </c>
      <c r="GZ25" s="71">
        <v>12679</v>
      </c>
      <c r="HA25" s="73">
        <v>13004</v>
      </c>
      <c r="HB25" s="77">
        <v>13311</v>
      </c>
      <c r="HC25" s="82">
        <v>13531</v>
      </c>
      <c r="HD25" s="88">
        <v>13744</v>
      </c>
      <c r="HE25" s="90">
        <v>13988</v>
      </c>
      <c r="HF25" s="93">
        <v>14290</v>
      </c>
      <c r="HG25" s="99">
        <v>14608</v>
      </c>
      <c r="HH25" s="104">
        <v>14981</v>
      </c>
      <c r="HI25" s="114">
        <v>15331</v>
      </c>
      <c r="HJ25" s="117">
        <v>15699</v>
      </c>
      <c r="HK25" s="122">
        <v>16026</v>
      </c>
      <c r="HL25" s="124">
        <v>16376</v>
      </c>
      <c r="HM25" s="129">
        <v>16735</v>
      </c>
      <c r="HN25" s="133">
        <v>17006</v>
      </c>
      <c r="HO25" s="136">
        <v>17286</v>
      </c>
      <c r="HP25" s="140">
        <v>17579</v>
      </c>
      <c r="HQ25" s="145">
        <v>17910</v>
      </c>
      <c r="HR25" s="149">
        <v>18234</v>
      </c>
      <c r="HS25" s="153">
        <v>18608</v>
      </c>
      <c r="HT25" s="158">
        <v>18960</v>
      </c>
      <c r="HU25" s="163">
        <v>19366</v>
      </c>
      <c r="HV25" s="167">
        <v>19759</v>
      </c>
      <c r="HW25" s="174">
        <v>20117</v>
      </c>
      <c r="HX25" s="178">
        <v>20498</v>
      </c>
      <c r="HY25" s="184">
        <v>20877</v>
      </c>
      <c r="HZ25" s="189">
        <v>21269</v>
      </c>
      <c r="IA25" s="193">
        <v>21674</v>
      </c>
      <c r="IB25" s="202">
        <v>22079</v>
      </c>
      <c r="IC25" s="205">
        <v>22385</v>
      </c>
      <c r="ID25" s="209">
        <v>22736</v>
      </c>
      <c r="IE25" s="218">
        <v>23105</v>
      </c>
      <c r="IF25" s="225">
        <v>23496</v>
      </c>
      <c r="IG25" s="229"/>
      <c r="IH25" s="235">
        <v>24236</v>
      </c>
      <c r="II25" s="245">
        <v>24578</v>
      </c>
      <c r="IJ25" s="251">
        <v>24969</v>
      </c>
      <c r="IK25" s="255">
        <v>25210</v>
      </c>
      <c r="IL25" s="264">
        <v>25497</v>
      </c>
      <c r="IM25" s="268">
        <v>26075</v>
      </c>
      <c r="IN25" s="272"/>
      <c r="IO25" s="279">
        <v>26840</v>
      </c>
      <c r="IP25" s="285">
        <v>27145</v>
      </c>
      <c r="IQ25" s="291">
        <v>27451</v>
      </c>
      <c r="IR25" s="295">
        <v>27781</v>
      </c>
      <c r="IS25" s="299">
        <v>28140</v>
      </c>
      <c r="IT25" s="305">
        <v>28531</v>
      </c>
      <c r="IU25" s="308">
        <v>28825</v>
      </c>
      <c r="IV25" s="310">
        <v>29067</v>
      </c>
      <c r="IW25" s="313">
        <v>29402</v>
      </c>
      <c r="IX25" s="317">
        <v>29786</v>
      </c>
      <c r="IY25" s="322">
        <v>30124</v>
      </c>
      <c r="IZ25" s="327">
        <v>30518</v>
      </c>
      <c r="JA25" s="331">
        <v>30820</v>
      </c>
      <c r="JB25" s="335">
        <v>31117</v>
      </c>
      <c r="JC25" s="338">
        <v>31429</v>
      </c>
      <c r="JD25" s="343">
        <v>31777</v>
      </c>
      <c r="JE25" s="346">
        <v>32104</v>
      </c>
      <c r="JF25" s="354">
        <v>32463</v>
      </c>
      <c r="JG25" s="375">
        <v>32839</v>
      </c>
      <c r="JH25" s="388">
        <v>33269</v>
      </c>
      <c r="JI25" s="393">
        <v>33641</v>
      </c>
      <c r="JJ25" s="414">
        <v>34102</v>
      </c>
      <c r="JK25" s="422">
        <v>34538</v>
      </c>
      <c r="JL25" s="429">
        <v>35114</v>
      </c>
      <c r="JM25" s="435">
        <v>35472</v>
      </c>
      <c r="JN25" s="441">
        <v>35838</v>
      </c>
      <c r="JO25" s="448">
        <v>36238</v>
      </c>
      <c r="JP25" s="456">
        <v>36623</v>
      </c>
      <c r="JQ25" s="460">
        <v>37054</v>
      </c>
      <c r="JR25" s="468">
        <v>37406</v>
      </c>
      <c r="JS25" s="475">
        <v>37825</v>
      </c>
      <c r="JT25" s="483">
        <v>38261</v>
      </c>
      <c r="JU25" s="489">
        <v>38665</v>
      </c>
      <c r="JV25" s="498">
        <v>39198</v>
      </c>
      <c r="JW25" s="505">
        <v>39452</v>
      </c>
      <c r="JX25" s="511">
        <v>39758</v>
      </c>
      <c r="JY25" s="519">
        <v>40102</v>
      </c>
      <c r="JZ25" s="530">
        <v>40490</v>
      </c>
      <c r="KA25" s="218">
        <f t="shared" si="3"/>
        <v>388</v>
      </c>
      <c r="KB25" s="4"/>
    </row>
    <row r="26" spans="1:288" ht="15" customHeight="1" x14ac:dyDescent="0.2">
      <c r="A26" s="557">
        <v>1</v>
      </c>
      <c r="B26" s="43">
        <v>25</v>
      </c>
      <c r="C26" s="4" t="s">
        <v>165</v>
      </c>
      <c r="D26" s="43">
        <v>4</v>
      </c>
      <c r="E26" s="43">
        <v>4</v>
      </c>
      <c r="F26" s="7">
        <v>310</v>
      </c>
      <c r="G26" s="1">
        <v>320</v>
      </c>
      <c r="H26" s="1">
        <v>330</v>
      </c>
      <c r="I26" s="1">
        <v>340</v>
      </c>
      <c r="J26" s="1">
        <v>350</v>
      </c>
      <c r="K26" s="1">
        <v>358</v>
      </c>
      <c r="L26" s="1">
        <v>364</v>
      </c>
      <c r="M26" s="1">
        <f t="shared" ref="M26" si="14">ROUND((L26-F26)/6+L26+1,0)</f>
        <v>374</v>
      </c>
      <c r="N26" s="1">
        <f>ROUND((M26-F26)/7+M26,0)</f>
        <v>383</v>
      </c>
      <c r="O26" s="1">
        <f>ROUND((N26-F26)/8+N26,0)</f>
        <v>392</v>
      </c>
      <c r="P26" s="1">
        <f>ROUND((O26-F26)/9+O26+1,0)</f>
        <v>402</v>
      </c>
      <c r="Q26" s="53" t="s">
        <v>7</v>
      </c>
      <c r="R26" s="65">
        <v>389</v>
      </c>
      <c r="S26" s="69">
        <v>397</v>
      </c>
      <c r="T26" s="71">
        <v>404</v>
      </c>
      <c r="U26" s="73">
        <v>411</v>
      </c>
      <c r="V26" s="77">
        <v>419</v>
      </c>
      <c r="W26" s="1">
        <f>ROUND((V26-T26)/2+V26,2)</f>
        <v>426.5</v>
      </c>
      <c r="X26" s="88">
        <v>433</v>
      </c>
      <c r="Y26" s="90">
        <v>442</v>
      </c>
      <c r="Z26" s="1">
        <f>ROUND((Y26-V26)/3+Y26,1)</f>
        <v>449.7</v>
      </c>
      <c r="AA26" s="1">
        <f t="shared" ref="AA26" si="15">ROUND((Z26-W26)/3+Z26,1)</f>
        <v>457.4</v>
      </c>
      <c r="AB26" s="1">
        <f>ROUND((AA26-X26)/3+AA26,1)</f>
        <v>465.5</v>
      </c>
      <c r="AC26" s="1">
        <f>ROUND((AB26-Y26)/3+AB26,1)</f>
        <v>473.3</v>
      </c>
      <c r="AD26" s="117">
        <v>479</v>
      </c>
      <c r="AE26" s="1">
        <f t="shared" ref="AE26:AE27" si="16">ROUND((AD26-AA26)/3+AD26,1)</f>
        <v>486.2</v>
      </c>
      <c r="AF26" s="1">
        <f>ROUND((AE26-AB26)/3+AE26,1)</f>
        <v>493.1</v>
      </c>
      <c r="AG26" s="1">
        <f>ROUND((AF26-AC26)/3+AF26,1)</f>
        <v>499.7</v>
      </c>
      <c r="AH26" s="1">
        <f>ROUND((AG26-AD26)/3+AG26,1)</f>
        <v>506.6</v>
      </c>
      <c r="AI26" s="136">
        <v>517</v>
      </c>
      <c r="AJ26" s="1">
        <f t="shared" ref="AJ26:AJ27" si="17">ROUND((AI26-AF26)/3+AI26,1)</f>
        <v>525</v>
      </c>
      <c r="AK26" s="1">
        <f>ROUND((AJ26-AG26)/3+AJ26,1)</f>
        <v>533.4</v>
      </c>
      <c r="AL26" s="1">
        <v>542</v>
      </c>
      <c r="AM26" s="1">
        <v>550.70000000000005</v>
      </c>
      <c r="AN26" s="1">
        <v>559</v>
      </c>
      <c r="AO26" s="1">
        <v>567</v>
      </c>
      <c r="AP26" s="1">
        <v>575.70000000000005</v>
      </c>
      <c r="AQ26" s="1">
        <f>AP26+8.7</f>
        <v>584.40000000000009</v>
      </c>
      <c r="AR26" s="1">
        <v>589.4</v>
      </c>
      <c r="AS26" s="1">
        <v>594</v>
      </c>
      <c r="AT26" s="1">
        <v>602.70000000000005</v>
      </c>
      <c r="AU26" s="1">
        <v>611.4</v>
      </c>
      <c r="AV26" s="1">
        <f>AU26+8.7</f>
        <v>620.1</v>
      </c>
      <c r="AW26" s="1">
        <f>AV26+8.7</f>
        <v>628.80000000000007</v>
      </c>
      <c r="AX26" s="1">
        <f>AW26+8.7</f>
        <v>637.50000000000011</v>
      </c>
      <c r="AY26" s="1">
        <f>AX26+8.7-3.7</f>
        <v>642.50000000000011</v>
      </c>
      <c r="AZ26" s="1">
        <f t="shared" ref="AZ26:BE26" si="18">AY26+8.7</f>
        <v>651.20000000000016</v>
      </c>
      <c r="BA26" s="1">
        <f t="shared" si="18"/>
        <v>659.9000000000002</v>
      </c>
      <c r="BB26" s="1">
        <f t="shared" si="18"/>
        <v>668.60000000000025</v>
      </c>
      <c r="BC26" s="1">
        <f t="shared" si="18"/>
        <v>677.3000000000003</v>
      </c>
      <c r="BD26" s="1">
        <f t="shared" si="18"/>
        <v>686.00000000000034</v>
      </c>
      <c r="BE26" s="1">
        <f t="shared" si="18"/>
        <v>694.70000000000039</v>
      </c>
      <c r="BF26" s="1">
        <f t="shared" ref="BF26:BK26" si="19">BE26+8.7</f>
        <v>703.40000000000043</v>
      </c>
      <c r="BG26" s="1">
        <f t="shared" si="19"/>
        <v>712.10000000000048</v>
      </c>
      <c r="BH26" s="1">
        <f t="shared" si="19"/>
        <v>720.80000000000052</v>
      </c>
      <c r="BI26" s="1">
        <f t="shared" si="19"/>
        <v>729.50000000000057</v>
      </c>
      <c r="BJ26" s="1">
        <f t="shared" si="19"/>
        <v>738.20000000000061</v>
      </c>
      <c r="BK26" s="1">
        <f t="shared" si="19"/>
        <v>746.90000000000066</v>
      </c>
      <c r="BL26" s="1">
        <f t="shared" ref="BL26:BQ26" si="20">BK26+8.7</f>
        <v>755.6000000000007</v>
      </c>
      <c r="BM26" s="1">
        <f t="shared" si="20"/>
        <v>764.30000000000075</v>
      </c>
      <c r="BN26" s="1">
        <f t="shared" si="20"/>
        <v>773.0000000000008</v>
      </c>
      <c r="BO26" s="1">
        <f t="shared" si="20"/>
        <v>781.70000000000084</v>
      </c>
      <c r="BP26" s="1">
        <f t="shared" si="20"/>
        <v>790.40000000000089</v>
      </c>
      <c r="BQ26" s="1">
        <f t="shared" si="20"/>
        <v>799.10000000000093</v>
      </c>
      <c r="BR26" s="1">
        <f t="shared" ref="BR26:BW26" si="21">BQ26+8.7</f>
        <v>807.80000000000098</v>
      </c>
      <c r="BS26" s="1">
        <f t="shared" si="21"/>
        <v>816.50000000000102</v>
      </c>
      <c r="BT26" s="1">
        <f t="shared" si="21"/>
        <v>825.20000000000107</v>
      </c>
      <c r="BU26" s="1">
        <f t="shared" si="21"/>
        <v>833.90000000000111</v>
      </c>
      <c r="BV26" s="1">
        <f t="shared" si="21"/>
        <v>842.60000000000116</v>
      </c>
      <c r="BW26" s="1">
        <f t="shared" si="21"/>
        <v>851.30000000000121</v>
      </c>
      <c r="BX26" s="1">
        <f t="shared" ref="BX26:CC26" si="22">BW26+8.7</f>
        <v>860.00000000000125</v>
      </c>
      <c r="BY26" s="1">
        <f t="shared" si="22"/>
        <v>868.7000000000013</v>
      </c>
      <c r="BZ26" s="1">
        <f t="shared" si="22"/>
        <v>877.40000000000134</v>
      </c>
      <c r="CA26" s="1">
        <f t="shared" si="22"/>
        <v>886.10000000000139</v>
      </c>
      <c r="CB26" s="1">
        <f t="shared" si="22"/>
        <v>894.80000000000143</v>
      </c>
      <c r="CC26" s="1">
        <f t="shared" si="22"/>
        <v>903.50000000000148</v>
      </c>
      <c r="CD26" s="1">
        <f t="shared" ref="CD26:CI26" si="23">CC26+8.7</f>
        <v>912.20000000000152</v>
      </c>
      <c r="CE26" s="1">
        <f t="shared" si="23"/>
        <v>920.90000000000157</v>
      </c>
      <c r="CF26" s="1">
        <f t="shared" si="23"/>
        <v>929.60000000000161</v>
      </c>
      <c r="CG26" s="1">
        <f t="shared" si="23"/>
        <v>938.30000000000166</v>
      </c>
      <c r="CH26" s="1">
        <f t="shared" si="23"/>
        <v>947.00000000000171</v>
      </c>
      <c r="CI26" s="1">
        <f t="shared" si="23"/>
        <v>955.70000000000175</v>
      </c>
      <c r="CJ26" s="1">
        <f t="shared" ref="CJ26:CO26" si="24">CI26+8.7</f>
        <v>964.4000000000018</v>
      </c>
      <c r="CK26" s="1">
        <f t="shared" si="24"/>
        <v>973.10000000000184</v>
      </c>
      <c r="CL26" s="1">
        <f t="shared" si="24"/>
        <v>981.80000000000189</v>
      </c>
      <c r="CM26" s="1">
        <f t="shared" si="24"/>
        <v>990.50000000000193</v>
      </c>
      <c r="CN26" s="1">
        <f t="shared" si="24"/>
        <v>999.20000000000198</v>
      </c>
      <c r="CO26" s="1">
        <f t="shared" si="24"/>
        <v>1007.900000000002</v>
      </c>
      <c r="CP26" s="1">
        <f>CO26+8.7</f>
        <v>1016.6000000000021</v>
      </c>
      <c r="CQ26" s="1">
        <f>CP26+8.7</f>
        <v>1025.300000000002</v>
      </c>
      <c r="CR26" s="1">
        <f>CQ26+8.7</f>
        <v>1034.000000000002</v>
      </c>
      <c r="CS26" s="522">
        <f>CR26+8.7</f>
        <v>1042.7000000000021</v>
      </c>
      <c r="CT26" s="1">
        <f>CS26+8.7</f>
        <v>1051.4000000000021</v>
      </c>
      <c r="CU26" s="218">
        <f t="shared" si="0"/>
        <v>8.7000000000000455</v>
      </c>
      <c r="CV26" s="7">
        <v>35</v>
      </c>
      <c r="CW26" s="1">
        <v>40</v>
      </c>
      <c r="CX26" s="1">
        <v>46</v>
      </c>
      <c r="CY26" s="1">
        <v>52</v>
      </c>
      <c r="CZ26" s="1">
        <v>56</v>
      </c>
      <c r="DA26" s="1">
        <v>60</v>
      </c>
      <c r="DB26" s="1">
        <v>63</v>
      </c>
      <c r="DC26" s="1">
        <v>64</v>
      </c>
      <c r="DD26" s="1">
        <f>ROUND((DC26-CV26)/7+DC26,0)</f>
        <v>68</v>
      </c>
      <c r="DE26" s="1">
        <f>ROUND((DD26-CV26)/8+DD26,0)</f>
        <v>72</v>
      </c>
      <c r="DF26" s="1">
        <v>74</v>
      </c>
      <c r="DG26" s="53" t="s">
        <v>7</v>
      </c>
      <c r="DH26" s="65">
        <v>61</v>
      </c>
      <c r="DI26" s="69">
        <v>64</v>
      </c>
      <c r="DJ26" s="71">
        <v>67</v>
      </c>
      <c r="DK26" s="73">
        <v>69</v>
      </c>
      <c r="DL26" s="77">
        <v>71</v>
      </c>
      <c r="DM26" s="1">
        <f>ROUND((DL26-DJ26)/2+DL26,2)</f>
        <v>73</v>
      </c>
      <c r="DN26" s="88">
        <v>74</v>
      </c>
      <c r="DO26" s="90">
        <v>75</v>
      </c>
      <c r="DP26" s="1">
        <f>ROUND((DO26-DL26)/3+DO26,1)</f>
        <v>76.3</v>
      </c>
      <c r="DQ26" s="1">
        <f t="shared" ref="DQ26" si="25">ROUND((DP26-DM26)/3+DP26,1)</f>
        <v>77.400000000000006</v>
      </c>
      <c r="DR26" s="1">
        <f>ROUND((DQ26-DN26)/3+DQ26,1)</f>
        <v>78.5</v>
      </c>
      <c r="DS26" s="1">
        <f>ROUND((DR26-DO26)/3+DR26,1)</f>
        <v>79.7</v>
      </c>
      <c r="DT26" s="117">
        <v>85</v>
      </c>
      <c r="DU26" s="1">
        <f t="shared" ref="DU26" si="26">ROUND((DT26-DQ26)/3+DT26,1)</f>
        <v>87.5</v>
      </c>
      <c r="DV26" s="1">
        <f>ROUND((DU26-DR26)/3+DU26,1)</f>
        <v>90.5</v>
      </c>
      <c r="DW26" s="1">
        <f>ROUND((DV26-DS26)/3+DV26,1)</f>
        <v>94.1</v>
      </c>
      <c r="DX26" s="1">
        <f>ROUND((DW26-DT26)/3/31*16+DW26,1)</f>
        <v>95.7</v>
      </c>
      <c r="DY26" s="136">
        <v>95.7</v>
      </c>
      <c r="DZ26" s="1">
        <f t="shared" ref="DZ26:DZ27" si="27">DY26</f>
        <v>95.7</v>
      </c>
      <c r="EA26" s="1">
        <f>DZ26</f>
        <v>95.7</v>
      </c>
      <c r="EB26" s="1">
        <v>96.7</v>
      </c>
      <c r="EC26" s="1">
        <v>99</v>
      </c>
      <c r="ED26" s="1">
        <v>105</v>
      </c>
      <c r="EE26" s="1">
        <v>111</v>
      </c>
      <c r="EF26" s="1">
        <v>117.3</v>
      </c>
      <c r="EG26" s="1">
        <f>EF26+6.3</f>
        <v>123.6</v>
      </c>
      <c r="EH26" s="1">
        <v>129.9</v>
      </c>
      <c r="EI26" s="1">
        <v>136.20000000000002</v>
      </c>
      <c r="EJ26" s="1">
        <v>137</v>
      </c>
      <c r="EK26" s="1">
        <f>EJ26</f>
        <v>137</v>
      </c>
      <c r="EL26" s="1">
        <f t="shared" ref="EL26:EL27" si="28">EK26</f>
        <v>137</v>
      </c>
      <c r="EM26" s="1">
        <f>EL26</f>
        <v>137</v>
      </c>
      <c r="EN26" s="1">
        <f t="shared" ref="EN26:EN28" si="29">EM26</f>
        <v>137</v>
      </c>
      <c r="EO26" s="1">
        <v>140</v>
      </c>
      <c r="EP26" s="1">
        <f>EO26+6</f>
        <v>146</v>
      </c>
      <c r="EQ26" s="1">
        <v>152</v>
      </c>
      <c r="ER26" s="1">
        <v>158</v>
      </c>
      <c r="ES26" s="1">
        <v>164</v>
      </c>
      <c r="ET26" s="1">
        <v>170</v>
      </c>
      <c r="EU26" s="1">
        <v>176</v>
      </c>
      <c r="EV26" s="1">
        <f>EU26</f>
        <v>176</v>
      </c>
      <c r="EW26" s="1">
        <f t="shared" ref="EW26:EW27" si="30">EV26</f>
        <v>176</v>
      </c>
      <c r="EX26" s="1">
        <f t="shared" si="13"/>
        <v>176</v>
      </c>
      <c r="EY26" s="1">
        <v>181</v>
      </c>
      <c r="EZ26" s="1">
        <v>186</v>
      </c>
      <c r="FA26" s="1">
        <v>191</v>
      </c>
      <c r="FB26" s="1">
        <v>196</v>
      </c>
      <c r="FC26" s="1">
        <v>201</v>
      </c>
      <c r="FD26" s="1">
        <v>206</v>
      </c>
      <c r="FE26" s="1">
        <v>211</v>
      </c>
      <c r="FF26" s="1">
        <v>216</v>
      </c>
      <c r="FG26" s="1">
        <f t="shared" ref="FG26:FG27" si="31">FF26</f>
        <v>216</v>
      </c>
      <c r="FH26" s="1">
        <f t="shared" ref="FH26:FH27" si="32">FG26</f>
        <v>216</v>
      </c>
      <c r="FI26" s="1">
        <f t="shared" ref="FI26:FI27" si="33">FH26</f>
        <v>216</v>
      </c>
      <c r="FJ26" s="1">
        <f t="shared" ref="FJ26:FJ27" si="34">FI26+1</f>
        <v>217</v>
      </c>
      <c r="FK26" s="1">
        <v>218</v>
      </c>
      <c r="FL26" s="1">
        <v>219</v>
      </c>
      <c r="FM26" s="1">
        <v>220</v>
      </c>
      <c r="FN26" s="1">
        <v>221</v>
      </c>
      <c r="FO26" s="1">
        <v>222</v>
      </c>
      <c r="FP26" s="1">
        <v>223</v>
      </c>
      <c r="FQ26" s="1">
        <v>224</v>
      </c>
      <c r="FR26" s="1">
        <v>225</v>
      </c>
      <c r="FS26" s="1">
        <v>226</v>
      </c>
      <c r="FT26" s="1">
        <v>227</v>
      </c>
      <c r="FU26" s="1">
        <v>228</v>
      </c>
      <c r="FV26" s="1">
        <v>229</v>
      </c>
      <c r="FW26" s="1">
        <v>230</v>
      </c>
      <c r="FX26" s="1">
        <v>231</v>
      </c>
      <c r="FY26" s="1">
        <v>232</v>
      </c>
      <c r="FZ26" s="1">
        <v>233</v>
      </c>
      <c r="GA26" s="1">
        <v>234</v>
      </c>
      <c r="GB26" s="1">
        <v>235</v>
      </c>
      <c r="GC26" s="1">
        <v>236</v>
      </c>
      <c r="GD26" s="1">
        <v>237</v>
      </c>
      <c r="GE26" s="1">
        <v>238</v>
      </c>
      <c r="GF26" s="1">
        <v>239</v>
      </c>
      <c r="GG26" s="1">
        <v>240</v>
      </c>
      <c r="GH26" s="1">
        <v>241</v>
      </c>
      <c r="GI26" s="522">
        <v>242</v>
      </c>
      <c r="GJ26" s="1">
        <v>243</v>
      </c>
      <c r="GK26" s="218">
        <f t="shared" si="2"/>
        <v>1</v>
      </c>
      <c r="GL26" s="7"/>
      <c r="GM26" s="7"/>
      <c r="GN26" s="7"/>
      <c r="GO26" s="13"/>
      <c r="GP26" s="17"/>
      <c r="GQ26" s="22"/>
      <c r="GR26" s="31"/>
      <c r="GS26" s="37"/>
      <c r="GT26" s="41"/>
      <c r="GU26" s="44"/>
      <c r="GV26" s="47"/>
      <c r="GW26" s="53"/>
      <c r="GX26" s="65">
        <v>16040</v>
      </c>
      <c r="GY26" s="69">
        <v>16247</v>
      </c>
      <c r="GZ26" s="71">
        <v>16442</v>
      </c>
      <c r="HA26" s="74">
        <v>16686</v>
      </c>
      <c r="HB26" s="77">
        <v>16860</v>
      </c>
      <c r="HC26" s="82"/>
      <c r="HD26" s="88">
        <v>17255</v>
      </c>
      <c r="HE26" s="90">
        <v>17553</v>
      </c>
      <c r="HF26" s="93"/>
      <c r="HG26" s="99"/>
      <c r="HH26" s="104"/>
      <c r="HI26" s="114"/>
      <c r="HJ26" s="74">
        <v>18897</v>
      </c>
      <c r="HK26" s="122"/>
      <c r="HL26" s="124"/>
      <c r="HM26" s="129"/>
      <c r="HN26" s="133"/>
      <c r="HO26" s="136">
        <v>20267</v>
      </c>
      <c r="HP26" s="140"/>
      <c r="HQ26" s="145"/>
      <c r="HR26" s="149"/>
      <c r="HS26" s="153"/>
      <c r="HT26" s="158"/>
      <c r="HU26" s="163"/>
      <c r="HV26" s="167"/>
      <c r="HW26" s="174"/>
      <c r="HX26" s="178"/>
      <c r="HY26" s="184"/>
      <c r="HZ26" s="189"/>
      <c r="IA26" s="193"/>
      <c r="IB26" s="202"/>
      <c r="IC26" s="205"/>
      <c r="ID26" s="209"/>
      <c r="IE26" s="218"/>
      <c r="IF26" s="225"/>
      <c r="IG26" s="229"/>
      <c r="IH26" s="235"/>
      <c r="II26" s="245"/>
      <c r="IJ26" s="251"/>
      <c r="IK26" s="255"/>
      <c r="IL26" s="264"/>
      <c r="IM26" s="268"/>
      <c r="IN26" s="272"/>
      <c r="IO26" s="279"/>
      <c r="IP26" s="285"/>
      <c r="IQ26" s="291"/>
      <c r="IR26" s="295"/>
      <c r="IS26" s="299"/>
      <c r="IT26" s="305"/>
      <c r="IU26" s="308"/>
      <c r="IV26" s="310"/>
      <c r="IW26" s="313"/>
      <c r="IX26" s="317"/>
      <c r="IY26" s="322"/>
      <c r="IZ26" s="327"/>
      <c r="JA26" s="331"/>
      <c r="JB26" s="335"/>
      <c r="JC26" s="338"/>
      <c r="JD26" s="343"/>
      <c r="JE26" s="346"/>
      <c r="JF26" s="354"/>
      <c r="JG26" s="375"/>
      <c r="JH26" s="388"/>
      <c r="JI26" s="393"/>
      <c r="JJ26" s="414"/>
      <c r="JK26" s="422"/>
      <c r="JL26" s="429"/>
      <c r="JM26" s="435"/>
      <c r="JN26" s="441"/>
      <c r="JO26" s="448"/>
      <c r="JP26" s="456"/>
      <c r="JQ26" s="460"/>
      <c r="JR26" s="468"/>
      <c r="JS26" s="475"/>
      <c r="JT26" s="483"/>
      <c r="JU26" s="489"/>
      <c r="JV26" s="498"/>
      <c r="JW26" s="505"/>
      <c r="JX26" s="511"/>
      <c r="JY26" s="519"/>
      <c r="JZ26" s="530"/>
      <c r="KA26" s="218" t="str">
        <f t="shared" si="3"/>
        <v>Н/Д</v>
      </c>
      <c r="KB26" s="4"/>
    </row>
    <row r="27" spans="1:288" ht="15" customHeight="1" x14ac:dyDescent="0.2">
      <c r="A27" s="557"/>
      <c r="B27" s="43">
        <v>26</v>
      </c>
      <c r="C27" s="4" t="s">
        <v>166</v>
      </c>
      <c r="D27" s="43">
        <v>1</v>
      </c>
      <c r="E27" s="43">
        <v>1</v>
      </c>
      <c r="F27" s="7">
        <v>542</v>
      </c>
      <c r="G27" s="7">
        <v>542</v>
      </c>
      <c r="H27" s="5">
        <v>542</v>
      </c>
      <c r="I27" s="5">
        <v>542</v>
      </c>
      <c r="J27" s="5">
        <v>542</v>
      </c>
      <c r="K27" s="5">
        <v>542</v>
      </c>
      <c r="L27" s="5">
        <v>542</v>
      </c>
      <c r="M27" s="37">
        <v>544</v>
      </c>
      <c r="N27" s="5">
        <v>544</v>
      </c>
      <c r="O27" s="44">
        <v>547</v>
      </c>
      <c r="P27" s="5">
        <v>547</v>
      </c>
      <c r="Q27" s="53">
        <v>549</v>
      </c>
      <c r="R27" s="65">
        <v>1.248</v>
      </c>
      <c r="S27" s="69">
        <v>4</v>
      </c>
      <c r="T27" s="71">
        <v>6</v>
      </c>
      <c r="U27" s="73">
        <v>7</v>
      </c>
      <c r="V27" s="77">
        <v>11</v>
      </c>
      <c r="W27" s="82">
        <v>13</v>
      </c>
      <c r="X27" s="88">
        <v>13</v>
      </c>
      <c r="Y27" s="90">
        <v>14</v>
      </c>
      <c r="Z27" s="93">
        <v>14</v>
      </c>
      <c r="AA27" s="1">
        <v>14</v>
      </c>
      <c r="AB27" s="104">
        <v>19</v>
      </c>
      <c r="AC27" s="114">
        <v>21</v>
      </c>
      <c r="AD27" s="117">
        <v>22</v>
      </c>
      <c r="AE27" s="1">
        <f t="shared" si="16"/>
        <v>24.7</v>
      </c>
      <c r="AF27" s="124">
        <v>24.7</v>
      </c>
      <c r="AG27" s="129">
        <v>24.7</v>
      </c>
      <c r="AH27" s="133">
        <v>28</v>
      </c>
      <c r="AI27" s="136">
        <v>29</v>
      </c>
      <c r="AJ27" s="1">
        <f t="shared" si="17"/>
        <v>30.4</v>
      </c>
      <c r="AK27" s="145">
        <v>32</v>
      </c>
      <c r="AL27" s="149">
        <v>33</v>
      </c>
      <c r="AM27" s="1">
        <v>34</v>
      </c>
      <c r="AN27" s="158">
        <v>38</v>
      </c>
      <c r="AO27" s="163">
        <v>39</v>
      </c>
      <c r="AP27" s="1">
        <v>40</v>
      </c>
      <c r="AQ27" s="174">
        <v>57</v>
      </c>
      <c r="AR27" s="1">
        <v>61</v>
      </c>
      <c r="AS27" s="184">
        <v>58</v>
      </c>
      <c r="AT27" s="189">
        <v>60</v>
      </c>
      <c r="AU27" s="193">
        <v>60</v>
      </c>
      <c r="AV27" s="1">
        <v>61</v>
      </c>
      <c r="AW27" s="205">
        <v>64</v>
      </c>
      <c r="AX27" s="1">
        <v>66</v>
      </c>
      <c r="AY27" s="218">
        <v>65</v>
      </c>
      <c r="AZ27" s="225">
        <v>66</v>
      </c>
      <c r="BA27" s="1">
        <v>67</v>
      </c>
      <c r="BB27" s="235">
        <v>67</v>
      </c>
      <c r="BC27" s="1">
        <v>68</v>
      </c>
      <c r="BD27" s="1">
        <v>69</v>
      </c>
      <c r="BE27" s="255">
        <v>72</v>
      </c>
      <c r="BF27" s="264">
        <v>73</v>
      </c>
      <c r="BG27" s="1">
        <v>75</v>
      </c>
      <c r="BH27" s="272">
        <v>75</v>
      </c>
      <c r="BI27" s="279">
        <v>76</v>
      </c>
      <c r="BJ27" s="1">
        <v>77</v>
      </c>
      <c r="BK27" s="291">
        <v>78</v>
      </c>
      <c r="BL27" s="1">
        <v>79</v>
      </c>
      <c r="BM27" s="299">
        <v>80</v>
      </c>
      <c r="BN27" s="305">
        <v>82</v>
      </c>
      <c r="BO27" s="308">
        <v>84</v>
      </c>
      <c r="BP27" s="310">
        <v>85</v>
      </c>
      <c r="BQ27" s="1">
        <v>87</v>
      </c>
      <c r="BR27" s="1">
        <v>89</v>
      </c>
      <c r="BS27" s="1">
        <v>91</v>
      </c>
      <c r="BT27" s="1">
        <v>93</v>
      </c>
      <c r="BU27" s="1">
        <v>95</v>
      </c>
      <c r="BV27" s="1">
        <v>97</v>
      </c>
      <c r="BW27" s="338">
        <v>91</v>
      </c>
      <c r="BX27" s="1">
        <v>92</v>
      </c>
      <c r="BY27" s="346">
        <v>93</v>
      </c>
      <c r="BZ27" s="1">
        <v>94</v>
      </c>
      <c r="CA27" s="375">
        <v>97</v>
      </c>
      <c r="CB27" s="1">
        <v>99</v>
      </c>
      <c r="CC27" s="393">
        <v>1.115</v>
      </c>
      <c r="CD27" s="1">
        <v>3</v>
      </c>
      <c r="CE27" s="1">
        <v>5</v>
      </c>
      <c r="CF27" s="429">
        <v>5</v>
      </c>
      <c r="CG27" s="435">
        <v>5</v>
      </c>
      <c r="CH27" s="441">
        <v>5</v>
      </c>
      <c r="CI27" s="1">
        <v>5</v>
      </c>
      <c r="CJ27" s="1">
        <v>5</v>
      </c>
      <c r="CK27" s="460">
        <v>7</v>
      </c>
      <c r="CL27" s="1">
        <v>8</v>
      </c>
      <c r="CM27" s="475">
        <v>8</v>
      </c>
      <c r="CN27" s="1">
        <v>8</v>
      </c>
      <c r="CO27" s="489">
        <v>8</v>
      </c>
      <c r="CP27" s="1">
        <v>8</v>
      </c>
      <c r="CQ27" s="1">
        <v>8</v>
      </c>
      <c r="CR27" s="1">
        <v>8</v>
      </c>
      <c r="CS27" s="519">
        <v>10</v>
      </c>
      <c r="CT27" s="530">
        <v>17</v>
      </c>
      <c r="CU27" s="218">
        <f t="shared" si="0"/>
        <v>7</v>
      </c>
      <c r="CV27" s="7">
        <v>91</v>
      </c>
      <c r="CW27" s="7">
        <v>91</v>
      </c>
      <c r="CX27" s="10">
        <v>92</v>
      </c>
      <c r="CY27" s="5">
        <v>92</v>
      </c>
      <c r="CZ27" s="5">
        <v>92</v>
      </c>
      <c r="DA27" s="5">
        <v>92</v>
      </c>
      <c r="DB27" s="5">
        <v>92</v>
      </c>
      <c r="DC27" s="37">
        <v>95</v>
      </c>
      <c r="DD27" s="5">
        <v>95</v>
      </c>
      <c r="DE27" s="44">
        <v>96</v>
      </c>
      <c r="DF27" s="5">
        <v>96</v>
      </c>
      <c r="DG27" s="53">
        <v>98</v>
      </c>
      <c r="DH27" s="65">
        <v>98</v>
      </c>
      <c r="DI27" s="69">
        <v>99</v>
      </c>
      <c r="DJ27" s="71">
        <v>100</v>
      </c>
      <c r="DK27" s="73">
        <v>101</v>
      </c>
      <c r="DL27" s="77">
        <v>103</v>
      </c>
      <c r="DM27" s="82">
        <v>103</v>
      </c>
      <c r="DN27" s="88">
        <v>104</v>
      </c>
      <c r="DO27" s="90">
        <v>104</v>
      </c>
      <c r="DP27" s="93">
        <v>104</v>
      </c>
      <c r="DQ27" s="1">
        <v>104</v>
      </c>
      <c r="DR27" s="104">
        <v>105</v>
      </c>
      <c r="DS27" s="114">
        <v>106</v>
      </c>
      <c r="DT27" s="117">
        <v>106</v>
      </c>
      <c r="DU27" s="1">
        <v>107</v>
      </c>
      <c r="DV27" s="124">
        <v>107</v>
      </c>
      <c r="DW27" s="129">
        <v>107</v>
      </c>
      <c r="DX27" s="133">
        <v>107</v>
      </c>
      <c r="DY27" s="136">
        <v>107</v>
      </c>
      <c r="DZ27" s="1">
        <f t="shared" si="27"/>
        <v>107</v>
      </c>
      <c r="EA27" s="145">
        <v>107</v>
      </c>
      <c r="EB27" s="149">
        <v>107</v>
      </c>
      <c r="EC27" s="1">
        <v>107</v>
      </c>
      <c r="ED27" s="158">
        <v>107</v>
      </c>
      <c r="EE27" s="163">
        <v>107</v>
      </c>
      <c r="EF27" s="1">
        <v>107</v>
      </c>
      <c r="EG27" s="174">
        <v>107</v>
      </c>
      <c r="EH27" s="1">
        <v>107</v>
      </c>
      <c r="EI27" s="184">
        <v>107</v>
      </c>
      <c r="EJ27" s="189">
        <v>107</v>
      </c>
      <c r="EK27" s="193">
        <v>107</v>
      </c>
      <c r="EL27" s="1">
        <f t="shared" si="28"/>
        <v>107</v>
      </c>
      <c r="EM27" s="205">
        <v>107</v>
      </c>
      <c r="EN27" s="1">
        <f t="shared" si="29"/>
        <v>107</v>
      </c>
      <c r="EO27" s="218">
        <v>107</v>
      </c>
      <c r="EP27" s="225">
        <v>107</v>
      </c>
      <c r="EQ27" s="1">
        <v>107</v>
      </c>
      <c r="ER27" s="235">
        <v>107</v>
      </c>
      <c r="ES27" s="1">
        <v>2</v>
      </c>
      <c r="ET27" s="1">
        <v>3</v>
      </c>
      <c r="EU27" s="255">
        <v>4</v>
      </c>
      <c r="EV27" s="264">
        <v>4</v>
      </c>
      <c r="EW27" s="1">
        <f t="shared" si="30"/>
        <v>4</v>
      </c>
      <c r="EX27" s="272">
        <v>4</v>
      </c>
      <c r="EY27" s="279">
        <v>4</v>
      </c>
      <c r="EZ27" s="1">
        <v>4</v>
      </c>
      <c r="FA27" s="291">
        <v>6</v>
      </c>
      <c r="FB27" s="1">
        <v>7</v>
      </c>
      <c r="FC27" s="299">
        <v>8</v>
      </c>
      <c r="FD27" s="305">
        <v>9</v>
      </c>
      <c r="FE27" s="308">
        <v>10</v>
      </c>
      <c r="FF27" s="310">
        <v>11</v>
      </c>
      <c r="FG27" s="1">
        <f t="shared" si="31"/>
        <v>11</v>
      </c>
      <c r="FH27" s="1">
        <f t="shared" si="32"/>
        <v>11</v>
      </c>
      <c r="FI27" s="1">
        <f t="shared" si="33"/>
        <v>11</v>
      </c>
      <c r="FJ27" s="1">
        <f t="shared" si="34"/>
        <v>12</v>
      </c>
      <c r="FK27" s="1">
        <v>13</v>
      </c>
      <c r="FL27" s="1">
        <v>14</v>
      </c>
      <c r="FM27" s="338">
        <v>15</v>
      </c>
      <c r="FN27" s="1">
        <v>16</v>
      </c>
      <c r="FO27" s="346">
        <v>17</v>
      </c>
      <c r="FP27" s="1">
        <v>18</v>
      </c>
      <c r="FQ27" s="375">
        <v>20</v>
      </c>
      <c r="FR27" s="1">
        <v>22</v>
      </c>
      <c r="FS27" s="393">
        <v>21</v>
      </c>
      <c r="FT27" s="1">
        <v>22</v>
      </c>
      <c r="FU27" s="1">
        <v>23</v>
      </c>
      <c r="FV27" s="429">
        <v>21</v>
      </c>
      <c r="FW27" s="435">
        <v>22</v>
      </c>
      <c r="FX27" s="441">
        <v>22</v>
      </c>
      <c r="FY27" s="1">
        <v>22</v>
      </c>
      <c r="FZ27" s="1">
        <v>22</v>
      </c>
      <c r="GA27" s="460">
        <v>23</v>
      </c>
      <c r="GB27" s="1">
        <v>23</v>
      </c>
      <c r="GC27" s="475">
        <v>23</v>
      </c>
      <c r="GD27" s="1">
        <v>23</v>
      </c>
      <c r="GE27" s="489">
        <v>23</v>
      </c>
      <c r="GF27" s="1">
        <v>23</v>
      </c>
      <c r="GG27" s="1">
        <v>23</v>
      </c>
      <c r="GH27" s="1">
        <v>23</v>
      </c>
      <c r="GI27" s="519">
        <v>24</v>
      </c>
      <c r="GJ27" s="530">
        <v>25</v>
      </c>
      <c r="GK27" s="218">
        <f t="shared" si="2"/>
        <v>1</v>
      </c>
      <c r="GL27" s="7"/>
      <c r="GM27" s="7">
        <v>12524</v>
      </c>
      <c r="GN27" s="7">
        <v>12595</v>
      </c>
      <c r="GO27" s="13"/>
      <c r="GP27" s="17"/>
      <c r="GQ27" s="22"/>
      <c r="GR27" s="31"/>
      <c r="GS27" s="37">
        <v>12900</v>
      </c>
      <c r="GT27" s="5">
        <v>12900</v>
      </c>
      <c r="GU27" s="44">
        <v>13060</v>
      </c>
      <c r="GV27" s="5">
        <v>13060</v>
      </c>
      <c r="GW27" s="53">
        <v>13187</v>
      </c>
      <c r="GX27" s="65">
        <v>13263</v>
      </c>
      <c r="GY27" s="69">
        <v>13339</v>
      </c>
      <c r="GZ27" s="71">
        <v>13418</v>
      </c>
      <c r="HA27" s="73">
        <v>13484</v>
      </c>
      <c r="HB27" s="77">
        <v>13572</v>
      </c>
      <c r="HC27" s="82">
        <v>13645</v>
      </c>
      <c r="HD27" s="88">
        <v>13717</v>
      </c>
      <c r="HE27" s="90">
        <v>13787</v>
      </c>
      <c r="HF27" s="93">
        <v>13833</v>
      </c>
      <c r="HG27" s="99"/>
      <c r="HH27" s="104">
        <v>13977</v>
      </c>
      <c r="HI27" s="114">
        <v>14046</v>
      </c>
      <c r="HJ27" s="117">
        <v>14116</v>
      </c>
      <c r="HK27" s="122"/>
      <c r="HL27" s="124">
        <v>14226</v>
      </c>
      <c r="HM27" s="129">
        <v>14226</v>
      </c>
      <c r="HN27" s="133">
        <v>14359</v>
      </c>
      <c r="HO27" s="136">
        <v>14424</v>
      </c>
      <c r="HP27" s="140"/>
      <c r="HQ27" s="145"/>
      <c r="HR27" s="149">
        <v>14620</v>
      </c>
      <c r="HS27" s="153"/>
      <c r="HT27" s="158">
        <v>14750</v>
      </c>
      <c r="HU27" s="163">
        <v>14795</v>
      </c>
      <c r="HV27" s="167"/>
      <c r="HW27" s="174">
        <v>14910</v>
      </c>
      <c r="HX27" s="178"/>
      <c r="HY27" s="184">
        <v>15000</v>
      </c>
      <c r="HZ27" s="189">
        <v>15060</v>
      </c>
      <c r="IA27" s="193">
        <v>15112</v>
      </c>
      <c r="IB27" s="202"/>
      <c r="IC27" s="205">
        <v>15221</v>
      </c>
      <c r="ID27" s="209"/>
      <c r="IE27" s="218">
        <v>15315</v>
      </c>
      <c r="IF27" s="225">
        <v>15376</v>
      </c>
      <c r="IG27" s="229"/>
      <c r="IH27" s="235">
        <v>15502</v>
      </c>
      <c r="II27" s="245"/>
      <c r="IJ27" s="251"/>
      <c r="IK27" s="255">
        <v>15671</v>
      </c>
      <c r="IL27" s="264">
        <v>15738</v>
      </c>
      <c r="IM27" s="268"/>
      <c r="IN27" s="272">
        <v>15880</v>
      </c>
      <c r="IO27" s="279">
        <v>15945</v>
      </c>
      <c r="IP27" s="285"/>
      <c r="IQ27" s="291">
        <v>16062</v>
      </c>
      <c r="IR27" s="295"/>
      <c r="IS27" s="299">
        <v>16198</v>
      </c>
      <c r="IT27" s="305">
        <v>16263</v>
      </c>
      <c r="IU27" s="308">
        <v>16317</v>
      </c>
      <c r="IV27" s="74">
        <v>16384</v>
      </c>
      <c r="IW27" s="313"/>
      <c r="IX27" s="317"/>
      <c r="IY27" s="322"/>
      <c r="IZ27" s="327">
        <v>16445</v>
      </c>
      <c r="JA27" s="331"/>
      <c r="JB27" s="335"/>
      <c r="JC27" s="338">
        <v>16795</v>
      </c>
      <c r="JD27" s="343"/>
      <c r="JE27" s="346">
        <v>16907</v>
      </c>
      <c r="JF27" s="354"/>
      <c r="JG27" s="375">
        <v>1701</v>
      </c>
      <c r="JH27" s="388"/>
      <c r="JI27" s="393">
        <v>17102</v>
      </c>
      <c r="JJ27" s="414"/>
      <c r="JK27" s="422"/>
      <c r="JL27" s="429">
        <v>17240</v>
      </c>
      <c r="JM27" s="435">
        <v>17292</v>
      </c>
      <c r="JN27" s="441">
        <v>17333</v>
      </c>
      <c r="JO27" s="448"/>
      <c r="JP27" s="456"/>
      <c r="JQ27" s="460">
        <v>17454</v>
      </c>
      <c r="JR27" s="468"/>
      <c r="JS27" s="475">
        <v>17584</v>
      </c>
      <c r="JT27" s="483"/>
      <c r="JU27" s="489">
        <v>17640</v>
      </c>
      <c r="JV27" s="498"/>
      <c r="JW27" s="505"/>
      <c r="JX27" s="511"/>
      <c r="JY27" s="519">
        <v>17908</v>
      </c>
      <c r="JZ27" s="530">
        <v>17989</v>
      </c>
      <c r="KA27" s="218">
        <f t="shared" si="3"/>
        <v>81</v>
      </c>
      <c r="KB27" s="4"/>
    </row>
    <row r="28" spans="1:288" ht="15" customHeight="1" x14ac:dyDescent="0.2">
      <c r="A28" s="557"/>
      <c r="B28" s="43">
        <v>27</v>
      </c>
      <c r="C28" s="4" t="s">
        <v>167</v>
      </c>
      <c r="D28" s="43">
        <v>1</v>
      </c>
      <c r="E28" s="43">
        <v>1</v>
      </c>
      <c r="F28" s="7">
        <v>276</v>
      </c>
      <c r="G28" s="7">
        <v>284</v>
      </c>
      <c r="H28" s="1">
        <v>292</v>
      </c>
      <c r="I28" s="13">
        <v>298</v>
      </c>
      <c r="J28" s="1">
        <v>304</v>
      </c>
      <c r="K28" s="1">
        <v>310</v>
      </c>
      <c r="L28" s="1">
        <v>314</v>
      </c>
      <c r="M28" s="37">
        <v>291.666</v>
      </c>
      <c r="N28" s="5">
        <v>291.666</v>
      </c>
      <c r="O28" s="5">
        <v>291.666</v>
      </c>
      <c r="P28" s="5">
        <v>291.666</v>
      </c>
      <c r="Q28" s="5">
        <v>291.666</v>
      </c>
      <c r="R28" s="5">
        <v>291.666</v>
      </c>
      <c r="S28" s="5">
        <v>291.666</v>
      </c>
      <c r="T28" s="5">
        <v>291.666</v>
      </c>
      <c r="U28" s="73">
        <v>307</v>
      </c>
      <c r="V28" s="77">
        <v>313</v>
      </c>
      <c r="W28" s="82">
        <v>321</v>
      </c>
      <c r="X28" s="1">
        <f>ROUND((W28-U28)/2+W28,1)</f>
        <v>328</v>
      </c>
      <c r="Y28" s="90">
        <v>332</v>
      </c>
      <c r="Z28" s="93">
        <v>333</v>
      </c>
      <c r="AA28" s="99">
        <v>334</v>
      </c>
      <c r="AB28" s="104">
        <v>335</v>
      </c>
      <c r="AC28" s="114">
        <v>338</v>
      </c>
      <c r="AD28" s="117">
        <v>340</v>
      </c>
      <c r="AE28" s="122">
        <v>353</v>
      </c>
      <c r="AF28" s="124">
        <v>366</v>
      </c>
      <c r="AG28" s="129">
        <v>372</v>
      </c>
      <c r="AH28" s="133">
        <v>377</v>
      </c>
      <c r="AI28" s="136">
        <v>379</v>
      </c>
      <c r="AJ28" s="140">
        <v>380.5</v>
      </c>
      <c r="AK28" s="1">
        <v>5.37</v>
      </c>
      <c r="AL28" s="149">
        <v>8</v>
      </c>
      <c r="AM28" s="153">
        <v>12</v>
      </c>
      <c r="AN28" s="158">
        <v>17</v>
      </c>
      <c r="AO28" s="163">
        <v>25</v>
      </c>
      <c r="AP28" s="167">
        <v>30</v>
      </c>
      <c r="AQ28" s="174">
        <v>32</v>
      </c>
      <c r="AR28" s="178">
        <v>36</v>
      </c>
      <c r="AS28" s="184">
        <v>41</v>
      </c>
      <c r="AT28" s="1">
        <f>ROUND((AS28-AP28)/3*1.2+AS28,1)</f>
        <v>45.4</v>
      </c>
      <c r="AU28" s="193">
        <v>45.4</v>
      </c>
      <c r="AV28" s="202">
        <v>51</v>
      </c>
      <c r="AW28" s="205">
        <v>55</v>
      </c>
      <c r="AX28" s="1">
        <v>59</v>
      </c>
      <c r="AY28" s="218">
        <v>64</v>
      </c>
      <c r="AZ28" s="225">
        <v>69</v>
      </c>
      <c r="BA28" s="229">
        <v>74</v>
      </c>
      <c r="BB28" s="1">
        <v>79</v>
      </c>
      <c r="BC28" s="1">
        <v>84</v>
      </c>
      <c r="BD28" s="251">
        <v>83</v>
      </c>
      <c r="BE28" s="255">
        <v>84</v>
      </c>
      <c r="BF28" s="264">
        <v>86</v>
      </c>
      <c r="BG28" s="268">
        <v>88</v>
      </c>
      <c r="BH28" s="272">
        <v>94</v>
      </c>
      <c r="BI28" s="279">
        <v>97</v>
      </c>
      <c r="BJ28" s="285">
        <v>99</v>
      </c>
      <c r="BK28" s="291">
        <v>101</v>
      </c>
      <c r="BL28" s="295">
        <v>103</v>
      </c>
      <c r="BM28" s="299">
        <v>106</v>
      </c>
      <c r="BN28" s="305">
        <v>107</v>
      </c>
      <c r="BO28" s="1">
        <v>109</v>
      </c>
      <c r="BP28" s="310">
        <v>112</v>
      </c>
      <c r="BQ28" s="313">
        <v>114</v>
      </c>
      <c r="BR28" s="321">
        <v>115</v>
      </c>
      <c r="BS28" s="322">
        <v>117</v>
      </c>
      <c r="BT28" s="327">
        <v>119</v>
      </c>
      <c r="BU28" s="1">
        <v>121</v>
      </c>
      <c r="BV28" s="335">
        <v>122</v>
      </c>
      <c r="BW28" s="338">
        <v>126</v>
      </c>
      <c r="BX28" s="343">
        <v>129</v>
      </c>
      <c r="BY28" s="346">
        <v>132</v>
      </c>
      <c r="BZ28" s="1">
        <v>136</v>
      </c>
      <c r="CA28" s="375">
        <v>136</v>
      </c>
      <c r="CB28" s="388">
        <v>138</v>
      </c>
      <c r="CC28" s="393">
        <v>140</v>
      </c>
      <c r="CD28" s="414">
        <v>143</v>
      </c>
      <c r="CE28" s="422">
        <v>145</v>
      </c>
      <c r="CF28" s="429">
        <v>147</v>
      </c>
      <c r="CG28" s="1">
        <v>149</v>
      </c>
      <c r="CH28" s="441">
        <v>151</v>
      </c>
      <c r="CI28" s="448">
        <v>155</v>
      </c>
      <c r="CJ28" s="456">
        <v>160</v>
      </c>
      <c r="CK28" s="460">
        <v>166</v>
      </c>
      <c r="CL28" s="468">
        <v>169</v>
      </c>
      <c r="CM28" s="475">
        <v>172</v>
      </c>
      <c r="CN28" s="483">
        <v>175</v>
      </c>
      <c r="CO28" s="489">
        <v>179</v>
      </c>
      <c r="CP28" s="498">
        <v>186</v>
      </c>
      <c r="CQ28" s="505">
        <v>190</v>
      </c>
      <c r="CR28" s="511">
        <v>193</v>
      </c>
      <c r="CS28" s="519">
        <v>197</v>
      </c>
      <c r="CT28" s="530">
        <v>200</v>
      </c>
      <c r="CU28" s="218">
        <f t="shared" si="0"/>
        <v>3</v>
      </c>
      <c r="CV28" s="7">
        <v>128</v>
      </c>
      <c r="CW28" s="7">
        <v>141</v>
      </c>
      <c r="CX28" s="1">
        <v>149</v>
      </c>
      <c r="CY28" s="1">
        <v>151</v>
      </c>
      <c r="CZ28" s="1">
        <v>153</v>
      </c>
      <c r="DA28" s="1">
        <v>155</v>
      </c>
      <c r="DB28" s="1">
        <v>157</v>
      </c>
      <c r="DC28" s="37">
        <v>149.15</v>
      </c>
      <c r="DD28" s="5">
        <v>149.15</v>
      </c>
      <c r="DE28" s="5">
        <v>149.15</v>
      </c>
      <c r="DF28" s="5">
        <v>149.15</v>
      </c>
      <c r="DG28" s="5">
        <v>149.15</v>
      </c>
      <c r="DH28" s="5">
        <v>149.15</v>
      </c>
      <c r="DI28" s="5">
        <v>149.15</v>
      </c>
      <c r="DJ28" s="5">
        <v>149.15</v>
      </c>
      <c r="DK28" s="73">
        <v>162</v>
      </c>
      <c r="DL28" s="77">
        <v>167</v>
      </c>
      <c r="DM28" s="82">
        <v>170</v>
      </c>
      <c r="DN28" s="1">
        <f>ROUND((DM28-DK28)/2+DM28,1)</f>
        <v>174</v>
      </c>
      <c r="DO28" s="90">
        <v>174</v>
      </c>
      <c r="DP28" s="93">
        <v>174</v>
      </c>
      <c r="DQ28" s="99">
        <v>175</v>
      </c>
      <c r="DR28" s="104">
        <v>176</v>
      </c>
      <c r="DS28" s="114">
        <v>176</v>
      </c>
      <c r="DT28" s="117">
        <v>177</v>
      </c>
      <c r="DU28" s="122">
        <v>178</v>
      </c>
      <c r="DV28" s="124">
        <v>178</v>
      </c>
      <c r="DW28" s="129">
        <v>179</v>
      </c>
      <c r="DX28" s="133">
        <v>179</v>
      </c>
      <c r="DY28" s="136">
        <v>179</v>
      </c>
      <c r="DZ28" s="140">
        <v>179</v>
      </c>
      <c r="EA28" s="1">
        <v>1.052</v>
      </c>
      <c r="EB28" s="149">
        <v>1.052</v>
      </c>
      <c r="EC28" s="153">
        <v>2</v>
      </c>
      <c r="ED28" s="158">
        <v>5</v>
      </c>
      <c r="EE28" s="163">
        <v>8</v>
      </c>
      <c r="EF28" s="167">
        <v>10</v>
      </c>
      <c r="EG28" s="174">
        <v>13</v>
      </c>
      <c r="EH28" s="178">
        <v>15</v>
      </c>
      <c r="EI28" s="184">
        <v>17</v>
      </c>
      <c r="EJ28" s="1">
        <v>18</v>
      </c>
      <c r="EK28" s="193">
        <v>18</v>
      </c>
      <c r="EL28" s="202">
        <v>18</v>
      </c>
      <c r="EM28" s="205">
        <v>18</v>
      </c>
      <c r="EN28" s="1">
        <f t="shared" si="29"/>
        <v>18</v>
      </c>
      <c r="EO28" s="218">
        <v>19</v>
      </c>
      <c r="EP28" s="225">
        <v>21</v>
      </c>
      <c r="EQ28" s="229">
        <v>27</v>
      </c>
      <c r="ER28" s="1">
        <v>32</v>
      </c>
      <c r="ES28" s="1">
        <v>37</v>
      </c>
      <c r="ET28" s="251">
        <v>36</v>
      </c>
      <c r="EU28" s="255">
        <v>37</v>
      </c>
      <c r="EV28" s="264">
        <v>38</v>
      </c>
      <c r="EW28" s="268">
        <v>38</v>
      </c>
      <c r="EX28" s="272">
        <v>38</v>
      </c>
      <c r="EY28" s="279">
        <v>38</v>
      </c>
      <c r="EZ28" s="285">
        <v>38</v>
      </c>
      <c r="FA28" s="291">
        <v>40</v>
      </c>
      <c r="FB28" s="295">
        <v>41</v>
      </c>
      <c r="FC28" s="299">
        <v>43</v>
      </c>
      <c r="FD28" s="305">
        <v>45</v>
      </c>
      <c r="FE28" s="1">
        <v>47</v>
      </c>
      <c r="FF28" s="310">
        <v>47</v>
      </c>
      <c r="FG28" s="313">
        <v>47</v>
      </c>
      <c r="FH28" s="321">
        <v>47</v>
      </c>
      <c r="FI28" s="322">
        <v>47</v>
      </c>
      <c r="FJ28" s="327">
        <v>50</v>
      </c>
      <c r="FK28" s="1">
        <v>52</v>
      </c>
      <c r="FL28" s="335">
        <v>53</v>
      </c>
      <c r="FM28" s="338">
        <v>57</v>
      </c>
      <c r="FN28" s="343">
        <v>60</v>
      </c>
      <c r="FO28" s="346">
        <v>62</v>
      </c>
      <c r="FP28" s="1">
        <v>64</v>
      </c>
      <c r="FQ28" s="375">
        <v>67</v>
      </c>
      <c r="FR28" s="388">
        <v>69</v>
      </c>
      <c r="FS28" s="393">
        <v>71</v>
      </c>
      <c r="FT28" s="414">
        <v>72</v>
      </c>
      <c r="FU28" s="422">
        <v>73</v>
      </c>
      <c r="FV28" s="429">
        <v>74</v>
      </c>
      <c r="FW28" s="1">
        <v>75</v>
      </c>
      <c r="FX28" s="441">
        <v>76</v>
      </c>
      <c r="FY28" s="448">
        <v>76</v>
      </c>
      <c r="FZ28" s="456">
        <v>80</v>
      </c>
      <c r="GA28" s="460">
        <v>82</v>
      </c>
      <c r="GB28" s="468">
        <v>83</v>
      </c>
      <c r="GC28" s="475">
        <v>85</v>
      </c>
      <c r="GD28" s="483">
        <v>87</v>
      </c>
      <c r="GE28" s="489">
        <v>89</v>
      </c>
      <c r="GF28" s="498">
        <v>93</v>
      </c>
      <c r="GG28" s="505">
        <v>94</v>
      </c>
      <c r="GH28" s="511">
        <v>95</v>
      </c>
      <c r="GI28" s="519">
        <v>97</v>
      </c>
      <c r="GJ28" s="530">
        <v>99</v>
      </c>
      <c r="GK28" s="218">
        <f t="shared" si="2"/>
        <v>2</v>
      </c>
      <c r="GL28" s="7"/>
      <c r="GM28" s="7">
        <v>7404</v>
      </c>
      <c r="GN28" s="7"/>
      <c r="GO28" s="13"/>
      <c r="GP28" s="17"/>
      <c r="GQ28" s="22"/>
      <c r="GR28" s="31"/>
      <c r="GS28" s="37">
        <v>7864</v>
      </c>
      <c r="GT28" s="5">
        <v>7864</v>
      </c>
      <c r="GU28" s="5">
        <v>7864</v>
      </c>
      <c r="GV28" s="5">
        <v>7864</v>
      </c>
      <c r="GW28" s="5">
        <v>7864</v>
      </c>
      <c r="GX28" s="5">
        <v>7864</v>
      </c>
      <c r="GY28" s="5">
        <v>7864</v>
      </c>
      <c r="GZ28" s="5">
        <v>7864</v>
      </c>
      <c r="HA28" s="73">
        <v>8482</v>
      </c>
      <c r="HB28" s="74">
        <v>8589</v>
      </c>
      <c r="HC28" s="82">
        <v>8695</v>
      </c>
      <c r="HD28" s="88"/>
      <c r="HE28" s="90">
        <v>8806</v>
      </c>
      <c r="HF28" s="93">
        <v>8808</v>
      </c>
      <c r="HG28" s="99">
        <v>8810</v>
      </c>
      <c r="HH28" s="104">
        <v>8812</v>
      </c>
      <c r="HI28" s="114">
        <v>8840</v>
      </c>
      <c r="HJ28" s="117">
        <v>8899</v>
      </c>
      <c r="HK28" s="122">
        <v>8957</v>
      </c>
      <c r="HL28" s="124">
        <v>9023</v>
      </c>
      <c r="HM28" s="129">
        <v>9100</v>
      </c>
      <c r="HN28" s="133">
        <v>9151</v>
      </c>
      <c r="HO28" s="136">
        <v>9215</v>
      </c>
      <c r="HP28" s="140">
        <v>9263</v>
      </c>
      <c r="HQ28" s="145"/>
      <c r="HR28" s="149">
        <v>9388</v>
      </c>
      <c r="HS28" s="153">
        <v>9450</v>
      </c>
      <c r="HT28" s="158">
        <v>9522</v>
      </c>
      <c r="HU28" s="163">
        <v>9620</v>
      </c>
      <c r="HV28" s="74">
        <v>9686</v>
      </c>
      <c r="HW28" s="174">
        <v>9736</v>
      </c>
      <c r="HX28" s="178">
        <v>9815</v>
      </c>
      <c r="HY28" s="184">
        <v>9870</v>
      </c>
      <c r="HZ28" s="189"/>
      <c r="IA28" s="193">
        <v>9970</v>
      </c>
      <c r="IB28" s="202">
        <v>10070</v>
      </c>
      <c r="IC28" s="205">
        <v>10135</v>
      </c>
      <c r="ID28" s="209"/>
      <c r="IE28" s="218">
        <v>10278</v>
      </c>
      <c r="IF28" s="225">
        <v>10366</v>
      </c>
      <c r="IG28" s="229">
        <v>10460</v>
      </c>
      <c r="IH28" s="235"/>
      <c r="II28" s="245"/>
      <c r="IJ28" s="251">
        <v>10668</v>
      </c>
      <c r="IK28" s="255">
        <v>10777</v>
      </c>
      <c r="IL28" s="264">
        <v>10829</v>
      </c>
      <c r="IM28" s="268">
        <v>10890</v>
      </c>
      <c r="IN28" s="272">
        <v>10950</v>
      </c>
      <c r="IO28" s="279">
        <v>11010</v>
      </c>
      <c r="IP28" s="285">
        <v>11061</v>
      </c>
      <c r="IQ28" s="291">
        <v>11128</v>
      </c>
      <c r="IR28" s="295">
        <v>11205</v>
      </c>
      <c r="IS28" s="299">
        <v>11285</v>
      </c>
      <c r="IT28" s="305">
        <v>11346</v>
      </c>
      <c r="IU28" s="308"/>
      <c r="IV28" s="310">
        <v>11437</v>
      </c>
      <c r="IW28" s="313">
        <v>11485</v>
      </c>
      <c r="IX28" s="74">
        <v>11535</v>
      </c>
      <c r="IY28" s="322">
        <v>11588</v>
      </c>
      <c r="IZ28" s="327">
        <v>11638</v>
      </c>
      <c r="JA28" s="331"/>
      <c r="JB28" s="335">
        <v>11738</v>
      </c>
      <c r="JC28" s="338">
        <v>11795</v>
      </c>
      <c r="JD28" s="343">
        <v>11870</v>
      </c>
      <c r="JE28" s="346">
        <v>11952</v>
      </c>
      <c r="JF28" s="354"/>
      <c r="JG28" s="375">
        <v>12069</v>
      </c>
      <c r="JH28" s="388">
        <v>12128</v>
      </c>
      <c r="JI28" s="393">
        <v>12186</v>
      </c>
      <c r="JJ28" s="414">
        <v>12240</v>
      </c>
      <c r="JK28" s="422">
        <v>12309</v>
      </c>
      <c r="JL28" s="429">
        <v>12377</v>
      </c>
      <c r="JM28" s="435"/>
      <c r="JN28" s="441">
        <v>12510</v>
      </c>
      <c r="JO28" s="1">
        <v>12510</v>
      </c>
      <c r="JP28" s="456">
        <v>12610</v>
      </c>
      <c r="JQ28" s="460">
        <v>12771</v>
      </c>
      <c r="JR28" s="468">
        <v>12822</v>
      </c>
      <c r="JS28" s="475">
        <v>12884</v>
      </c>
      <c r="JT28" s="483">
        <v>12942</v>
      </c>
      <c r="JU28" s="489">
        <v>12989</v>
      </c>
      <c r="JV28" s="498">
        <v>13059</v>
      </c>
      <c r="JW28" s="505">
        <v>13129</v>
      </c>
      <c r="JX28" s="511">
        <v>13199</v>
      </c>
      <c r="JY28" s="519">
        <v>13264</v>
      </c>
      <c r="JZ28" s="530">
        <v>13333</v>
      </c>
      <c r="KA28" s="218">
        <f t="shared" si="3"/>
        <v>69</v>
      </c>
      <c r="KB28" s="4"/>
    </row>
    <row r="29" spans="1:288" ht="15" customHeight="1" x14ac:dyDescent="0.2">
      <c r="A29" s="557"/>
      <c r="B29" s="43">
        <v>28</v>
      </c>
      <c r="C29" s="4" t="s">
        <v>168</v>
      </c>
      <c r="D29" s="43">
        <v>3</v>
      </c>
      <c r="E29" s="43">
        <v>3</v>
      </c>
      <c r="F29" s="7">
        <v>1</v>
      </c>
      <c r="G29" s="7">
        <v>1</v>
      </c>
      <c r="H29" s="10">
        <v>1</v>
      </c>
      <c r="I29" s="13">
        <v>1</v>
      </c>
      <c r="J29" s="18">
        <v>1</v>
      </c>
      <c r="K29" s="22">
        <v>1</v>
      </c>
      <c r="L29" s="31">
        <v>1</v>
      </c>
      <c r="M29" s="37">
        <v>1</v>
      </c>
      <c r="N29" s="41">
        <v>1</v>
      </c>
      <c r="O29" s="44">
        <v>1</v>
      </c>
      <c r="P29" s="47">
        <v>1</v>
      </c>
      <c r="Q29" s="53">
        <v>1</v>
      </c>
      <c r="R29" s="65">
        <v>1</v>
      </c>
      <c r="S29" s="69">
        <v>1</v>
      </c>
      <c r="T29" s="71">
        <v>1</v>
      </c>
      <c r="U29" s="73">
        <v>1</v>
      </c>
      <c r="V29" s="84">
        <v>1</v>
      </c>
      <c r="W29" s="83" t="s">
        <v>7</v>
      </c>
      <c r="X29" s="88" t="s">
        <v>7</v>
      </c>
      <c r="Y29" s="90" t="s">
        <v>7</v>
      </c>
      <c r="Z29" s="93" t="s">
        <v>7</v>
      </c>
      <c r="AA29" s="99" t="s">
        <v>7</v>
      </c>
      <c r="AB29" s="104">
        <v>2</v>
      </c>
      <c r="AC29" s="114">
        <v>7</v>
      </c>
      <c r="AD29" s="117">
        <v>12</v>
      </c>
      <c r="AE29" s="122">
        <v>19</v>
      </c>
      <c r="AF29" s="124">
        <v>26</v>
      </c>
      <c r="AG29" s="129">
        <v>33</v>
      </c>
      <c r="AH29" s="133">
        <v>40</v>
      </c>
      <c r="AI29" s="136">
        <v>49</v>
      </c>
      <c r="AJ29" s="140">
        <v>57</v>
      </c>
      <c r="AK29" s="145">
        <v>65</v>
      </c>
      <c r="AL29" s="1">
        <v>73</v>
      </c>
      <c r="AM29" s="153">
        <v>78</v>
      </c>
      <c r="AN29" s="158">
        <v>84</v>
      </c>
      <c r="AO29" s="163">
        <v>90</v>
      </c>
      <c r="AP29" s="167">
        <v>96</v>
      </c>
      <c r="AQ29" s="174">
        <v>102</v>
      </c>
      <c r="AR29" s="178">
        <v>109</v>
      </c>
      <c r="AS29" s="184">
        <v>115</v>
      </c>
      <c r="AT29" s="189">
        <v>124</v>
      </c>
      <c r="AU29" s="1">
        <v>130</v>
      </c>
      <c r="AV29" s="1">
        <v>136</v>
      </c>
      <c r="AW29" s="205">
        <v>145</v>
      </c>
      <c r="AX29" s="209">
        <v>152</v>
      </c>
      <c r="AY29" s="218">
        <v>157</v>
      </c>
      <c r="AZ29" s="225">
        <v>161</v>
      </c>
      <c r="BA29" s="229">
        <v>167</v>
      </c>
      <c r="BB29" s="235">
        <v>172</v>
      </c>
      <c r="BC29" s="245">
        <v>177</v>
      </c>
      <c r="BD29" s="251">
        <v>183</v>
      </c>
      <c r="BE29" s="255">
        <v>188</v>
      </c>
      <c r="BF29" s="264">
        <v>195</v>
      </c>
      <c r="BG29" s="268">
        <v>202</v>
      </c>
      <c r="BH29" s="272">
        <v>212</v>
      </c>
      <c r="BI29" s="279">
        <v>218</v>
      </c>
      <c r="BJ29" s="285">
        <v>224</v>
      </c>
      <c r="BK29" s="291">
        <v>229</v>
      </c>
      <c r="BL29" s="295">
        <v>234</v>
      </c>
      <c r="BM29" s="299">
        <v>239</v>
      </c>
      <c r="BN29" s="305">
        <v>244</v>
      </c>
      <c r="BO29" s="308">
        <v>249</v>
      </c>
      <c r="BP29" s="310">
        <v>254</v>
      </c>
      <c r="BQ29" s="313">
        <v>260</v>
      </c>
      <c r="BR29" s="317">
        <v>267</v>
      </c>
      <c r="BS29" s="322">
        <v>273</v>
      </c>
      <c r="BT29" s="327">
        <v>279</v>
      </c>
      <c r="BU29" s="331">
        <v>289</v>
      </c>
      <c r="BV29" s="335">
        <v>297</v>
      </c>
      <c r="BW29" s="338">
        <v>301</v>
      </c>
      <c r="BX29" s="343">
        <v>306</v>
      </c>
      <c r="BY29" s="346">
        <v>312</v>
      </c>
      <c r="BZ29" s="354">
        <v>317</v>
      </c>
      <c r="CA29" s="375">
        <v>322</v>
      </c>
      <c r="CB29" s="388">
        <v>327</v>
      </c>
      <c r="CC29" s="393">
        <v>331</v>
      </c>
      <c r="CD29" s="414">
        <v>337</v>
      </c>
      <c r="CE29" s="422">
        <v>342</v>
      </c>
      <c r="CF29" s="429">
        <v>349</v>
      </c>
      <c r="CG29" s="435">
        <v>355</v>
      </c>
      <c r="CH29" s="441">
        <v>360</v>
      </c>
      <c r="CI29" s="448">
        <v>365</v>
      </c>
      <c r="CJ29" s="456">
        <v>370</v>
      </c>
      <c r="CK29" s="460">
        <v>375</v>
      </c>
      <c r="CL29" s="468">
        <v>380</v>
      </c>
      <c r="CM29" s="475">
        <v>384</v>
      </c>
      <c r="CN29" s="483">
        <v>389</v>
      </c>
      <c r="CO29" s="489">
        <v>395</v>
      </c>
      <c r="CP29" s="498">
        <v>402</v>
      </c>
      <c r="CQ29" s="505">
        <v>405</v>
      </c>
      <c r="CR29" s="511">
        <v>410</v>
      </c>
      <c r="CS29" s="519">
        <v>417</v>
      </c>
      <c r="CT29" s="530">
        <v>423</v>
      </c>
      <c r="CU29" s="218">
        <f t="shared" si="0"/>
        <v>6</v>
      </c>
      <c r="CV29" s="7">
        <v>1</v>
      </c>
      <c r="CW29" s="7">
        <v>1</v>
      </c>
      <c r="CX29" s="10">
        <v>1</v>
      </c>
      <c r="CY29" s="13">
        <v>1</v>
      </c>
      <c r="CZ29" s="18">
        <v>1</v>
      </c>
      <c r="DA29" s="22">
        <v>1</v>
      </c>
      <c r="DB29" s="31">
        <v>1</v>
      </c>
      <c r="DC29" s="37">
        <v>1</v>
      </c>
      <c r="DD29" s="41">
        <v>1</v>
      </c>
      <c r="DE29" s="44">
        <v>1</v>
      </c>
      <c r="DF29" s="47">
        <v>1</v>
      </c>
      <c r="DG29" s="53">
        <v>1</v>
      </c>
      <c r="DH29" s="65">
        <v>1</v>
      </c>
      <c r="DI29" s="69">
        <v>1</v>
      </c>
      <c r="DJ29" s="71">
        <v>1</v>
      </c>
      <c r="DK29" s="73">
        <v>1</v>
      </c>
      <c r="DL29" s="84">
        <v>1</v>
      </c>
      <c r="DM29" s="83" t="s">
        <v>7</v>
      </c>
      <c r="DN29" s="88" t="s">
        <v>7</v>
      </c>
      <c r="DO29" s="90" t="s">
        <v>7</v>
      </c>
      <c r="DP29" s="93" t="s">
        <v>7</v>
      </c>
      <c r="DQ29" s="99" t="s">
        <v>7</v>
      </c>
      <c r="DR29" s="104">
        <v>1.29</v>
      </c>
      <c r="DS29" s="114">
        <v>3</v>
      </c>
      <c r="DT29" s="117">
        <v>6</v>
      </c>
      <c r="DU29" s="122">
        <v>8</v>
      </c>
      <c r="DV29" s="124">
        <v>11</v>
      </c>
      <c r="DW29" s="129">
        <v>14</v>
      </c>
      <c r="DX29" s="133">
        <v>16</v>
      </c>
      <c r="DY29" s="136">
        <v>16</v>
      </c>
      <c r="DZ29" s="140">
        <v>16</v>
      </c>
      <c r="EA29" s="145">
        <v>16</v>
      </c>
      <c r="EB29" s="1">
        <v>17</v>
      </c>
      <c r="EC29" s="153">
        <v>21</v>
      </c>
      <c r="ED29" s="158">
        <v>22</v>
      </c>
      <c r="EE29" s="163">
        <v>26</v>
      </c>
      <c r="EF29" s="167">
        <v>29</v>
      </c>
      <c r="EG29" s="174">
        <v>31</v>
      </c>
      <c r="EH29" s="178">
        <v>35</v>
      </c>
      <c r="EI29" s="184">
        <v>39</v>
      </c>
      <c r="EJ29" s="189">
        <v>41</v>
      </c>
      <c r="EK29" s="1">
        <f>EJ29</f>
        <v>41</v>
      </c>
      <c r="EL29" s="1">
        <f>EK29</f>
        <v>41</v>
      </c>
      <c r="EM29" s="205">
        <v>41</v>
      </c>
      <c r="EN29" s="209">
        <v>41</v>
      </c>
      <c r="EO29" s="218">
        <v>42</v>
      </c>
      <c r="EP29" s="225">
        <v>44</v>
      </c>
      <c r="EQ29" s="229">
        <v>47</v>
      </c>
      <c r="ER29" s="235">
        <v>49</v>
      </c>
      <c r="ES29" s="245">
        <v>50</v>
      </c>
      <c r="ET29" s="251">
        <v>53</v>
      </c>
      <c r="EU29" s="255">
        <v>55</v>
      </c>
      <c r="EV29" s="264">
        <v>55</v>
      </c>
      <c r="EW29" s="1">
        <f>EV29</f>
        <v>55</v>
      </c>
      <c r="EX29" s="1">
        <f>EW29</f>
        <v>55</v>
      </c>
      <c r="EY29" s="279">
        <v>58</v>
      </c>
      <c r="EZ29" s="285">
        <v>59</v>
      </c>
      <c r="FA29" s="291">
        <v>61</v>
      </c>
      <c r="FB29" s="295">
        <v>63</v>
      </c>
      <c r="FC29" s="299">
        <v>65</v>
      </c>
      <c r="FD29" s="305">
        <v>67</v>
      </c>
      <c r="FE29" s="308">
        <v>69</v>
      </c>
      <c r="FF29" s="310">
        <v>71</v>
      </c>
      <c r="FG29" s="313">
        <v>71</v>
      </c>
      <c r="FH29" s="317">
        <v>71</v>
      </c>
      <c r="FI29" s="322">
        <v>71</v>
      </c>
      <c r="FJ29" s="327">
        <v>72</v>
      </c>
      <c r="FK29" s="331">
        <v>74</v>
      </c>
      <c r="FL29" s="335">
        <v>76</v>
      </c>
      <c r="FM29" s="338">
        <v>78</v>
      </c>
      <c r="FN29" s="343">
        <v>80</v>
      </c>
      <c r="FO29" s="346">
        <v>82</v>
      </c>
      <c r="FP29" s="354">
        <v>84</v>
      </c>
      <c r="FQ29" s="375">
        <v>87</v>
      </c>
      <c r="FR29" s="388">
        <v>89</v>
      </c>
      <c r="FS29" s="393">
        <v>92</v>
      </c>
      <c r="FT29" s="414">
        <v>93</v>
      </c>
      <c r="FU29" s="422">
        <v>96</v>
      </c>
      <c r="FV29" s="429">
        <v>99</v>
      </c>
      <c r="FW29" s="435">
        <v>101</v>
      </c>
      <c r="FX29" s="441">
        <v>103</v>
      </c>
      <c r="FY29" s="448">
        <v>105</v>
      </c>
      <c r="FZ29" s="456">
        <v>108</v>
      </c>
      <c r="GA29" s="460">
        <v>111</v>
      </c>
      <c r="GB29" s="468">
        <v>113</v>
      </c>
      <c r="GC29" s="475">
        <v>115</v>
      </c>
      <c r="GD29" s="483">
        <v>118</v>
      </c>
      <c r="GE29" s="489">
        <v>121</v>
      </c>
      <c r="GF29" s="498">
        <v>124</v>
      </c>
      <c r="GG29" s="505">
        <v>126</v>
      </c>
      <c r="GH29" s="511">
        <v>128</v>
      </c>
      <c r="GI29" s="519">
        <v>129</v>
      </c>
      <c r="GJ29" s="530">
        <v>132</v>
      </c>
      <c r="GK29" s="218">
        <f t="shared" si="2"/>
        <v>3</v>
      </c>
      <c r="GL29" s="7"/>
      <c r="GM29" s="7"/>
      <c r="GN29" s="7"/>
      <c r="GO29" s="13"/>
      <c r="GP29" s="17"/>
      <c r="GQ29" s="22"/>
      <c r="GR29" s="31"/>
      <c r="GS29" s="37"/>
      <c r="GT29" s="41"/>
      <c r="GU29" s="44"/>
      <c r="GV29" s="47"/>
      <c r="GW29" s="53"/>
      <c r="GX29" s="65"/>
      <c r="GY29" s="69"/>
      <c r="GZ29" s="71">
        <v>193</v>
      </c>
      <c r="HA29" s="73">
        <v>193</v>
      </c>
      <c r="HB29" s="5">
        <v>193</v>
      </c>
      <c r="HC29" s="83"/>
      <c r="HD29" s="88"/>
      <c r="HE29" s="90">
        <v>200</v>
      </c>
      <c r="HF29" s="93"/>
      <c r="HG29" s="99"/>
      <c r="HH29" s="104">
        <v>625</v>
      </c>
      <c r="HI29" s="114">
        <v>920</v>
      </c>
      <c r="HJ29" s="117">
        <v>1090</v>
      </c>
      <c r="HK29" s="122">
        <v>1200</v>
      </c>
      <c r="HL29" s="124">
        <v>1340</v>
      </c>
      <c r="HM29" s="129">
        <v>1490</v>
      </c>
      <c r="HN29" s="133">
        <v>1650</v>
      </c>
      <c r="HO29" s="136">
        <v>1870</v>
      </c>
      <c r="HP29" s="140">
        <v>2100</v>
      </c>
      <c r="HQ29" s="145">
        <v>2370</v>
      </c>
      <c r="HR29" s="149"/>
      <c r="HS29" s="153">
        <v>2930</v>
      </c>
      <c r="HT29" s="158">
        <v>3067</v>
      </c>
      <c r="HU29" s="163">
        <v>3200</v>
      </c>
      <c r="HV29" s="167">
        <v>3333</v>
      </c>
      <c r="HW29" s="174">
        <v>3470</v>
      </c>
      <c r="HX29" s="178">
        <v>3620</v>
      </c>
      <c r="HY29" s="184">
        <v>3763</v>
      </c>
      <c r="HZ29" s="74">
        <v>4000</v>
      </c>
      <c r="IA29" s="193"/>
      <c r="IB29" s="202"/>
      <c r="IC29" s="205">
        <v>4609</v>
      </c>
      <c r="ID29" s="209">
        <v>4949</v>
      </c>
      <c r="IE29" s="218">
        <v>5100</v>
      </c>
      <c r="IF29" s="225">
        <v>5294</v>
      </c>
      <c r="IG29" s="229">
        <v>5495</v>
      </c>
      <c r="IH29" s="235">
        <v>5755</v>
      </c>
      <c r="II29" s="245">
        <v>5884</v>
      </c>
      <c r="IJ29" s="251">
        <v>6039</v>
      </c>
      <c r="IK29" s="255">
        <v>6209</v>
      </c>
      <c r="IL29" s="264">
        <v>6379</v>
      </c>
      <c r="IM29" s="268">
        <v>6582</v>
      </c>
      <c r="IN29" s="272">
        <v>6815</v>
      </c>
      <c r="IO29" s="279">
        <v>6960</v>
      </c>
      <c r="IP29" s="285">
        <v>7136</v>
      </c>
      <c r="IQ29" s="291">
        <v>7250</v>
      </c>
      <c r="IR29" s="295">
        <v>7380</v>
      </c>
      <c r="IS29" s="299">
        <v>7570</v>
      </c>
      <c r="IT29" s="305">
        <v>7717</v>
      </c>
      <c r="IU29" s="308">
        <v>7822</v>
      </c>
      <c r="IV29" s="74">
        <v>7962</v>
      </c>
      <c r="IW29" s="313">
        <v>8292</v>
      </c>
      <c r="IX29" s="317">
        <v>8543</v>
      </c>
      <c r="IY29" s="322">
        <v>8783</v>
      </c>
      <c r="IZ29" s="327">
        <v>8957</v>
      </c>
      <c r="JA29" s="331">
        <v>9133</v>
      </c>
      <c r="JB29" s="335">
        <v>9385</v>
      </c>
      <c r="JC29" s="338">
        <v>9508</v>
      </c>
      <c r="JD29" s="343">
        <v>9870</v>
      </c>
      <c r="JE29" s="346">
        <v>10059</v>
      </c>
      <c r="JF29" s="354">
        <v>10181</v>
      </c>
      <c r="JG29" s="375">
        <v>10304</v>
      </c>
      <c r="JH29" s="388">
        <v>10606</v>
      </c>
      <c r="JI29" s="393">
        <v>10762</v>
      </c>
      <c r="JJ29" s="414">
        <v>10966</v>
      </c>
      <c r="JK29" s="422">
        <v>11107</v>
      </c>
      <c r="JL29" s="429">
        <v>11449</v>
      </c>
      <c r="JM29" s="435">
        <v>11585</v>
      </c>
      <c r="JN29" s="441">
        <v>11751</v>
      </c>
      <c r="JO29" s="448">
        <v>11876</v>
      </c>
      <c r="JP29" s="456">
        <v>12064</v>
      </c>
      <c r="JQ29" s="74">
        <v>12223</v>
      </c>
      <c r="JR29" s="468">
        <v>12340</v>
      </c>
      <c r="JS29" s="475">
        <v>12466</v>
      </c>
      <c r="JT29" s="483">
        <v>12592</v>
      </c>
      <c r="JU29" s="489">
        <v>12819</v>
      </c>
      <c r="JV29" s="498">
        <v>13055</v>
      </c>
      <c r="JW29" s="505">
        <v>13292</v>
      </c>
      <c r="JX29" s="511">
        <v>13449</v>
      </c>
      <c r="JY29" s="519">
        <v>13612</v>
      </c>
      <c r="JZ29" s="530">
        <v>13769</v>
      </c>
      <c r="KA29" s="218">
        <f t="shared" si="3"/>
        <v>157</v>
      </c>
      <c r="KB29" s="4"/>
    </row>
    <row r="30" spans="1:288" ht="15" customHeight="1" x14ac:dyDescent="0.2">
      <c r="A30" s="557">
        <v>2</v>
      </c>
      <c r="B30" s="43">
        <v>29</v>
      </c>
      <c r="C30" s="4" t="s">
        <v>361</v>
      </c>
      <c r="D30" s="43">
        <v>1</v>
      </c>
      <c r="E30" s="43">
        <v>0</v>
      </c>
      <c r="F30" s="7">
        <v>199</v>
      </c>
      <c r="G30" s="7">
        <v>206</v>
      </c>
      <c r="H30" s="10">
        <v>213</v>
      </c>
      <c r="I30" s="13">
        <v>220</v>
      </c>
      <c r="J30" s="18">
        <v>229</v>
      </c>
      <c r="K30" s="22">
        <v>236</v>
      </c>
      <c r="L30" s="31">
        <v>243</v>
      </c>
      <c r="M30" s="37">
        <v>256</v>
      </c>
      <c r="N30" s="1">
        <f>ROUND((M30-F30)/7+M30,0)</f>
        <v>264</v>
      </c>
      <c r="O30" s="44">
        <v>268</v>
      </c>
      <c r="P30" s="47">
        <v>274</v>
      </c>
      <c r="Q30" s="53">
        <v>280</v>
      </c>
      <c r="R30" s="65">
        <v>285</v>
      </c>
      <c r="S30" s="69">
        <v>294</v>
      </c>
      <c r="T30" s="71">
        <v>299</v>
      </c>
      <c r="U30" s="73">
        <v>307</v>
      </c>
      <c r="V30" s="1">
        <f>ROUND((U30-S30)/2+U30,1)</f>
        <v>313.5</v>
      </c>
      <c r="W30" s="82">
        <v>322</v>
      </c>
      <c r="X30" s="88">
        <v>334</v>
      </c>
      <c r="Y30" s="90">
        <v>351</v>
      </c>
      <c r="Z30" s="93">
        <v>362</v>
      </c>
      <c r="AA30" s="99">
        <v>375</v>
      </c>
      <c r="AB30" s="104">
        <v>387</v>
      </c>
      <c r="AC30" s="114">
        <v>397</v>
      </c>
      <c r="AD30" s="117">
        <v>403</v>
      </c>
      <c r="AE30" s="122">
        <v>409</v>
      </c>
      <c r="AF30" s="124">
        <v>415</v>
      </c>
      <c r="AG30" s="129">
        <v>423</v>
      </c>
      <c r="AH30" s="133">
        <v>430</v>
      </c>
      <c r="AI30" s="136">
        <v>442</v>
      </c>
      <c r="AJ30" s="140">
        <v>450</v>
      </c>
      <c r="AK30" s="1">
        <f t="shared" ref="AK30:AK33" si="35">ROUND((AJ30-AG30)/3+AJ30,1)</f>
        <v>459</v>
      </c>
      <c r="AL30" s="149">
        <v>465</v>
      </c>
      <c r="AM30" s="153">
        <v>473</v>
      </c>
      <c r="AN30" s="158">
        <v>483</v>
      </c>
      <c r="AO30" s="163">
        <v>489</v>
      </c>
      <c r="AP30" s="1">
        <v>497</v>
      </c>
      <c r="AQ30" s="174">
        <v>499</v>
      </c>
      <c r="AR30" s="178">
        <v>504</v>
      </c>
      <c r="AS30" s="184">
        <v>509</v>
      </c>
      <c r="AT30" s="1">
        <v>514</v>
      </c>
      <c r="AU30" s="193">
        <v>524</v>
      </c>
      <c r="AV30" s="202">
        <v>533</v>
      </c>
      <c r="AW30" s="205">
        <v>541</v>
      </c>
      <c r="AX30" s="1">
        <v>549</v>
      </c>
      <c r="AY30" s="218">
        <v>554</v>
      </c>
      <c r="AZ30" s="225">
        <v>559</v>
      </c>
      <c r="BA30" s="229">
        <v>564</v>
      </c>
      <c r="BB30" s="235">
        <v>570</v>
      </c>
      <c r="BC30" s="245">
        <v>576</v>
      </c>
      <c r="BD30" s="251">
        <v>582</v>
      </c>
      <c r="BE30" s="255">
        <v>587</v>
      </c>
      <c r="BF30" s="264">
        <v>594</v>
      </c>
      <c r="BG30" s="268">
        <v>603</v>
      </c>
      <c r="BH30" s="272">
        <v>611</v>
      </c>
      <c r="BI30" s="279">
        <v>612</v>
      </c>
      <c r="BJ30" s="285">
        <v>1.2210000000000001</v>
      </c>
      <c r="BK30" s="291">
        <v>1.2210000000000001</v>
      </c>
      <c r="BL30" s="295">
        <v>1.2210000000000001</v>
      </c>
      <c r="BM30" s="5">
        <v>1.2210000000000001</v>
      </c>
      <c r="BN30" s="5">
        <v>1.2210000000000001</v>
      </c>
      <c r="BO30" s="1">
        <v>1.2210000000000001</v>
      </c>
      <c r="BP30" s="5">
        <v>1.2210000000000001</v>
      </c>
      <c r="BQ30" s="5">
        <v>1.2210000000000001</v>
      </c>
      <c r="BR30" s="5">
        <v>1.2210000000000001</v>
      </c>
      <c r="BS30" s="5">
        <v>1.2210000000000001</v>
      </c>
      <c r="BT30" s="5">
        <v>1.2210000000000001</v>
      </c>
      <c r="BU30" s="5">
        <v>1.2210000000000001</v>
      </c>
      <c r="BV30" s="335">
        <v>1.2210000000000001</v>
      </c>
      <c r="BW30" s="338">
        <v>1.2210000000000001</v>
      </c>
      <c r="BX30" s="343">
        <v>1.2210000000000001</v>
      </c>
      <c r="BY30" s="346">
        <v>1.2210000000000001</v>
      </c>
      <c r="BZ30" s="354">
        <v>1.2210000000000001</v>
      </c>
      <c r="CA30" s="375">
        <v>1.2210000000000001</v>
      </c>
      <c r="CB30" s="388">
        <v>1.2210000000000001</v>
      </c>
      <c r="CC30" s="393">
        <v>1.2210000000000001</v>
      </c>
      <c r="CD30" s="414">
        <v>1.2210000000000001</v>
      </c>
      <c r="CE30" s="5">
        <v>1.2210000000000001</v>
      </c>
      <c r="CF30" s="5">
        <v>1.2210000000000001</v>
      </c>
      <c r="CG30" s="5">
        <v>1.2210000000000001</v>
      </c>
      <c r="CH30" s="5">
        <v>1.2210000000000001</v>
      </c>
      <c r="CI30" s="5">
        <v>1.2210000000000001</v>
      </c>
      <c r="CJ30" s="5">
        <v>1.2210000000000001</v>
      </c>
      <c r="CK30" s="460">
        <v>1.2210000000000001</v>
      </c>
      <c r="CL30" s="468">
        <v>1.2210000000000001</v>
      </c>
      <c r="CM30" s="475">
        <v>1.2210000000000001</v>
      </c>
      <c r="CN30" s="483">
        <v>1.2210000000000001</v>
      </c>
      <c r="CO30" s="489">
        <v>1.2210000000000001</v>
      </c>
      <c r="CP30" s="498">
        <v>1.2210000000000001</v>
      </c>
      <c r="CQ30" s="505">
        <v>1.2210000000000001</v>
      </c>
      <c r="CR30" s="511">
        <v>1.2210000000000001</v>
      </c>
      <c r="CS30" s="519">
        <v>1.2210000000000001</v>
      </c>
      <c r="CT30" s="530">
        <v>1.2210000000000001</v>
      </c>
      <c r="CU30" s="218">
        <f t="shared" si="0"/>
        <v>0</v>
      </c>
      <c r="CV30" s="7">
        <v>10</v>
      </c>
      <c r="CW30" s="7">
        <v>10</v>
      </c>
      <c r="CX30" s="10">
        <v>10</v>
      </c>
      <c r="CY30" s="13">
        <v>10</v>
      </c>
      <c r="CZ30" s="18">
        <v>10</v>
      </c>
      <c r="DA30" s="22">
        <v>10</v>
      </c>
      <c r="DB30" s="31">
        <v>10</v>
      </c>
      <c r="DC30" s="37">
        <v>10</v>
      </c>
      <c r="DD30" s="1">
        <f>ROUND((DC30-CV30)/7+DC30,0)</f>
        <v>10</v>
      </c>
      <c r="DE30" s="44">
        <v>10</v>
      </c>
      <c r="DF30" s="47">
        <v>10</v>
      </c>
      <c r="DG30" s="53">
        <v>10</v>
      </c>
      <c r="DH30" s="65">
        <v>10</v>
      </c>
      <c r="DI30" s="69">
        <v>10</v>
      </c>
      <c r="DJ30" s="71">
        <v>10</v>
      </c>
      <c r="DK30" s="73">
        <v>10</v>
      </c>
      <c r="DL30" s="1">
        <v>10</v>
      </c>
      <c r="DM30" s="82">
        <v>10</v>
      </c>
      <c r="DN30" s="88">
        <v>10</v>
      </c>
      <c r="DO30" s="90">
        <v>10</v>
      </c>
      <c r="DP30" s="93">
        <v>11</v>
      </c>
      <c r="DQ30" s="99">
        <v>12</v>
      </c>
      <c r="DR30" s="104">
        <v>14</v>
      </c>
      <c r="DS30" s="114">
        <v>15</v>
      </c>
      <c r="DT30" s="117">
        <v>17</v>
      </c>
      <c r="DU30" s="122">
        <v>21</v>
      </c>
      <c r="DV30" s="124">
        <v>24</v>
      </c>
      <c r="DW30" s="129">
        <v>28</v>
      </c>
      <c r="DX30" s="133">
        <v>29</v>
      </c>
      <c r="DY30" s="136">
        <v>29</v>
      </c>
      <c r="DZ30" s="140">
        <v>29</v>
      </c>
      <c r="EA30" s="1">
        <f t="shared" ref="EA30:EA33" si="36">DZ30</f>
        <v>29</v>
      </c>
      <c r="EB30" s="149">
        <v>30</v>
      </c>
      <c r="EC30" s="153">
        <v>34</v>
      </c>
      <c r="ED30" s="158">
        <v>39</v>
      </c>
      <c r="EE30" s="163">
        <v>43</v>
      </c>
      <c r="EF30" s="1">
        <v>47</v>
      </c>
      <c r="EG30" s="174">
        <v>50</v>
      </c>
      <c r="EH30" s="178">
        <v>54</v>
      </c>
      <c r="EI30" s="184">
        <v>57</v>
      </c>
      <c r="EJ30" s="1">
        <v>58</v>
      </c>
      <c r="EK30" s="193">
        <v>58</v>
      </c>
      <c r="EL30" s="202">
        <v>58</v>
      </c>
      <c r="EM30" s="205">
        <v>58</v>
      </c>
      <c r="EN30" s="1">
        <f>EM30</f>
        <v>58</v>
      </c>
      <c r="EO30" s="218">
        <v>61</v>
      </c>
      <c r="EP30" s="225">
        <v>65</v>
      </c>
      <c r="EQ30" s="229">
        <v>69</v>
      </c>
      <c r="ER30" s="235">
        <v>74</v>
      </c>
      <c r="ES30" s="245">
        <v>79</v>
      </c>
      <c r="ET30" s="251">
        <v>83</v>
      </c>
      <c r="EU30" s="255">
        <v>88</v>
      </c>
      <c r="EV30" s="264">
        <v>89</v>
      </c>
      <c r="EW30" s="268">
        <v>89</v>
      </c>
      <c r="EX30" s="272">
        <v>89</v>
      </c>
      <c r="EY30" s="234">
        <v>89</v>
      </c>
      <c r="EZ30" s="285">
        <v>89</v>
      </c>
      <c r="FA30" s="291">
        <v>89</v>
      </c>
      <c r="FB30" s="295">
        <v>89</v>
      </c>
      <c r="FC30" s="5">
        <v>89</v>
      </c>
      <c r="FD30" s="5">
        <v>89</v>
      </c>
      <c r="FE30" s="1">
        <v>89</v>
      </c>
      <c r="FF30" s="5">
        <v>89</v>
      </c>
      <c r="FG30" s="5">
        <v>89</v>
      </c>
      <c r="FH30" s="5">
        <v>89</v>
      </c>
      <c r="FI30" s="5">
        <v>89</v>
      </c>
      <c r="FJ30" s="5">
        <v>89</v>
      </c>
      <c r="FK30" s="5">
        <v>89</v>
      </c>
      <c r="FL30" s="335">
        <v>89</v>
      </c>
      <c r="FM30" s="338">
        <v>89</v>
      </c>
      <c r="FN30" s="343">
        <v>89</v>
      </c>
      <c r="FO30" s="346">
        <v>89</v>
      </c>
      <c r="FP30" s="354">
        <v>89</v>
      </c>
      <c r="FQ30" s="375">
        <v>89</v>
      </c>
      <c r="FR30" s="388">
        <v>89</v>
      </c>
      <c r="FS30" s="393">
        <v>89</v>
      </c>
      <c r="FT30" s="414">
        <v>89</v>
      </c>
      <c r="FU30" s="5">
        <v>89</v>
      </c>
      <c r="FV30" s="5">
        <v>89</v>
      </c>
      <c r="FW30" s="5">
        <v>89</v>
      </c>
      <c r="FX30" s="5">
        <v>89</v>
      </c>
      <c r="FY30" s="5">
        <v>89</v>
      </c>
      <c r="FZ30" s="5">
        <v>89</v>
      </c>
      <c r="GA30" s="5">
        <v>89</v>
      </c>
      <c r="GB30" s="5">
        <v>89</v>
      </c>
      <c r="GC30" s="475">
        <v>1.2929999999999999</v>
      </c>
      <c r="GD30" s="483">
        <v>1.2929999999999999</v>
      </c>
      <c r="GE30" s="489">
        <v>1.2929999999999999</v>
      </c>
      <c r="GF30" s="498">
        <v>1.2929999999999999</v>
      </c>
      <c r="GG30" s="505">
        <v>1.2929999999999999</v>
      </c>
      <c r="GH30" s="511">
        <v>1.2929999999999999</v>
      </c>
      <c r="GI30" s="519">
        <v>1.2929999999999999</v>
      </c>
      <c r="GJ30" s="530">
        <v>1.2929999999999999</v>
      </c>
      <c r="GK30" s="218">
        <f t="shared" si="2"/>
        <v>0</v>
      </c>
      <c r="GL30" s="7">
        <v>12833</v>
      </c>
      <c r="GM30" s="7">
        <v>13127</v>
      </c>
      <c r="GN30" s="7">
        <v>13417</v>
      </c>
      <c r="GO30" s="13">
        <v>13698</v>
      </c>
      <c r="GP30" s="17"/>
      <c r="GQ30" s="22"/>
      <c r="GR30" s="31">
        <v>14309</v>
      </c>
      <c r="GS30" s="37">
        <v>14547</v>
      </c>
      <c r="GT30" s="41"/>
      <c r="GU30" s="44">
        <v>15004</v>
      </c>
      <c r="GV30" s="47">
        <v>15246</v>
      </c>
      <c r="GW30" s="53">
        <v>15460</v>
      </c>
      <c r="GX30" s="65">
        <v>15673</v>
      </c>
      <c r="GY30" s="69">
        <v>15952</v>
      </c>
      <c r="GZ30" s="71">
        <v>16256</v>
      </c>
      <c r="HA30" s="73">
        <v>16525</v>
      </c>
      <c r="HB30" s="77"/>
      <c r="HC30" s="82">
        <v>17061</v>
      </c>
      <c r="HD30" s="88">
        <v>17397</v>
      </c>
      <c r="HE30" s="90">
        <v>17709</v>
      </c>
      <c r="HF30" s="93">
        <v>17959</v>
      </c>
      <c r="HG30" s="99">
        <v>18278</v>
      </c>
      <c r="HH30" s="104">
        <v>18638</v>
      </c>
      <c r="HI30" s="114">
        <v>18957</v>
      </c>
      <c r="HJ30" s="117">
        <v>19175</v>
      </c>
      <c r="HK30" s="122">
        <v>19304</v>
      </c>
      <c r="HL30" s="124">
        <v>19446</v>
      </c>
      <c r="HM30" s="129">
        <v>19592</v>
      </c>
      <c r="HN30" s="133">
        <v>19790</v>
      </c>
      <c r="HO30" s="136">
        <v>20073</v>
      </c>
      <c r="HP30" s="140">
        <v>20240</v>
      </c>
      <c r="HQ30" s="145"/>
      <c r="HR30" s="149">
        <v>20477</v>
      </c>
      <c r="HS30" s="153">
        <v>20639</v>
      </c>
      <c r="HT30" s="158">
        <v>20830</v>
      </c>
      <c r="HU30" s="163">
        <v>20978</v>
      </c>
      <c r="HV30" s="167"/>
      <c r="HW30" s="174">
        <v>21244</v>
      </c>
      <c r="HX30" s="178">
        <v>21371</v>
      </c>
      <c r="HY30" s="184">
        <v>21500</v>
      </c>
      <c r="HZ30" s="189"/>
      <c r="IA30" s="193">
        <v>21831</v>
      </c>
      <c r="IB30" s="202">
        <v>21961</v>
      </c>
      <c r="IC30" s="205">
        <v>22091</v>
      </c>
      <c r="ID30" s="209"/>
      <c r="IE30" s="223">
        <v>22346</v>
      </c>
      <c r="IF30" s="225">
        <v>22547</v>
      </c>
      <c r="IG30" s="229">
        <v>22718</v>
      </c>
      <c r="IH30" s="235">
        <v>22970</v>
      </c>
      <c r="II30" s="245">
        <v>23156</v>
      </c>
      <c r="IJ30" s="251">
        <v>23310</v>
      </c>
      <c r="IK30" s="255">
        <v>23460</v>
      </c>
      <c r="IL30" s="264">
        <v>23608</v>
      </c>
      <c r="IM30" s="268">
        <v>23757</v>
      </c>
      <c r="IN30" s="272">
        <v>23898</v>
      </c>
      <c r="IO30" s="279">
        <v>23898</v>
      </c>
      <c r="IP30" s="285">
        <v>23932</v>
      </c>
      <c r="IQ30" s="291">
        <v>23932</v>
      </c>
      <c r="IR30" s="295">
        <v>23932</v>
      </c>
      <c r="IS30" s="299"/>
      <c r="IT30" s="5">
        <v>23932</v>
      </c>
      <c r="IU30" s="308"/>
      <c r="IV30" s="5">
        <v>23932</v>
      </c>
      <c r="IW30" s="5">
        <v>23932</v>
      </c>
      <c r="IX30" s="5">
        <v>23932</v>
      </c>
      <c r="IY30" s="5">
        <v>23932</v>
      </c>
      <c r="IZ30" s="5">
        <v>23932</v>
      </c>
      <c r="JA30" s="5">
        <v>23932</v>
      </c>
      <c r="JB30" s="335">
        <v>23932</v>
      </c>
      <c r="JC30" s="338">
        <v>23933</v>
      </c>
      <c r="JD30" s="343">
        <v>23933</v>
      </c>
      <c r="JE30" s="346">
        <v>23933</v>
      </c>
      <c r="JF30" s="354">
        <v>23933</v>
      </c>
      <c r="JG30" s="375">
        <v>23933</v>
      </c>
      <c r="JH30" s="388">
        <v>23933</v>
      </c>
      <c r="JI30" s="393">
        <v>23933</v>
      </c>
      <c r="JJ30" s="414">
        <v>23933</v>
      </c>
      <c r="JK30" s="5">
        <v>23933</v>
      </c>
      <c r="JL30" s="5">
        <v>23933</v>
      </c>
      <c r="JM30" s="5">
        <v>23933</v>
      </c>
      <c r="JN30" s="5">
        <v>23933</v>
      </c>
      <c r="JO30" s="5">
        <v>23933</v>
      </c>
      <c r="JP30" s="5">
        <v>23933</v>
      </c>
      <c r="JQ30" s="460">
        <v>23941</v>
      </c>
      <c r="JR30" s="468">
        <v>23943</v>
      </c>
      <c r="JS30" s="475">
        <v>23944</v>
      </c>
      <c r="JT30" s="483">
        <v>23945</v>
      </c>
      <c r="JU30" s="489">
        <v>23945</v>
      </c>
      <c r="JV30" s="498">
        <v>23946</v>
      </c>
      <c r="JW30" s="505">
        <v>23946</v>
      </c>
      <c r="JX30" s="511">
        <v>23946</v>
      </c>
      <c r="JY30" s="519">
        <v>23946</v>
      </c>
      <c r="JZ30" s="530">
        <v>23946</v>
      </c>
      <c r="KA30" s="218">
        <f t="shared" si="3"/>
        <v>0</v>
      </c>
      <c r="KB30" s="4" t="s">
        <v>8</v>
      </c>
    </row>
    <row r="31" spans="1:288" ht="15" customHeight="1" x14ac:dyDescent="0.2">
      <c r="A31" s="557"/>
      <c r="B31" s="43">
        <v>30</v>
      </c>
      <c r="C31" s="4" t="s">
        <v>372</v>
      </c>
      <c r="D31" s="43">
        <v>1</v>
      </c>
      <c r="E31" s="43">
        <v>1</v>
      </c>
      <c r="F31" s="7">
        <v>161</v>
      </c>
      <c r="G31" s="7">
        <v>163</v>
      </c>
      <c r="H31" s="10">
        <v>165</v>
      </c>
      <c r="I31" s="13">
        <v>168</v>
      </c>
      <c r="J31" s="18">
        <v>171</v>
      </c>
      <c r="K31" s="22">
        <v>174</v>
      </c>
      <c r="L31" s="31">
        <v>178</v>
      </c>
      <c r="M31" s="37">
        <v>184</v>
      </c>
      <c r="N31" s="41">
        <v>187</v>
      </c>
      <c r="O31" s="44">
        <v>191</v>
      </c>
      <c r="P31" s="47">
        <v>194</v>
      </c>
      <c r="Q31" s="1">
        <f>ROUND((P31-F31)/10+P31+1,1)</f>
        <v>198.3</v>
      </c>
      <c r="R31" s="65">
        <v>202</v>
      </c>
      <c r="S31" s="69">
        <v>204</v>
      </c>
      <c r="T31" s="71">
        <v>208</v>
      </c>
      <c r="U31" s="73">
        <v>211</v>
      </c>
      <c r="V31" s="77">
        <v>215</v>
      </c>
      <c r="W31" s="82">
        <v>218</v>
      </c>
      <c r="X31" s="88">
        <v>223</v>
      </c>
      <c r="Y31" s="90">
        <v>227</v>
      </c>
      <c r="Z31" s="93">
        <v>233</v>
      </c>
      <c r="AA31" s="99">
        <v>236</v>
      </c>
      <c r="AB31" s="104">
        <v>239</v>
      </c>
      <c r="AC31" s="114">
        <v>242</v>
      </c>
      <c r="AD31" s="117">
        <v>246</v>
      </c>
      <c r="AE31" s="122">
        <v>248</v>
      </c>
      <c r="AF31" s="124">
        <v>251</v>
      </c>
      <c r="AG31" s="1">
        <f t="shared" ref="AG31:AG32" si="37">ROUND((AF31-AC31)/3+AF31,1)</f>
        <v>254</v>
      </c>
      <c r="AH31" s="133">
        <v>258</v>
      </c>
      <c r="AI31" s="136">
        <v>259</v>
      </c>
      <c r="AJ31" s="140">
        <v>261</v>
      </c>
      <c r="AK31" s="1">
        <f t="shared" si="35"/>
        <v>263.3</v>
      </c>
      <c r="AL31" s="149">
        <v>268</v>
      </c>
      <c r="AM31" s="153">
        <v>270</v>
      </c>
      <c r="AN31" s="158">
        <v>277</v>
      </c>
      <c r="AO31" s="163">
        <v>277</v>
      </c>
      <c r="AP31" s="167">
        <v>277</v>
      </c>
      <c r="AQ31" s="174">
        <v>280</v>
      </c>
      <c r="AR31" s="1">
        <v>282</v>
      </c>
      <c r="AS31" s="184">
        <v>284</v>
      </c>
      <c r="AT31" s="189">
        <v>287</v>
      </c>
      <c r="AU31" s="193">
        <v>290</v>
      </c>
      <c r="AV31" s="202">
        <v>295</v>
      </c>
      <c r="AW31" s="205">
        <v>299</v>
      </c>
      <c r="AX31" s="209">
        <v>302</v>
      </c>
      <c r="AY31" s="218">
        <v>305</v>
      </c>
      <c r="AZ31" s="1">
        <v>308</v>
      </c>
      <c r="BA31" s="229">
        <v>308</v>
      </c>
      <c r="BB31" s="235">
        <v>310</v>
      </c>
      <c r="BC31" s="245">
        <v>312</v>
      </c>
      <c r="BD31" s="251">
        <v>3</v>
      </c>
      <c r="BE31" s="255">
        <v>5</v>
      </c>
      <c r="BF31" s="264">
        <v>8</v>
      </c>
      <c r="BG31" s="268">
        <v>11</v>
      </c>
      <c r="BH31" s="1">
        <v>14</v>
      </c>
      <c r="BI31" s="279">
        <v>20</v>
      </c>
      <c r="BJ31" s="1">
        <v>24</v>
      </c>
      <c r="BK31" s="1">
        <v>28</v>
      </c>
      <c r="BL31" s="1">
        <v>32</v>
      </c>
      <c r="BM31" s="1">
        <v>36</v>
      </c>
      <c r="BN31" s="305">
        <v>41</v>
      </c>
      <c r="BO31" s="308">
        <v>45</v>
      </c>
      <c r="BP31" s="1">
        <v>49</v>
      </c>
      <c r="BQ31" s="1">
        <v>53</v>
      </c>
      <c r="BR31" s="317">
        <v>50</v>
      </c>
      <c r="BS31" s="1">
        <v>52</v>
      </c>
      <c r="BT31" s="1">
        <v>54</v>
      </c>
      <c r="BU31" s="1">
        <v>56</v>
      </c>
      <c r="BV31" s="335">
        <v>80</v>
      </c>
      <c r="BW31" s="338">
        <v>92</v>
      </c>
      <c r="BX31" s="1">
        <v>102</v>
      </c>
      <c r="BY31" s="346">
        <v>106</v>
      </c>
      <c r="BZ31" s="354">
        <v>113</v>
      </c>
      <c r="CA31" s="375">
        <v>120</v>
      </c>
      <c r="CB31" s="1">
        <v>127</v>
      </c>
      <c r="CC31" s="393">
        <v>148</v>
      </c>
      <c r="CD31" s="414">
        <v>153</v>
      </c>
      <c r="CE31" s="1">
        <v>164</v>
      </c>
      <c r="CF31" s="429">
        <v>164</v>
      </c>
      <c r="CG31" s="1">
        <v>164</v>
      </c>
      <c r="CH31" s="1">
        <v>165</v>
      </c>
      <c r="CI31" s="1">
        <v>166</v>
      </c>
      <c r="CJ31" s="1">
        <v>167</v>
      </c>
      <c r="CK31" s="460">
        <v>178</v>
      </c>
      <c r="CL31" s="1">
        <v>182</v>
      </c>
      <c r="CM31" s="1">
        <v>186</v>
      </c>
      <c r="CN31" s="1">
        <v>190</v>
      </c>
      <c r="CO31" s="1">
        <v>194</v>
      </c>
      <c r="CP31" s="1">
        <v>198</v>
      </c>
      <c r="CQ31" s="1">
        <v>202</v>
      </c>
      <c r="CR31" s="1">
        <v>206</v>
      </c>
      <c r="CS31" s="522">
        <v>210</v>
      </c>
      <c r="CT31" s="1">
        <v>214</v>
      </c>
      <c r="CU31" s="218">
        <f t="shared" si="0"/>
        <v>4</v>
      </c>
      <c r="CV31" s="7">
        <v>67</v>
      </c>
      <c r="CW31" s="7">
        <v>70</v>
      </c>
      <c r="CX31" s="10">
        <v>73</v>
      </c>
      <c r="CY31" s="13">
        <v>74</v>
      </c>
      <c r="CZ31" s="18">
        <v>75</v>
      </c>
      <c r="DA31" s="22">
        <v>76</v>
      </c>
      <c r="DB31" s="31">
        <v>76</v>
      </c>
      <c r="DC31" s="37">
        <v>77</v>
      </c>
      <c r="DD31" s="41">
        <v>77</v>
      </c>
      <c r="DE31" s="44">
        <v>79</v>
      </c>
      <c r="DF31" s="47">
        <v>81</v>
      </c>
      <c r="DG31" s="1">
        <f>ROUND((DF31-CV31)/10+DF31+1,1)</f>
        <v>83.4</v>
      </c>
      <c r="DH31" s="65">
        <v>85</v>
      </c>
      <c r="DI31" s="69">
        <v>87</v>
      </c>
      <c r="DJ31" s="71">
        <v>88</v>
      </c>
      <c r="DK31" s="73">
        <v>90</v>
      </c>
      <c r="DL31" s="77">
        <v>91</v>
      </c>
      <c r="DM31" s="82">
        <v>91</v>
      </c>
      <c r="DN31" s="88">
        <v>92</v>
      </c>
      <c r="DO31" s="90">
        <v>92</v>
      </c>
      <c r="DP31" s="93">
        <v>93</v>
      </c>
      <c r="DQ31" s="99">
        <v>94</v>
      </c>
      <c r="DR31" s="104">
        <v>96</v>
      </c>
      <c r="DS31" s="114">
        <v>98</v>
      </c>
      <c r="DT31" s="117">
        <v>99</v>
      </c>
      <c r="DU31" s="122">
        <v>100</v>
      </c>
      <c r="DV31" s="124">
        <v>102</v>
      </c>
      <c r="DW31" s="1">
        <f t="shared" ref="DW31:DW32" si="38">ROUND((DV31-DS31)/3+DV31,1)</f>
        <v>103.3</v>
      </c>
      <c r="DX31" s="133">
        <v>103.3</v>
      </c>
      <c r="DY31" s="136">
        <v>103.3</v>
      </c>
      <c r="DZ31" s="140">
        <v>103.3</v>
      </c>
      <c r="EA31" s="1">
        <f t="shared" si="36"/>
        <v>103.3</v>
      </c>
      <c r="EB31" s="149">
        <v>103.3</v>
      </c>
      <c r="EC31" s="153">
        <v>105</v>
      </c>
      <c r="ED31" s="158">
        <v>107</v>
      </c>
      <c r="EE31" s="163">
        <v>108</v>
      </c>
      <c r="EF31" s="167">
        <v>110</v>
      </c>
      <c r="EG31" s="174">
        <v>2</v>
      </c>
      <c r="EH31" s="1">
        <v>4</v>
      </c>
      <c r="EI31" s="184">
        <v>3</v>
      </c>
      <c r="EJ31" s="189">
        <v>4</v>
      </c>
      <c r="EK31" s="193">
        <v>4</v>
      </c>
      <c r="EL31" s="202">
        <v>4</v>
      </c>
      <c r="EM31" s="205">
        <v>4</v>
      </c>
      <c r="EN31" s="209">
        <v>4</v>
      </c>
      <c r="EO31" s="218">
        <v>5</v>
      </c>
      <c r="EP31" s="1">
        <v>6</v>
      </c>
      <c r="EQ31" s="229">
        <v>8</v>
      </c>
      <c r="ER31" s="235">
        <v>9</v>
      </c>
      <c r="ES31" s="245">
        <v>11</v>
      </c>
      <c r="ET31" s="251">
        <v>12</v>
      </c>
      <c r="EU31" s="255">
        <v>13</v>
      </c>
      <c r="EV31" s="264">
        <v>13</v>
      </c>
      <c r="EW31" s="268">
        <v>13</v>
      </c>
      <c r="EX31" s="1">
        <f t="shared" ref="EX31:EX37" si="39">EW31</f>
        <v>13</v>
      </c>
      <c r="EY31" s="279">
        <v>13</v>
      </c>
      <c r="EZ31" s="1">
        <v>15</v>
      </c>
      <c r="FA31" s="1">
        <v>17</v>
      </c>
      <c r="FB31" s="1">
        <v>19</v>
      </c>
      <c r="FC31" s="1">
        <v>21</v>
      </c>
      <c r="FD31" s="305">
        <v>23</v>
      </c>
      <c r="FE31" s="308">
        <v>26</v>
      </c>
      <c r="FF31" s="1">
        <v>28</v>
      </c>
      <c r="FG31" s="1">
        <f>FF31</f>
        <v>28</v>
      </c>
      <c r="FH31" s="317">
        <v>28</v>
      </c>
      <c r="FI31" s="1">
        <v>28</v>
      </c>
      <c r="FJ31" s="1">
        <v>30</v>
      </c>
      <c r="FK31" s="1">
        <v>32</v>
      </c>
      <c r="FL31" s="335">
        <v>44</v>
      </c>
      <c r="FM31" s="338">
        <v>56</v>
      </c>
      <c r="FN31" s="1">
        <v>66</v>
      </c>
      <c r="FO31" s="346">
        <v>64</v>
      </c>
      <c r="FP31" s="354">
        <v>70</v>
      </c>
      <c r="FQ31" s="375">
        <v>75</v>
      </c>
      <c r="FR31" s="1">
        <v>80</v>
      </c>
      <c r="FS31" s="393">
        <v>84</v>
      </c>
      <c r="FT31" s="414">
        <v>86</v>
      </c>
      <c r="FU31" s="1">
        <v>90</v>
      </c>
      <c r="FV31" s="429">
        <v>91</v>
      </c>
      <c r="FW31" s="1">
        <v>93</v>
      </c>
      <c r="FX31" s="1">
        <v>95</v>
      </c>
      <c r="FY31" s="1">
        <v>96</v>
      </c>
      <c r="FZ31" s="1">
        <v>97</v>
      </c>
      <c r="GA31" s="234">
        <v>100</v>
      </c>
      <c r="GB31" s="1">
        <v>102</v>
      </c>
      <c r="GC31" s="1">
        <v>104</v>
      </c>
      <c r="GD31" s="1">
        <v>106</v>
      </c>
      <c r="GE31" s="1">
        <v>108</v>
      </c>
      <c r="GF31" s="1">
        <v>110</v>
      </c>
      <c r="GG31" s="1">
        <v>112</v>
      </c>
      <c r="GH31" s="1">
        <v>114</v>
      </c>
      <c r="GI31" s="522">
        <v>116</v>
      </c>
      <c r="GJ31" s="1">
        <v>118</v>
      </c>
      <c r="GK31" s="218">
        <f t="shared" si="2"/>
        <v>2</v>
      </c>
      <c r="GL31" s="7">
        <v>2119</v>
      </c>
      <c r="GM31" s="7">
        <v>2187</v>
      </c>
      <c r="GN31" s="7">
        <v>2256</v>
      </c>
      <c r="GO31" s="13">
        <v>2320</v>
      </c>
      <c r="GP31" s="17"/>
      <c r="GQ31" s="22">
        <v>2421</v>
      </c>
      <c r="GR31" s="31">
        <v>2493</v>
      </c>
      <c r="GS31" s="37"/>
      <c r="GT31" s="41">
        <v>2652</v>
      </c>
      <c r="GU31" s="44">
        <v>2732</v>
      </c>
      <c r="GV31" s="47">
        <v>2832</v>
      </c>
      <c r="GW31" s="53"/>
      <c r="GX31" s="65">
        <v>3010</v>
      </c>
      <c r="GY31" s="69">
        <v>3142</v>
      </c>
      <c r="GZ31" s="71">
        <v>3235</v>
      </c>
      <c r="HA31" s="73">
        <v>3295</v>
      </c>
      <c r="HB31" s="77">
        <v>3355</v>
      </c>
      <c r="HC31" s="82">
        <v>3437</v>
      </c>
      <c r="HD31" s="88">
        <v>3495</v>
      </c>
      <c r="HE31" s="90">
        <v>3570</v>
      </c>
      <c r="HF31" s="93">
        <v>3636</v>
      </c>
      <c r="HG31" s="99">
        <v>3729</v>
      </c>
      <c r="HH31" s="104">
        <v>3832</v>
      </c>
      <c r="HI31" s="114">
        <v>3930</v>
      </c>
      <c r="HJ31" s="74">
        <v>4029</v>
      </c>
      <c r="HK31" s="122">
        <v>4092</v>
      </c>
      <c r="HL31" s="124">
        <v>4191</v>
      </c>
      <c r="HM31" s="129"/>
      <c r="HN31" s="133">
        <v>4371</v>
      </c>
      <c r="HO31" s="136">
        <v>4446</v>
      </c>
      <c r="HP31" s="140">
        <v>4521</v>
      </c>
      <c r="HQ31" s="145"/>
      <c r="HR31" s="149">
        <v>4669</v>
      </c>
      <c r="HS31" s="153">
        <v>4758</v>
      </c>
      <c r="HT31" s="158">
        <v>4841</v>
      </c>
      <c r="HU31" s="163">
        <v>4914</v>
      </c>
      <c r="HV31" s="167">
        <v>4993</v>
      </c>
      <c r="HW31" s="174">
        <v>5102</v>
      </c>
      <c r="HX31" s="178"/>
      <c r="HY31" s="184">
        <v>5254</v>
      </c>
      <c r="HZ31" s="189">
        <v>5294</v>
      </c>
      <c r="IA31" s="193">
        <v>5308</v>
      </c>
      <c r="IB31" s="202">
        <v>5357</v>
      </c>
      <c r="IC31" s="205">
        <v>5409</v>
      </c>
      <c r="ID31" s="209">
        <v>5462</v>
      </c>
      <c r="IE31" s="223">
        <v>5532</v>
      </c>
      <c r="IF31" s="225"/>
      <c r="IG31" s="229">
        <v>5641</v>
      </c>
      <c r="IH31" s="235">
        <v>5699</v>
      </c>
      <c r="II31" s="245">
        <v>5747</v>
      </c>
      <c r="IJ31" s="251">
        <v>5801</v>
      </c>
      <c r="IK31" s="74">
        <v>5854</v>
      </c>
      <c r="IL31" s="264">
        <v>5908</v>
      </c>
      <c r="IM31" s="268">
        <v>5966</v>
      </c>
      <c r="IN31" s="272"/>
      <c r="IO31" s="74">
        <v>6085</v>
      </c>
      <c r="IP31" s="285"/>
      <c r="IQ31" s="291"/>
      <c r="IR31" s="295"/>
      <c r="IS31" s="299"/>
      <c r="IT31" s="305">
        <v>6339</v>
      </c>
      <c r="IU31" s="308">
        <v>6643</v>
      </c>
      <c r="IV31" s="310"/>
      <c r="IW31" s="313"/>
      <c r="IX31" s="317">
        <v>6807</v>
      </c>
      <c r="IY31" s="322"/>
      <c r="IZ31" s="327"/>
      <c r="JA31" s="331"/>
      <c r="JB31" s="74">
        <v>7300</v>
      </c>
      <c r="JC31" s="338">
        <v>7320</v>
      </c>
      <c r="JD31" s="343"/>
      <c r="JE31" s="346">
        <v>7330</v>
      </c>
      <c r="JF31" s="354">
        <v>7340</v>
      </c>
      <c r="JG31" s="375">
        <v>7350</v>
      </c>
      <c r="JH31" s="388"/>
      <c r="JI31" s="393">
        <v>7437</v>
      </c>
      <c r="JJ31" s="414">
        <v>7459</v>
      </c>
      <c r="JK31" s="422"/>
      <c r="JL31" s="429">
        <v>7580</v>
      </c>
      <c r="JM31" s="435"/>
      <c r="JN31" s="441"/>
      <c r="JO31" s="448"/>
      <c r="JP31" s="456"/>
      <c r="JQ31" s="460"/>
      <c r="JR31" s="468"/>
      <c r="JS31" s="475"/>
      <c r="JT31" s="483"/>
      <c r="JU31" s="489"/>
      <c r="JV31" s="498"/>
      <c r="JW31" s="505"/>
      <c r="JX31" s="511"/>
      <c r="JY31" s="519"/>
      <c r="JZ31" s="530"/>
      <c r="KA31" s="218" t="str">
        <f t="shared" si="3"/>
        <v>Н/Д</v>
      </c>
      <c r="KB31" s="4"/>
    </row>
    <row r="32" spans="1:288" ht="15" customHeight="1" x14ac:dyDescent="0.2">
      <c r="A32" s="557"/>
      <c r="B32" s="43">
        <v>31</v>
      </c>
      <c r="C32" s="4" t="s">
        <v>324</v>
      </c>
      <c r="D32" s="43">
        <v>1</v>
      </c>
      <c r="E32" s="43">
        <v>1</v>
      </c>
      <c r="F32" s="7">
        <v>31</v>
      </c>
      <c r="G32" s="7">
        <v>33</v>
      </c>
      <c r="H32" s="10">
        <v>37</v>
      </c>
      <c r="I32" s="13">
        <v>40</v>
      </c>
      <c r="J32" s="18">
        <v>43</v>
      </c>
      <c r="K32" s="22">
        <v>46</v>
      </c>
      <c r="L32" s="31">
        <v>49</v>
      </c>
      <c r="M32" s="37">
        <v>52</v>
      </c>
      <c r="N32" s="41">
        <v>55</v>
      </c>
      <c r="O32" s="44">
        <v>58</v>
      </c>
      <c r="P32" s="47">
        <v>61</v>
      </c>
      <c r="Q32" s="53">
        <v>64</v>
      </c>
      <c r="R32" s="65">
        <v>67</v>
      </c>
      <c r="S32" s="69">
        <v>70</v>
      </c>
      <c r="T32" s="71">
        <v>73</v>
      </c>
      <c r="U32" s="73">
        <v>76</v>
      </c>
      <c r="V32" s="77">
        <v>77</v>
      </c>
      <c r="W32" s="82">
        <v>81</v>
      </c>
      <c r="X32" s="88">
        <v>83</v>
      </c>
      <c r="Y32" s="90">
        <v>86</v>
      </c>
      <c r="Z32" s="93">
        <v>90</v>
      </c>
      <c r="AA32" s="99">
        <v>94</v>
      </c>
      <c r="AB32" s="104">
        <v>98</v>
      </c>
      <c r="AC32" s="114">
        <v>103</v>
      </c>
      <c r="AD32" s="117">
        <v>106</v>
      </c>
      <c r="AE32" s="122">
        <v>108</v>
      </c>
      <c r="AF32" s="1">
        <f>ROUND((AE32-AB32)/3+AE32,1)</f>
        <v>111.3</v>
      </c>
      <c r="AG32" s="1">
        <f t="shared" si="37"/>
        <v>114.1</v>
      </c>
      <c r="AH32" s="1">
        <f>ROUND((AG32-AD32)/3+AG32,1)</f>
        <v>116.8</v>
      </c>
      <c r="AI32" s="1">
        <f>ROUND((AH32-AE32)/3+AH32,1)</f>
        <v>119.7</v>
      </c>
      <c r="AJ32" s="1">
        <f>ROUND((AI32-AF32)/3+AI32,1)</f>
        <v>122.5</v>
      </c>
      <c r="AK32" s="1">
        <f t="shared" si="35"/>
        <v>125.3</v>
      </c>
      <c r="AL32" s="1">
        <v>129.6</v>
      </c>
      <c r="AM32" s="153">
        <v>160</v>
      </c>
      <c r="AN32" s="158">
        <v>187</v>
      </c>
      <c r="AO32" s="163">
        <v>192</v>
      </c>
      <c r="AP32" s="167">
        <v>201</v>
      </c>
      <c r="AQ32" s="174">
        <v>204</v>
      </c>
      <c r="AR32" s="178">
        <v>210</v>
      </c>
      <c r="AS32" s="184">
        <v>216</v>
      </c>
      <c r="AT32" s="189">
        <v>226</v>
      </c>
      <c r="AU32" s="1">
        <v>234</v>
      </c>
      <c r="AV32" s="202">
        <v>244</v>
      </c>
      <c r="AW32" s="205">
        <v>253</v>
      </c>
      <c r="AX32" s="1">
        <v>261</v>
      </c>
      <c r="AY32" s="218">
        <v>269</v>
      </c>
      <c r="AZ32" s="1">
        <v>275</v>
      </c>
      <c r="BA32" s="229">
        <v>277</v>
      </c>
      <c r="BB32" s="235">
        <v>282</v>
      </c>
      <c r="BC32" s="245">
        <v>286</v>
      </c>
      <c r="BD32" s="251">
        <v>292</v>
      </c>
      <c r="BE32" s="255">
        <v>297</v>
      </c>
      <c r="BF32" s="264">
        <v>306</v>
      </c>
      <c r="BG32" s="268">
        <v>316</v>
      </c>
      <c r="BH32" s="272">
        <v>322</v>
      </c>
      <c r="BI32" s="279">
        <v>331</v>
      </c>
      <c r="BJ32" s="285">
        <v>339</v>
      </c>
      <c r="BK32" s="291">
        <v>347</v>
      </c>
      <c r="BL32" s="1">
        <v>355</v>
      </c>
      <c r="BM32" s="299">
        <v>363</v>
      </c>
      <c r="BN32" s="305">
        <v>370</v>
      </c>
      <c r="BO32" s="1">
        <v>376</v>
      </c>
      <c r="BP32" s="1">
        <v>382</v>
      </c>
      <c r="BQ32" s="313">
        <v>392</v>
      </c>
      <c r="BR32" s="317">
        <v>400</v>
      </c>
      <c r="BS32" s="322">
        <v>407</v>
      </c>
      <c r="BT32" s="327">
        <v>417</v>
      </c>
      <c r="BU32" s="331">
        <v>427</v>
      </c>
      <c r="BV32" s="335">
        <v>435</v>
      </c>
      <c r="BW32" s="338">
        <v>441</v>
      </c>
      <c r="BX32" s="343">
        <v>447</v>
      </c>
      <c r="BY32" s="346">
        <v>455</v>
      </c>
      <c r="BZ32" s="354">
        <v>461</v>
      </c>
      <c r="CA32" s="375">
        <v>467</v>
      </c>
      <c r="CB32" s="388">
        <v>474</v>
      </c>
      <c r="CC32" s="393">
        <v>481</v>
      </c>
      <c r="CD32" s="1">
        <v>488</v>
      </c>
      <c r="CE32" s="1">
        <v>495</v>
      </c>
      <c r="CF32" s="429">
        <v>510</v>
      </c>
      <c r="CG32" s="435">
        <v>518</v>
      </c>
      <c r="CH32" s="1">
        <v>526</v>
      </c>
      <c r="CI32" s="448">
        <v>534</v>
      </c>
      <c r="CJ32" s="456">
        <v>543</v>
      </c>
      <c r="CK32" s="1">
        <v>551</v>
      </c>
      <c r="CL32" s="1">
        <v>559</v>
      </c>
      <c r="CM32" s="1">
        <v>567</v>
      </c>
      <c r="CN32" s="1">
        <v>575</v>
      </c>
      <c r="CO32" s="1">
        <v>583</v>
      </c>
      <c r="CP32" s="498">
        <v>575</v>
      </c>
      <c r="CQ32" s="1">
        <v>581</v>
      </c>
      <c r="CR32" s="1">
        <v>587</v>
      </c>
      <c r="CS32" s="522">
        <v>593</v>
      </c>
      <c r="CT32" s="1">
        <v>599</v>
      </c>
      <c r="CU32" s="218">
        <f t="shared" si="0"/>
        <v>6</v>
      </c>
      <c r="CV32" s="7">
        <v>65</v>
      </c>
      <c r="CW32" s="7">
        <v>68</v>
      </c>
      <c r="CX32" s="10">
        <v>69</v>
      </c>
      <c r="CY32" s="13">
        <v>71</v>
      </c>
      <c r="CZ32" s="18">
        <v>73</v>
      </c>
      <c r="DA32" s="22">
        <v>74</v>
      </c>
      <c r="DB32" s="31">
        <v>74</v>
      </c>
      <c r="DC32" s="37">
        <v>75</v>
      </c>
      <c r="DD32" s="41">
        <v>76</v>
      </c>
      <c r="DE32" s="44">
        <v>78</v>
      </c>
      <c r="DF32" s="47">
        <v>80</v>
      </c>
      <c r="DG32" s="53">
        <v>83</v>
      </c>
      <c r="DH32" s="65">
        <v>86</v>
      </c>
      <c r="DI32" s="69">
        <v>88</v>
      </c>
      <c r="DJ32" s="71">
        <v>91</v>
      </c>
      <c r="DK32" s="73">
        <v>93</v>
      </c>
      <c r="DL32" s="77">
        <v>95</v>
      </c>
      <c r="DM32" s="82">
        <v>98</v>
      </c>
      <c r="DN32" s="88">
        <v>100</v>
      </c>
      <c r="DO32" s="90">
        <v>103</v>
      </c>
      <c r="DP32" s="93">
        <v>104</v>
      </c>
      <c r="DQ32" s="99">
        <v>106</v>
      </c>
      <c r="DR32" s="104">
        <v>109</v>
      </c>
      <c r="DS32" s="114">
        <v>111</v>
      </c>
      <c r="DT32" s="117">
        <v>113</v>
      </c>
      <c r="DU32" s="122">
        <v>114</v>
      </c>
      <c r="DV32" s="1">
        <f>ROUND((DU32-DR32)/3+DU32,1)</f>
        <v>115.7</v>
      </c>
      <c r="DW32" s="1">
        <f t="shared" si="38"/>
        <v>117.3</v>
      </c>
      <c r="DX32" s="1">
        <f>ROUND((DW32-DT32)/3/31*16+DW32,1)</f>
        <v>118</v>
      </c>
      <c r="DY32" s="1">
        <v>118</v>
      </c>
      <c r="DZ32" s="1">
        <f>DY32</f>
        <v>118</v>
      </c>
      <c r="EA32" s="1">
        <f t="shared" si="36"/>
        <v>118</v>
      </c>
      <c r="EB32" s="1">
        <v>119</v>
      </c>
      <c r="EC32" s="153">
        <v>119</v>
      </c>
      <c r="ED32" s="158">
        <v>115</v>
      </c>
      <c r="EE32" s="163">
        <v>115</v>
      </c>
      <c r="EF32" s="167">
        <v>116</v>
      </c>
      <c r="EG32" s="174">
        <v>116</v>
      </c>
      <c r="EH32" s="178">
        <v>116</v>
      </c>
      <c r="EI32" s="184">
        <v>117</v>
      </c>
      <c r="EJ32" s="189">
        <v>117</v>
      </c>
      <c r="EK32" s="1">
        <f>EJ32</f>
        <v>117</v>
      </c>
      <c r="EL32" s="202">
        <v>117</v>
      </c>
      <c r="EM32" s="205">
        <v>117</v>
      </c>
      <c r="EN32" s="1">
        <f t="shared" ref="EN32:EN33" si="40">EM32</f>
        <v>117</v>
      </c>
      <c r="EO32" s="218">
        <v>117</v>
      </c>
      <c r="EP32" s="1">
        <v>119</v>
      </c>
      <c r="EQ32" s="229">
        <v>124</v>
      </c>
      <c r="ER32" s="235">
        <v>128</v>
      </c>
      <c r="ES32" s="245">
        <v>133</v>
      </c>
      <c r="ET32" s="251">
        <v>138</v>
      </c>
      <c r="EU32" s="255">
        <v>142</v>
      </c>
      <c r="EV32" s="264">
        <v>142</v>
      </c>
      <c r="EW32" s="268">
        <v>142</v>
      </c>
      <c r="EX32" s="1">
        <f t="shared" si="39"/>
        <v>142</v>
      </c>
      <c r="EY32" s="279">
        <v>143</v>
      </c>
      <c r="EZ32" s="285">
        <v>145</v>
      </c>
      <c r="FA32" s="291">
        <v>148</v>
      </c>
      <c r="FB32" s="1">
        <v>151</v>
      </c>
      <c r="FC32" s="299">
        <v>159</v>
      </c>
      <c r="FD32" s="305">
        <v>163</v>
      </c>
      <c r="FE32" s="1">
        <v>167</v>
      </c>
      <c r="FF32" s="1">
        <v>171</v>
      </c>
      <c r="FG32" s="313">
        <v>173</v>
      </c>
      <c r="FH32" s="317">
        <v>173</v>
      </c>
      <c r="FI32" s="322">
        <v>173</v>
      </c>
      <c r="FJ32" s="327">
        <v>173</v>
      </c>
      <c r="FK32" s="331">
        <v>176</v>
      </c>
      <c r="FL32" s="335">
        <v>178</v>
      </c>
      <c r="FM32" s="338">
        <v>182</v>
      </c>
      <c r="FN32" s="343">
        <v>187</v>
      </c>
      <c r="FO32" s="346">
        <v>194</v>
      </c>
      <c r="FP32" s="354">
        <v>201</v>
      </c>
      <c r="FQ32" s="375">
        <v>207</v>
      </c>
      <c r="FR32" s="388">
        <v>214</v>
      </c>
      <c r="FS32" s="393">
        <v>220</v>
      </c>
      <c r="FT32" s="1">
        <v>222</v>
      </c>
      <c r="FU32" s="1">
        <v>228</v>
      </c>
      <c r="FV32" s="429">
        <v>223</v>
      </c>
      <c r="FW32" s="435">
        <v>226</v>
      </c>
      <c r="FX32" s="1">
        <v>229</v>
      </c>
      <c r="FY32" s="448">
        <v>236</v>
      </c>
      <c r="FZ32" s="456">
        <v>242</v>
      </c>
      <c r="GA32" s="1">
        <v>247</v>
      </c>
      <c r="GB32" s="1">
        <v>252</v>
      </c>
      <c r="GC32" s="1">
        <v>257</v>
      </c>
      <c r="GD32" s="1">
        <v>262</v>
      </c>
      <c r="GE32" s="1">
        <v>267</v>
      </c>
      <c r="GF32" s="498">
        <v>263</v>
      </c>
      <c r="GG32" s="1">
        <v>266</v>
      </c>
      <c r="GH32" s="1">
        <v>269</v>
      </c>
      <c r="GI32" s="522">
        <v>272</v>
      </c>
      <c r="GJ32" s="1">
        <v>275</v>
      </c>
      <c r="GK32" s="218">
        <f t="shared" si="2"/>
        <v>3</v>
      </c>
      <c r="GL32" s="7">
        <v>6760</v>
      </c>
      <c r="GM32" s="7">
        <v>6858</v>
      </c>
      <c r="GN32" s="7"/>
      <c r="GO32" s="13">
        <v>7018</v>
      </c>
      <c r="GP32" s="17">
        <v>7110</v>
      </c>
      <c r="GQ32" s="22"/>
      <c r="GR32" s="31">
        <v>7290</v>
      </c>
      <c r="GS32" s="37">
        <v>7370</v>
      </c>
      <c r="GT32" s="41">
        <v>7450</v>
      </c>
      <c r="GU32" s="44">
        <v>7540</v>
      </c>
      <c r="GV32" s="47">
        <v>7640</v>
      </c>
      <c r="GW32" s="53">
        <v>7750</v>
      </c>
      <c r="GX32" s="65">
        <v>7850</v>
      </c>
      <c r="GY32" s="69">
        <v>7970</v>
      </c>
      <c r="GZ32" s="71">
        <v>8079</v>
      </c>
      <c r="HA32" s="73">
        <v>8230</v>
      </c>
      <c r="HB32" s="77">
        <v>8310</v>
      </c>
      <c r="HC32" s="82">
        <v>8460</v>
      </c>
      <c r="HD32" s="88">
        <v>8620</v>
      </c>
      <c r="HE32" s="90">
        <v>8720</v>
      </c>
      <c r="HF32" s="93">
        <v>8840</v>
      </c>
      <c r="HG32" s="99">
        <v>8940</v>
      </c>
      <c r="HH32" s="104">
        <v>9030</v>
      </c>
      <c r="HI32" s="114">
        <v>9180</v>
      </c>
      <c r="HJ32" s="117">
        <v>9360</v>
      </c>
      <c r="HK32" s="122">
        <v>9415</v>
      </c>
      <c r="HL32" s="124"/>
      <c r="HM32" s="129"/>
      <c r="HN32" s="133"/>
      <c r="HO32" s="136"/>
      <c r="HP32" s="140"/>
      <c r="HQ32" s="145"/>
      <c r="HR32" s="149"/>
      <c r="HS32" s="153">
        <v>10192</v>
      </c>
      <c r="HT32" s="158">
        <v>10290</v>
      </c>
      <c r="HU32" s="163">
        <v>10381</v>
      </c>
      <c r="HV32" s="74">
        <v>10497</v>
      </c>
      <c r="HW32" s="174">
        <v>10561</v>
      </c>
      <c r="HX32" s="178">
        <v>10652</v>
      </c>
      <c r="HY32" s="184">
        <v>10729</v>
      </c>
      <c r="HZ32" s="74">
        <v>10945</v>
      </c>
      <c r="IA32" s="193"/>
      <c r="IB32" s="202">
        <v>11433</v>
      </c>
      <c r="IC32" s="205">
        <v>11702</v>
      </c>
      <c r="ID32" s="209"/>
      <c r="IE32" s="223">
        <v>12244</v>
      </c>
      <c r="IF32" s="225"/>
      <c r="IG32" s="229">
        <v>12443</v>
      </c>
      <c r="IH32" s="235">
        <v>12531</v>
      </c>
      <c r="II32" s="245">
        <v>12622</v>
      </c>
      <c r="IJ32" s="251">
        <v>12727</v>
      </c>
      <c r="IK32" s="74">
        <v>12808</v>
      </c>
      <c r="IL32" s="264">
        <v>13034</v>
      </c>
      <c r="IM32" s="268">
        <v>13359</v>
      </c>
      <c r="IN32" s="272">
        <v>13526</v>
      </c>
      <c r="IO32" s="279">
        <v>13757</v>
      </c>
      <c r="IP32" s="285">
        <v>13902</v>
      </c>
      <c r="IQ32" s="291">
        <v>13997</v>
      </c>
      <c r="IR32" s="295"/>
      <c r="IS32" s="74">
        <v>14188</v>
      </c>
      <c r="IT32" s="305">
        <v>14282</v>
      </c>
      <c r="IU32" s="308"/>
      <c r="IV32" s="310"/>
      <c r="IW32" s="313">
        <v>14681</v>
      </c>
      <c r="IX32" s="317">
        <v>14919</v>
      </c>
      <c r="IY32" s="322">
        <v>15108</v>
      </c>
      <c r="IZ32" s="327">
        <v>15374</v>
      </c>
      <c r="JA32" s="74">
        <v>15522</v>
      </c>
      <c r="JB32" s="74">
        <v>15692</v>
      </c>
      <c r="JC32" s="338">
        <v>15769</v>
      </c>
      <c r="JD32" s="343">
        <v>15851</v>
      </c>
      <c r="JE32" s="346">
        <v>15953</v>
      </c>
      <c r="JF32" s="354">
        <v>16042</v>
      </c>
      <c r="JG32" s="375">
        <v>16123</v>
      </c>
      <c r="JH32" s="388">
        <v>16205</v>
      </c>
      <c r="JI32" s="393">
        <v>16307</v>
      </c>
      <c r="JJ32" s="414"/>
      <c r="JK32" s="422"/>
      <c r="JL32" s="429">
        <v>17068</v>
      </c>
      <c r="JM32" s="435">
        <v>17208</v>
      </c>
      <c r="JN32" s="441"/>
      <c r="JO32" s="448">
        <v>17752</v>
      </c>
      <c r="JP32" s="456"/>
      <c r="JQ32" s="460"/>
      <c r="JR32" s="468"/>
      <c r="JS32" s="475"/>
      <c r="JT32" s="483"/>
      <c r="JU32" s="489"/>
      <c r="JV32" s="498">
        <v>18179</v>
      </c>
      <c r="JW32" s="505"/>
      <c r="JX32" s="511"/>
      <c r="JY32" s="519"/>
      <c r="JZ32" s="530"/>
      <c r="KA32" s="218" t="str">
        <f t="shared" si="3"/>
        <v>Н/Д</v>
      </c>
      <c r="KB32" s="4"/>
    </row>
    <row r="33" spans="1:288" ht="15" customHeight="1" x14ac:dyDescent="0.2">
      <c r="A33" s="557"/>
      <c r="B33" s="43">
        <v>32</v>
      </c>
      <c r="C33" s="4" t="s">
        <v>169</v>
      </c>
      <c r="D33" s="43">
        <v>0</v>
      </c>
      <c r="E33" s="43">
        <v>1</v>
      </c>
      <c r="F33" s="7">
        <v>254</v>
      </c>
      <c r="G33" s="7">
        <v>258</v>
      </c>
      <c r="H33" s="10">
        <v>262</v>
      </c>
      <c r="I33" s="13">
        <v>268</v>
      </c>
      <c r="J33" s="18">
        <v>273</v>
      </c>
      <c r="K33" s="22">
        <v>280</v>
      </c>
      <c r="L33" s="1">
        <v>285</v>
      </c>
      <c r="M33" s="1">
        <f>ROUND((L33-F33)/6+L33+1,0)</f>
        <v>291</v>
      </c>
      <c r="N33" s="1">
        <f>ROUND((M33-F33)/7+M33,0)</f>
        <v>296</v>
      </c>
      <c r="O33" s="44">
        <v>308</v>
      </c>
      <c r="P33" s="47">
        <v>316</v>
      </c>
      <c r="Q33" s="53">
        <v>324</v>
      </c>
      <c r="R33" s="65">
        <v>332</v>
      </c>
      <c r="S33" s="69">
        <v>340</v>
      </c>
      <c r="T33" s="71">
        <v>345</v>
      </c>
      <c r="U33" s="73">
        <v>348</v>
      </c>
      <c r="V33" s="77">
        <v>353</v>
      </c>
      <c r="W33" s="82">
        <v>356</v>
      </c>
      <c r="X33" s="88">
        <v>361</v>
      </c>
      <c r="Y33" s="90">
        <v>364</v>
      </c>
      <c r="Z33" s="93">
        <v>367</v>
      </c>
      <c r="AA33" s="99">
        <v>371</v>
      </c>
      <c r="AB33" s="104">
        <v>375</v>
      </c>
      <c r="AC33" s="114">
        <v>379</v>
      </c>
      <c r="AD33" s="117">
        <v>382</v>
      </c>
      <c r="AE33" s="122">
        <v>386</v>
      </c>
      <c r="AF33" s="124">
        <v>388</v>
      </c>
      <c r="AG33" s="129">
        <v>391</v>
      </c>
      <c r="AH33" s="133">
        <v>396</v>
      </c>
      <c r="AI33" s="136">
        <v>400</v>
      </c>
      <c r="AJ33" s="140">
        <v>404</v>
      </c>
      <c r="AK33" s="1">
        <f t="shared" si="35"/>
        <v>408.3</v>
      </c>
      <c r="AL33" s="149">
        <v>412</v>
      </c>
      <c r="AM33" s="153">
        <v>417</v>
      </c>
      <c r="AN33" s="158">
        <v>420</v>
      </c>
      <c r="AO33" s="163">
        <v>422</v>
      </c>
      <c r="AP33" s="167">
        <v>426</v>
      </c>
      <c r="AQ33" s="174">
        <v>429</v>
      </c>
      <c r="AR33" s="1">
        <v>431</v>
      </c>
      <c r="AS33" s="184">
        <v>436</v>
      </c>
      <c r="AT33" s="1">
        <f>ROUND((AS33-AP33)/3*1.2+AS33,1)</f>
        <v>440</v>
      </c>
      <c r="AU33" s="193">
        <v>445</v>
      </c>
      <c r="AV33" s="1">
        <v>450</v>
      </c>
      <c r="AW33" s="205">
        <v>458</v>
      </c>
      <c r="AX33" s="1">
        <v>464</v>
      </c>
      <c r="AY33" s="218">
        <v>469</v>
      </c>
      <c r="AZ33" s="225">
        <v>473</v>
      </c>
      <c r="BA33" s="229">
        <v>479</v>
      </c>
      <c r="BB33" s="235">
        <v>483</v>
      </c>
      <c r="BC33" s="245">
        <v>485</v>
      </c>
      <c r="BD33" s="251">
        <v>488</v>
      </c>
      <c r="BE33" s="255">
        <v>491</v>
      </c>
      <c r="BF33" s="264">
        <v>494</v>
      </c>
      <c r="BG33" s="268">
        <v>497</v>
      </c>
      <c r="BH33" s="1">
        <v>500</v>
      </c>
      <c r="BI33" s="279">
        <v>502</v>
      </c>
      <c r="BJ33" s="285">
        <v>505</v>
      </c>
      <c r="BK33" s="291">
        <v>518</v>
      </c>
      <c r="BL33" s="295">
        <v>521</v>
      </c>
      <c r="BM33" s="299">
        <v>526</v>
      </c>
      <c r="BN33" s="1">
        <v>531</v>
      </c>
      <c r="BO33" s="308">
        <v>532</v>
      </c>
      <c r="BP33" s="310">
        <v>534</v>
      </c>
      <c r="BQ33" s="313">
        <v>538</v>
      </c>
      <c r="BR33" s="317">
        <v>543</v>
      </c>
      <c r="BS33" s="322">
        <v>547</v>
      </c>
      <c r="BT33" s="327">
        <v>551</v>
      </c>
      <c r="BU33" s="331">
        <v>556</v>
      </c>
      <c r="BV33" s="335">
        <v>559</v>
      </c>
      <c r="BW33" s="338">
        <v>564</v>
      </c>
      <c r="BX33" s="343">
        <v>567</v>
      </c>
      <c r="BY33" s="346">
        <v>570</v>
      </c>
      <c r="BZ33" s="354">
        <v>573</v>
      </c>
      <c r="CA33" s="375">
        <v>576</v>
      </c>
      <c r="CB33" s="388">
        <v>579</v>
      </c>
      <c r="CC33" s="393">
        <v>580</v>
      </c>
      <c r="CD33" s="414">
        <v>582</v>
      </c>
      <c r="CE33" s="422">
        <v>585</v>
      </c>
      <c r="CF33" s="1">
        <v>587</v>
      </c>
      <c r="CG33" s="1">
        <v>1.0900000000000001</v>
      </c>
      <c r="CH33" s="441">
        <v>5</v>
      </c>
      <c r="CI33" s="448">
        <v>9</v>
      </c>
      <c r="CJ33" s="456">
        <v>12</v>
      </c>
      <c r="CK33" s="460">
        <v>16</v>
      </c>
      <c r="CL33" s="468">
        <v>21</v>
      </c>
      <c r="CM33" s="475">
        <v>26</v>
      </c>
      <c r="CN33" s="483">
        <v>29</v>
      </c>
      <c r="CO33" s="1">
        <v>33</v>
      </c>
      <c r="CP33" s="498">
        <v>35</v>
      </c>
      <c r="CQ33" s="505">
        <v>39</v>
      </c>
      <c r="CR33" s="511">
        <v>44</v>
      </c>
      <c r="CS33" s="519">
        <v>48</v>
      </c>
      <c r="CT33" s="530">
        <v>53</v>
      </c>
      <c r="CU33" s="218">
        <f t="shared" si="0"/>
        <v>5</v>
      </c>
      <c r="CV33" s="7">
        <v>151</v>
      </c>
      <c r="CW33" s="7">
        <v>151</v>
      </c>
      <c r="CX33" s="10">
        <v>151</v>
      </c>
      <c r="CY33" s="13">
        <v>151</v>
      </c>
      <c r="CZ33" s="18">
        <v>151</v>
      </c>
      <c r="DA33" s="22">
        <v>151</v>
      </c>
      <c r="DB33" s="1">
        <v>151</v>
      </c>
      <c r="DC33" s="1">
        <v>151</v>
      </c>
      <c r="DD33" s="1">
        <f>ROUND((DC33-CV33)/7+DC33,0)</f>
        <v>151</v>
      </c>
      <c r="DE33" s="44">
        <v>151</v>
      </c>
      <c r="DF33" s="47">
        <v>151</v>
      </c>
      <c r="DG33" s="53">
        <v>151</v>
      </c>
      <c r="DH33" s="65">
        <v>151</v>
      </c>
      <c r="DI33" s="69">
        <v>151</v>
      </c>
      <c r="DJ33" s="71">
        <v>151</v>
      </c>
      <c r="DK33" s="73">
        <v>152</v>
      </c>
      <c r="DL33" s="77">
        <v>153</v>
      </c>
      <c r="DM33" s="82">
        <v>154</v>
      </c>
      <c r="DN33" s="88">
        <v>155</v>
      </c>
      <c r="DO33" s="90">
        <v>156</v>
      </c>
      <c r="DP33" s="93">
        <v>157</v>
      </c>
      <c r="DQ33" s="99">
        <v>158</v>
      </c>
      <c r="DR33" s="104">
        <v>160</v>
      </c>
      <c r="DS33" s="114">
        <v>162</v>
      </c>
      <c r="DT33" s="117">
        <v>164</v>
      </c>
      <c r="DU33" s="122">
        <v>166</v>
      </c>
      <c r="DV33" s="124">
        <v>167</v>
      </c>
      <c r="DW33" s="129">
        <v>168</v>
      </c>
      <c r="DX33" s="133">
        <v>170</v>
      </c>
      <c r="DY33" s="136">
        <v>170</v>
      </c>
      <c r="DZ33" s="140">
        <v>170</v>
      </c>
      <c r="EA33" s="1">
        <f t="shared" si="36"/>
        <v>170</v>
      </c>
      <c r="EB33" s="149">
        <v>171</v>
      </c>
      <c r="EC33" s="153">
        <v>172</v>
      </c>
      <c r="ED33" s="158">
        <v>174</v>
      </c>
      <c r="EE33" s="163">
        <v>175</v>
      </c>
      <c r="EF33" s="167">
        <v>176</v>
      </c>
      <c r="EG33" s="174">
        <v>178</v>
      </c>
      <c r="EH33" s="1">
        <v>180</v>
      </c>
      <c r="EI33" s="184">
        <v>180</v>
      </c>
      <c r="EJ33" s="1">
        <v>180</v>
      </c>
      <c r="EK33" s="193">
        <v>180</v>
      </c>
      <c r="EL33" s="1">
        <f>EK33</f>
        <v>180</v>
      </c>
      <c r="EM33" s="205">
        <v>180</v>
      </c>
      <c r="EN33" s="1">
        <f t="shared" si="40"/>
        <v>180</v>
      </c>
      <c r="EO33" s="218">
        <v>181</v>
      </c>
      <c r="EP33" s="225">
        <v>182</v>
      </c>
      <c r="EQ33" s="229">
        <v>182</v>
      </c>
      <c r="ER33" s="235">
        <v>183</v>
      </c>
      <c r="ES33" s="245">
        <v>183</v>
      </c>
      <c r="ET33" s="251">
        <v>185</v>
      </c>
      <c r="EU33" s="255">
        <v>186</v>
      </c>
      <c r="EV33" s="1">
        <v>186</v>
      </c>
      <c r="EW33" s="1">
        <f>EV33</f>
        <v>186</v>
      </c>
      <c r="EX33" s="1">
        <f t="shared" si="39"/>
        <v>186</v>
      </c>
      <c r="EY33" s="279">
        <v>186</v>
      </c>
      <c r="EZ33" s="285">
        <v>186</v>
      </c>
      <c r="FA33" s="291">
        <v>186</v>
      </c>
      <c r="FB33" s="295">
        <v>186</v>
      </c>
      <c r="FC33" s="299">
        <v>186</v>
      </c>
      <c r="FD33" s="1">
        <v>186</v>
      </c>
      <c r="FE33" s="308">
        <v>187</v>
      </c>
      <c r="FF33" s="310">
        <v>194</v>
      </c>
      <c r="FG33" s="313">
        <v>194</v>
      </c>
      <c r="FH33" s="317">
        <v>194</v>
      </c>
      <c r="FI33" s="322">
        <v>194</v>
      </c>
      <c r="FJ33" s="327">
        <v>194</v>
      </c>
      <c r="FK33" s="331">
        <v>194</v>
      </c>
      <c r="FL33" s="335">
        <v>194</v>
      </c>
      <c r="FM33" s="338">
        <v>194</v>
      </c>
      <c r="FN33" s="343">
        <v>195</v>
      </c>
      <c r="FO33" s="346">
        <v>195</v>
      </c>
      <c r="FP33" s="354">
        <v>197</v>
      </c>
      <c r="FQ33" s="375">
        <v>197</v>
      </c>
      <c r="FR33" s="388">
        <v>198</v>
      </c>
      <c r="FS33" s="393">
        <v>201</v>
      </c>
      <c r="FT33" s="414">
        <v>201</v>
      </c>
      <c r="FU33" s="422">
        <v>201</v>
      </c>
      <c r="FV33" s="1">
        <v>201</v>
      </c>
      <c r="FW33" s="1">
        <v>1.113</v>
      </c>
      <c r="FX33" s="441">
        <v>1.113</v>
      </c>
      <c r="FY33" s="448">
        <v>1.113</v>
      </c>
      <c r="FZ33" s="456">
        <v>1.113</v>
      </c>
      <c r="GA33" s="460">
        <v>1.113</v>
      </c>
      <c r="GB33" s="468">
        <v>1.113</v>
      </c>
      <c r="GC33" s="475">
        <v>1.113</v>
      </c>
      <c r="GD33" s="483">
        <v>1.113</v>
      </c>
      <c r="GE33" s="1">
        <v>1.113</v>
      </c>
      <c r="GF33" s="498">
        <v>1.113</v>
      </c>
      <c r="GG33" s="505">
        <v>1.113</v>
      </c>
      <c r="GH33" s="511">
        <v>1.113</v>
      </c>
      <c r="GI33" s="519">
        <v>1.113</v>
      </c>
      <c r="GJ33" s="530">
        <v>1.113</v>
      </c>
      <c r="GK33" s="218">
        <f t="shared" si="2"/>
        <v>0</v>
      </c>
      <c r="GL33" s="7">
        <v>8189</v>
      </c>
      <c r="GM33" s="7"/>
      <c r="GN33" s="7">
        <v>8625</v>
      </c>
      <c r="GO33" s="13">
        <v>8861</v>
      </c>
      <c r="GP33" s="17"/>
      <c r="GQ33" s="22"/>
      <c r="GR33" s="31"/>
      <c r="GS33" s="37"/>
      <c r="GT33" s="41"/>
      <c r="GU33" s="44">
        <v>10423</v>
      </c>
      <c r="GV33" s="47">
        <v>10757</v>
      </c>
      <c r="GW33" s="53">
        <v>11090</v>
      </c>
      <c r="GX33" s="65">
        <v>11453</v>
      </c>
      <c r="GY33" s="69">
        <v>11812</v>
      </c>
      <c r="GZ33" s="71">
        <v>12082</v>
      </c>
      <c r="HA33" s="73">
        <v>12210</v>
      </c>
      <c r="HB33" s="77">
        <v>12368</v>
      </c>
      <c r="HC33" s="82">
        <v>12487</v>
      </c>
      <c r="HD33" s="88">
        <v>12600</v>
      </c>
      <c r="HE33" s="90">
        <v>12734</v>
      </c>
      <c r="HF33" s="93">
        <v>12833</v>
      </c>
      <c r="HG33" s="99">
        <v>12956</v>
      </c>
      <c r="HH33" s="104">
        <v>13083</v>
      </c>
      <c r="HI33" s="114">
        <v>13206</v>
      </c>
      <c r="HJ33" s="117">
        <v>13332</v>
      </c>
      <c r="HK33" s="122">
        <v>13436</v>
      </c>
      <c r="HL33" s="124">
        <v>13546</v>
      </c>
      <c r="HM33" s="129">
        <v>13650</v>
      </c>
      <c r="HN33" s="133">
        <v>13753</v>
      </c>
      <c r="HO33" s="136">
        <v>13816</v>
      </c>
      <c r="HP33" s="140">
        <v>13883</v>
      </c>
      <c r="HQ33" s="145"/>
      <c r="HR33" s="149">
        <v>14027</v>
      </c>
      <c r="HS33" s="153">
        <v>14102</v>
      </c>
      <c r="HT33" s="158">
        <v>14173</v>
      </c>
      <c r="HU33" s="163">
        <v>14258</v>
      </c>
      <c r="HV33" s="167">
        <v>14344</v>
      </c>
      <c r="HW33" s="174">
        <v>14408</v>
      </c>
      <c r="HX33" s="178"/>
      <c r="HY33" s="184">
        <v>14552</v>
      </c>
      <c r="HZ33" s="189"/>
      <c r="IA33" s="193">
        <v>14837</v>
      </c>
      <c r="IB33" s="202"/>
      <c r="IC33" s="205">
        <v>15234</v>
      </c>
      <c r="ID33" s="209"/>
      <c r="IE33" s="223">
        <v>15642</v>
      </c>
      <c r="IF33" s="225">
        <v>15814</v>
      </c>
      <c r="IG33" s="229">
        <v>16018</v>
      </c>
      <c r="IH33" s="235">
        <v>16151</v>
      </c>
      <c r="II33" s="245">
        <v>16256</v>
      </c>
      <c r="IJ33" s="251">
        <v>16352</v>
      </c>
      <c r="IK33" s="255">
        <v>16445</v>
      </c>
      <c r="IL33" s="264">
        <v>16612</v>
      </c>
      <c r="IM33" s="268">
        <v>16779</v>
      </c>
      <c r="IN33" s="272"/>
      <c r="IO33" s="279">
        <v>16910</v>
      </c>
      <c r="IP33" s="285">
        <v>17272</v>
      </c>
      <c r="IQ33" s="291">
        <v>17451</v>
      </c>
      <c r="IR33" s="295">
        <v>17600</v>
      </c>
      <c r="IS33" s="299">
        <v>17805</v>
      </c>
      <c r="IT33" s="305"/>
      <c r="IU33" s="308">
        <v>18028</v>
      </c>
      <c r="IV33" s="310">
        <v>18108</v>
      </c>
      <c r="IW33" s="313">
        <v>18279</v>
      </c>
      <c r="IX33" s="317">
        <v>18440</v>
      </c>
      <c r="IY33" s="322">
        <v>18593</v>
      </c>
      <c r="IZ33" s="327">
        <v>18733</v>
      </c>
      <c r="JA33" s="331">
        <v>18898</v>
      </c>
      <c r="JB33" s="335">
        <v>19039</v>
      </c>
      <c r="JC33" s="338">
        <v>19193</v>
      </c>
      <c r="JD33" s="343">
        <v>19353</v>
      </c>
      <c r="JE33" s="346">
        <v>19421</v>
      </c>
      <c r="JF33" s="354">
        <v>19514</v>
      </c>
      <c r="JG33" s="375">
        <v>19650</v>
      </c>
      <c r="JH33" s="388">
        <v>19670</v>
      </c>
      <c r="JI33" s="393">
        <v>19724</v>
      </c>
      <c r="JJ33" s="414">
        <v>19915</v>
      </c>
      <c r="JK33" s="422">
        <v>20093</v>
      </c>
      <c r="JL33" s="429"/>
      <c r="JM33" s="435">
        <v>20377</v>
      </c>
      <c r="JN33" s="441">
        <v>20534</v>
      </c>
      <c r="JO33" s="448">
        <v>20676</v>
      </c>
      <c r="JP33" s="456">
        <v>20807</v>
      </c>
      <c r="JQ33" s="460">
        <v>20958</v>
      </c>
      <c r="JR33" s="468">
        <v>21099</v>
      </c>
      <c r="JS33" s="475">
        <v>21203</v>
      </c>
      <c r="JT33" s="483">
        <v>21465</v>
      </c>
      <c r="JU33" s="489"/>
      <c r="JV33" s="498">
        <v>21762</v>
      </c>
      <c r="JW33" s="505">
        <v>21903</v>
      </c>
      <c r="JX33" s="511">
        <v>22103</v>
      </c>
      <c r="JY33" s="519">
        <v>22118</v>
      </c>
      <c r="JZ33" s="530">
        <v>22128</v>
      </c>
      <c r="KA33" s="218">
        <f t="shared" si="3"/>
        <v>10</v>
      </c>
      <c r="KB33" s="4"/>
    </row>
    <row r="34" spans="1:288" ht="15" customHeight="1" x14ac:dyDescent="0.2">
      <c r="A34" s="557">
        <v>3</v>
      </c>
      <c r="B34" s="43">
        <v>33</v>
      </c>
      <c r="C34" s="4" t="s">
        <v>170</v>
      </c>
      <c r="D34" s="43">
        <v>3</v>
      </c>
      <c r="E34" s="43">
        <v>4</v>
      </c>
      <c r="F34" s="7">
        <v>4</v>
      </c>
      <c r="G34" s="7">
        <v>8</v>
      </c>
      <c r="H34" s="10">
        <v>13</v>
      </c>
      <c r="I34" s="13">
        <v>17</v>
      </c>
      <c r="J34" s="18">
        <v>22</v>
      </c>
      <c r="K34" s="22">
        <v>29</v>
      </c>
      <c r="L34" s="31">
        <v>37</v>
      </c>
      <c r="M34" s="37">
        <v>46</v>
      </c>
      <c r="N34" s="41">
        <v>56</v>
      </c>
      <c r="O34" s="44">
        <v>65</v>
      </c>
      <c r="P34" s="47">
        <v>72</v>
      </c>
      <c r="Q34" s="53">
        <v>78</v>
      </c>
      <c r="R34" s="65">
        <v>86</v>
      </c>
      <c r="S34" s="69">
        <v>95</v>
      </c>
      <c r="T34" s="71">
        <v>103</v>
      </c>
      <c r="U34" s="73">
        <v>112</v>
      </c>
      <c r="V34" s="77">
        <v>118</v>
      </c>
      <c r="W34" s="82">
        <v>122</v>
      </c>
      <c r="X34" s="88">
        <v>132</v>
      </c>
      <c r="Y34" s="90">
        <v>141</v>
      </c>
      <c r="Z34" s="93">
        <v>152</v>
      </c>
      <c r="AA34" s="99">
        <v>164</v>
      </c>
      <c r="AB34" s="104">
        <v>175</v>
      </c>
      <c r="AC34" s="114">
        <v>184</v>
      </c>
      <c r="AD34" s="117">
        <v>196</v>
      </c>
      <c r="AE34" s="122">
        <v>209</v>
      </c>
      <c r="AF34" s="124">
        <v>223</v>
      </c>
      <c r="AG34" s="129">
        <v>236</v>
      </c>
      <c r="AH34" s="133">
        <v>247</v>
      </c>
      <c r="AI34" s="136">
        <v>262</v>
      </c>
      <c r="AJ34" s="140">
        <v>275</v>
      </c>
      <c r="AK34" s="145">
        <v>291</v>
      </c>
      <c r="AL34" s="149">
        <v>306</v>
      </c>
      <c r="AM34" s="153">
        <v>321</v>
      </c>
      <c r="AN34" s="158">
        <v>331</v>
      </c>
      <c r="AO34" s="163">
        <v>339</v>
      </c>
      <c r="AP34" s="167">
        <v>350</v>
      </c>
      <c r="AQ34" s="174">
        <v>363</v>
      </c>
      <c r="AR34" s="178">
        <v>366</v>
      </c>
      <c r="AS34" s="184">
        <v>371</v>
      </c>
      <c r="AT34" s="189">
        <v>385</v>
      </c>
      <c r="AU34" s="193">
        <v>400</v>
      </c>
      <c r="AV34" s="202">
        <v>418</v>
      </c>
      <c r="AW34" s="205">
        <v>435</v>
      </c>
      <c r="AX34" s="209">
        <v>454</v>
      </c>
      <c r="AY34" s="218">
        <v>470</v>
      </c>
      <c r="AZ34" s="225">
        <v>483</v>
      </c>
      <c r="BA34" s="232">
        <v>493</v>
      </c>
      <c r="BB34" s="235">
        <v>506</v>
      </c>
      <c r="BC34" s="245">
        <v>515</v>
      </c>
      <c r="BD34" s="251">
        <v>527</v>
      </c>
      <c r="BE34" s="255">
        <v>535</v>
      </c>
      <c r="BF34" s="264">
        <v>545</v>
      </c>
      <c r="BG34" s="268">
        <v>550</v>
      </c>
      <c r="BH34" s="1">
        <v>556</v>
      </c>
      <c r="BI34" s="279">
        <v>561</v>
      </c>
      <c r="BJ34" s="285">
        <v>571</v>
      </c>
      <c r="BK34" s="291">
        <v>583</v>
      </c>
      <c r="BL34" s="295">
        <v>595</v>
      </c>
      <c r="BM34" s="299">
        <v>607</v>
      </c>
      <c r="BN34" s="305">
        <v>620</v>
      </c>
      <c r="BO34" s="308">
        <v>629</v>
      </c>
      <c r="BP34" s="1">
        <v>639</v>
      </c>
      <c r="BQ34" s="1">
        <v>649</v>
      </c>
      <c r="BR34" s="317">
        <v>658</v>
      </c>
      <c r="BS34" s="322">
        <v>662</v>
      </c>
      <c r="BT34" s="327">
        <v>666</v>
      </c>
      <c r="BU34" s="331">
        <v>672</v>
      </c>
      <c r="BV34" s="335">
        <v>680</v>
      </c>
      <c r="BW34" s="338">
        <v>689</v>
      </c>
      <c r="BX34" s="343">
        <v>696</v>
      </c>
      <c r="BY34" s="346">
        <v>706</v>
      </c>
      <c r="BZ34" s="354">
        <v>711</v>
      </c>
      <c r="CA34" s="375">
        <v>720</v>
      </c>
      <c r="CB34" s="388">
        <v>729</v>
      </c>
      <c r="CC34" s="393">
        <v>738</v>
      </c>
      <c r="CD34" s="414">
        <v>745</v>
      </c>
      <c r="CE34" s="422">
        <v>750</v>
      </c>
      <c r="CF34" s="429">
        <v>751</v>
      </c>
      <c r="CG34" s="435">
        <v>755</v>
      </c>
      <c r="CH34" s="441">
        <v>765</v>
      </c>
      <c r="CI34" s="448">
        <v>774</v>
      </c>
      <c r="CJ34" s="456">
        <v>785</v>
      </c>
      <c r="CK34" s="460">
        <v>795</v>
      </c>
      <c r="CL34" s="468">
        <v>809</v>
      </c>
      <c r="CM34" s="475">
        <v>818</v>
      </c>
      <c r="CN34" s="483">
        <v>826</v>
      </c>
      <c r="CO34" s="489">
        <v>829</v>
      </c>
      <c r="CP34" s="498">
        <v>832</v>
      </c>
      <c r="CQ34" s="1">
        <v>835</v>
      </c>
      <c r="CR34" s="511">
        <v>837</v>
      </c>
      <c r="CS34" s="519">
        <v>842</v>
      </c>
      <c r="CT34" s="530">
        <v>854</v>
      </c>
      <c r="CU34" s="218">
        <f t="shared" si="0"/>
        <v>12</v>
      </c>
      <c r="CV34" s="7">
        <v>42</v>
      </c>
      <c r="CW34" s="7">
        <v>45</v>
      </c>
      <c r="CX34" s="10">
        <v>48</v>
      </c>
      <c r="CY34" s="13">
        <v>50</v>
      </c>
      <c r="CZ34" s="18">
        <v>52</v>
      </c>
      <c r="DA34" s="22">
        <v>52</v>
      </c>
      <c r="DB34" s="31">
        <v>52</v>
      </c>
      <c r="DC34" s="37">
        <v>52</v>
      </c>
      <c r="DD34" s="41">
        <v>52</v>
      </c>
      <c r="DE34" s="44">
        <v>52</v>
      </c>
      <c r="DF34" s="47">
        <v>52</v>
      </c>
      <c r="DG34" s="53">
        <v>52</v>
      </c>
      <c r="DH34" s="65">
        <v>53</v>
      </c>
      <c r="DI34" s="69">
        <v>53</v>
      </c>
      <c r="DJ34" s="71">
        <v>53</v>
      </c>
      <c r="DK34" s="73">
        <v>53</v>
      </c>
      <c r="DL34" s="77">
        <v>53</v>
      </c>
      <c r="DM34" s="82">
        <v>53</v>
      </c>
      <c r="DN34" s="88">
        <v>53</v>
      </c>
      <c r="DO34" s="90">
        <v>53</v>
      </c>
      <c r="DP34" s="93">
        <v>53</v>
      </c>
      <c r="DQ34" s="99">
        <v>53</v>
      </c>
      <c r="DR34" s="104">
        <v>53</v>
      </c>
      <c r="DS34" s="114">
        <v>53</v>
      </c>
      <c r="DT34" s="117">
        <v>53</v>
      </c>
      <c r="DU34" s="122">
        <v>53</v>
      </c>
      <c r="DV34" s="124">
        <v>53</v>
      </c>
      <c r="DW34" s="129">
        <v>53</v>
      </c>
      <c r="DX34" s="133">
        <v>53</v>
      </c>
      <c r="DY34" s="136">
        <v>53</v>
      </c>
      <c r="DZ34" s="140">
        <v>53</v>
      </c>
      <c r="EA34" s="145">
        <v>53</v>
      </c>
      <c r="EB34" s="149">
        <v>53</v>
      </c>
      <c r="EC34" s="153">
        <v>53</v>
      </c>
      <c r="ED34" s="158">
        <v>53</v>
      </c>
      <c r="EE34" s="163">
        <v>53</v>
      </c>
      <c r="EF34" s="167">
        <v>53</v>
      </c>
      <c r="EG34" s="174">
        <v>53</v>
      </c>
      <c r="EH34" s="178">
        <v>53</v>
      </c>
      <c r="EI34" s="184">
        <v>53</v>
      </c>
      <c r="EJ34" s="189">
        <v>53</v>
      </c>
      <c r="EK34" s="193">
        <v>53</v>
      </c>
      <c r="EL34" s="202">
        <v>53</v>
      </c>
      <c r="EM34" s="205">
        <v>53</v>
      </c>
      <c r="EN34" s="209">
        <v>53</v>
      </c>
      <c r="EO34" s="218">
        <v>53</v>
      </c>
      <c r="EP34" s="225">
        <v>53</v>
      </c>
      <c r="EQ34" s="232">
        <v>53</v>
      </c>
      <c r="ER34" s="235">
        <v>53</v>
      </c>
      <c r="ES34" s="245">
        <v>53</v>
      </c>
      <c r="ET34" s="251">
        <v>53</v>
      </c>
      <c r="EU34" s="255">
        <v>1.5669999999999999</v>
      </c>
      <c r="EV34" s="264">
        <v>1.5669999999999999</v>
      </c>
      <c r="EW34" s="268">
        <v>1.5669999999999999</v>
      </c>
      <c r="EX34" s="1">
        <f t="shared" si="39"/>
        <v>1.5669999999999999</v>
      </c>
      <c r="EY34" s="279">
        <v>1.5669999999999999</v>
      </c>
      <c r="EZ34" s="285">
        <v>1.5669999999999999</v>
      </c>
      <c r="FA34" s="291">
        <v>1.5669999999999999</v>
      </c>
      <c r="FB34" s="295">
        <v>1.5669999999999999</v>
      </c>
      <c r="FC34" s="299">
        <v>1.5669999999999999</v>
      </c>
      <c r="FD34" s="305">
        <v>1.5669999999999999</v>
      </c>
      <c r="FE34" s="308">
        <v>1.5669999999999999</v>
      </c>
      <c r="FF34" s="1">
        <v>1.5669999999999999</v>
      </c>
      <c r="FG34" s="1">
        <f t="shared" ref="FG34:FG35" si="41">FF34</f>
        <v>1.5669999999999999</v>
      </c>
      <c r="FH34" s="317">
        <v>1.5669999999999999</v>
      </c>
      <c r="FI34" s="322">
        <v>1.5669999999999999</v>
      </c>
      <c r="FJ34" s="327">
        <v>1.5669999999999999</v>
      </c>
      <c r="FK34" s="331">
        <v>1.5669999999999999</v>
      </c>
      <c r="FL34" s="335">
        <v>1.5669999999999999</v>
      </c>
      <c r="FM34" s="338">
        <v>1.5669999999999999</v>
      </c>
      <c r="FN34" s="343">
        <v>1.5669999999999999</v>
      </c>
      <c r="FO34" s="346">
        <v>1.5669999999999999</v>
      </c>
      <c r="FP34" s="354">
        <v>1.5669999999999999</v>
      </c>
      <c r="FQ34" s="375">
        <v>1.5669999999999999</v>
      </c>
      <c r="FR34" s="388">
        <v>1.5669999999999999</v>
      </c>
      <c r="FS34" s="393">
        <v>1.5669999999999999</v>
      </c>
      <c r="FT34" s="414">
        <v>1.5669999999999999</v>
      </c>
      <c r="FU34" s="422">
        <v>1.5669999999999999</v>
      </c>
      <c r="FV34" s="429">
        <v>1.5669999999999999</v>
      </c>
      <c r="FW34" s="435">
        <v>1.5669999999999999</v>
      </c>
      <c r="FX34" s="441">
        <v>1.5669999999999999</v>
      </c>
      <c r="FY34" s="448">
        <v>1.5669999999999999</v>
      </c>
      <c r="FZ34" s="456">
        <v>1.5669999999999999</v>
      </c>
      <c r="GA34" s="460">
        <v>1.5669999999999999</v>
      </c>
      <c r="GB34" s="468">
        <v>1.5669999999999999</v>
      </c>
      <c r="GC34" s="475">
        <v>1.5669999999999999</v>
      </c>
      <c r="GD34" s="483">
        <v>1.5669999999999999</v>
      </c>
      <c r="GE34" s="489">
        <v>1.5669999999999999</v>
      </c>
      <c r="GF34" s="498">
        <v>1.5669999999999999</v>
      </c>
      <c r="GG34" s="1">
        <v>1.5669999999999999</v>
      </c>
      <c r="GH34" s="511">
        <v>1.5669999999999999</v>
      </c>
      <c r="GI34" s="519">
        <v>1.5669999999999999</v>
      </c>
      <c r="GJ34" s="530">
        <v>1.5669999999999999</v>
      </c>
      <c r="GK34" s="218">
        <f t="shared" si="2"/>
        <v>0</v>
      </c>
      <c r="GL34" s="7"/>
      <c r="GM34" s="7"/>
      <c r="GN34" s="7"/>
      <c r="GO34" s="13"/>
      <c r="GP34" s="17"/>
      <c r="GQ34" s="22"/>
      <c r="GR34" s="31">
        <v>6302</v>
      </c>
      <c r="GS34" s="37"/>
      <c r="GT34" s="41"/>
      <c r="GU34" s="44"/>
      <c r="GV34" s="47"/>
      <c r="GW34" s="53"/>
      <c r="GX34" s="65">
        <v>7228</v>
      </c>
      <c r="GY34" s="69"/>
      <c r="GZ34" s="71"/>
      <c r="HA34" s="73">
        <v>7696</v>
      </c>
      <c r="HB34" s="77">
        <v>7852</v>
      </c>
      <c r="HC34" s="82">
        <v>8052</v>
      </c>
      <c r="HD34" s="88">
        <v>8230</v>
      </c>
      <c r="HE34" s="90">
        <v>8390</v>
      </c>
      <c r="HF34" s="93">
        <v>8558</v>
      </c>
      <c r="HG34" s="99">
        <v>8731</v>
      </c>
      <c r="HH34" s="104">
        <v>8892</v>
      </c>
      <c r="HI34" s="114">
        <v>9031</v>
      </c>
      <c r="HJ34" s="117">
        <v>9223</v>
      </c>
      <c r="HK34" s="122">
        <v>9410</v>
      </c>
      <c r="HL34" s="124">
        <v>9591</v>
      </c>
      <c r="HM34" s="129">
        <v>9779</v>
      </c>
      <c r="HN34" s="133">
        <v>9958</v>
      </c>
      <c r="HO34" s="136">
        <v>10152</v>
      </c>
      <c r="HP34" s="140">
        <v>10358</v>
      </c>
      <c r="HQ34" s="145">
        <v>10545</v>
      </c>
      <c r="HR34" s="149">
        <v>10744</v>
      </c>
      <c r="HS34" s="153">
        <v>10975</v>
      </c>
      <c r="HT34" s="158">
        <v>11132</v>
      </c>
      <c r="HU34" s="163">
        <v>11310</v>
      </c>
      <c r="HV34" s="167">
        <v>11495</v>
      </c>
      <c r="HW34" s="174">
        <v>11684</v>
      </c>
      <c r="HX34" s="178">
        <v>11777</v>
      </c>
      <c r="HY34" s="184">
        <v>11929</v>
      </c>
      <c r="HZ34" s="189">
        <v>12164</v>
      </c>
      <c r="IA34" s="193">
        <v>12377</v>
      </c>
      <c r="IB34" s="202">
        <v>12637</v>
      </c>
      <c r="IC34" s="205">
        <v>12878</v>
      </c>
      <c r="ID34" s="209">
        <v>13100</v>
      </c>
      <c r="IE34" s="223">
        <v>13383</v>
      </c>
      <c r="IF34" s="225">
        <v>13618</v>
      </c>
      <c r="IG34" s="74">
        <v>13774</v>
      </c>
      <c r="IH34" s="74">
        <v>14089</v>
      </c>
      <c r="II34" s="245">
        <v>14299</v>
      </c>
      <c r="IJ34" s="251">
        <v>14609</v>
      </c>
      <c r="IK34" s="255">
        <v>14853</v>
      </c>
      <c r="IL34" s="264">
        <v>15095</v>
      </c>
      <c r="IM34" s="268">
        <v>15285</v>
      </c>
      <c r="IN34" s="272"/>
      <c r="IO34" s="279">
        <v>15586</v>
      </c>
      <c r="IP34" s="285">
        <v>15834</v>
      </c>
      <c r="IQ34" s="291">
        <v>16126</v>
      </c>
      <c r="IR34" s="295">
        <v>16436</v>
      </c>
      <c r="IS34" s="299">
        <v>16661</v>
      </c>
      <c r="IT34" s="305">
        <v>16943</v>
      </c>
      <c r="IU34" s="308">
        <v>17179</v>
      </c>
      <c r="IV34" s="310"/>
      <c r="IW34" s="313"/>
      <c r="IX34" s="317">
        <v>17872</v>
      </c>
      <c r="IY34" s="322">
        <v>17987</v>
      </c>
      <c r="IZ34" s="327">
        <v>18136</v>
      </c>
      <c r="JA34" s="331">
        <v>18303</v>
      </c>
      <c r="JB34" s="335">
        <v>18518</v>
      </c>
      <c r="JC34" s="338">
        <v>18713</v>
      </c>
      <c r="JD34" s="343">
        <v>18887</v>
      </c>
      <c r="JE34" s="346">
        <v>19137</v>
      </c>
      <c r="JF34" s="354">
        <v>19329</v>
      </c>
      <c r="JG34" s="375">
        <v>19580</v>
      </c>
      <c r="JH34" s="388">
        <v>19867</v>
      </c>
      <c r="JI34" s="393">
        <v>20063</v>
      </c>
      <c r="JJ34" s="414">
        <v>20131</v>
      </c>
      <c r="JK34" s="422">
        <v>20261</v>
      </c>
      <c r="JL34" s="429">
        <v>20421</v>
      </c>
      <c r="JM34" s="435">
        <v>20594</v>
      </c>
      <c r="JN34" s="441">
        <v>20794</v>
      </c>
      <c r="JO34" s="448">
        <v>21085</v>
      </c>
      <c r="JP34" s="456">
        <v>21285</v>
      </c>
      <c r="JQ34" s="460">
        <v>21583</v>
      </c>
      <c r="JR34" s="468">
        <v>21788</v>
      </c>
      <c r="JS34" s="475">
        <v>21982</v>
      </c>
      <c r="JT34" s="483">
        <v>22270</v>
      </c>
      <c r="JU34" s="489">
        <v>22469</v>
      </c>
      <c r="JV34" s="498">
        <v>22689</v>
      </c>
      <c r="JW34" s="505"/>
      <c r="JX34" s="511">
        <v>23097</v>
      </c>
      <c r="JY34" s="519">
        <v>23327</v>
      </c>
      <c r="JZ34" s="530">
        <v>23512</v>
      </c>
      <c r="KA34" s="218">
        <f t="shared" si="3"/>
        <v>185</v>
      </c>
      <c r="KB34" s="4"/>
    </row>
    <row r="35" spans="1:288" ht="15" customHeight="1" x14ac:dyDescent="0.2">
      <c r="A35" s="557"/>
      <c r="B35" s="43">
        <v>34</v>
      </c>
      <c r="C35" s="4" t="s">
        <v>171</v>
      </c>
      <c r="D35" s="43">
        <v>0</v>
      </c>
      <c r="E35" s="43">
        <v>4</v>
      </c>
      <c r="F35" s="7">
        <v>174</v>
      </c>
      <c r="G35" s="7">
        <v>174</v>
      </c>
      <c r="H35" s="10">
        <v>174.79</v>
      </c>
      <c r="I35" s="13">
        <v>6</v>
      </c>
      <c r="J35" s="18">
        <v>10</v>
      </c>
      <c r="K35" s="22">
        <v>13</v>
      </c>
      <c r="L35" s="31">
        <v>15</v>
      </c>
      <c r="M35" s="37">
        <v>18</v>
      </c>
      <c r="N35" s="41">
        <v>22</v>
      </c>
      <c r="O35" s="44">
        <v>25</v>
      </c>
      <c r="P35" s="47">
        <v>26</v>
      </c>
      <c r="Q35" s="53">
        <v>26</v>
      </c>
      <c r="R35" s="65">
        <v>28</v>
      </c>
      <c r="S35" s="5">
        <v>28</v>
      </c>
      <c r="T35" s="71">
        <v>28</v>
      </c>
      <c r="U35" s="73">
        <v>28</v>
      </c>
      <c r="V35" s="77">
        <v>28</v>
      </c>
      <c r="W35" s="82">
        <v>28</v>
      </c>
      <c r="X35" s="88">
        <v>28</v>
      </c>
      <c r="Y35" s="90">
        <v>37</v>
      </c>
      <c r="Z35" s="93">
        <v>38</v>
      </c>
      <c r="AA35" s="99">
        <v>38</v>
      </c>
      <c r="AB35" s="5">
        <v>38</v>
      </c>
      <c r="AC35" s="5">
        <v>38</v>
      </c>
      <c r="AD35" s="5">
        <v>38</v>
      </c>
      <c r="AE35" s="5">
        <v>38</v>
      </c>
      <c r="AF35" s="5">
        <v>38</v>
      </c>
      <c r="AG35" s="5">
        <v>38</v>
      </c>
      <c r="AH35" s="5">
        <v>38</v>
      </c>
      <c r="AI35" s="5">
        <v>38</v>
      </c>
      <c r="AJ35" s="140">
        <v>80</v>
      </c>
      <c r="AK35" s="1">
        <v>88</v>
      </c>
      <c r="AL35" s="149">
        <v>97</v>
      </c>
      <c r="AM35" s="1">
        <v>105</v>
      </c>
      <c r="AN35" s="158">
        <v>108</v>
      </c>
      <c r="AO35" s="163">
        <v>113</v>
      </c>
      <c r="AP35" s="167">
        <v>121</v>
      </c>
      <c r="AQ35" s="174">
        <v>125</v>
      </c>
      <c r="AR35" s="1">
        <v>129</v>
      </c>
      <c r="AS35" s="1">
        <v>131</v>
      </c>
      <c r="AT35" s="189">
        <v>144</v>
      </c>
      <c r="AU35" s="1">
        <v>150</v>
      </c>
      <c r="AV35" s="1">
        <v>156</v>
      </c>
      <c r="AW35" s="1">
        <v>162</v>
      </c>
      <c r="AX35" s="1">
        <v>168</v>
      </c>
      <c r="AY35" s="1">
        <v>172</v>
      </c>
      <c r="AZ35" s="1">
        <v>176</v>
      </c>
      <c r="BA35" s="1">
        <v>180</v>
      </c>
      <c r="BB35" s="1">
        <v>184</v>
      </c>
      <c r="BC35" s="1">
        <v>188</v>
      </c>
      <c r="BD35" s="1">
        <v>192</v>
      </c>
      <c r="BE35" s="1">
        <v>196</v>
      </c>
      <c r="BF35" s="1">
        <v>200</v>
      </c>
      <c r="BG35" s="1">
        <v>204</v>
      </c>
      <c r="BH35" s="1">
        <v>208</v>
      </c>
      <c r="BI35" s="1">
        <v>212</v>
      </c>
      <c r="BJ35" s="1">
        <v>216</v>
      </c>
      <c r="BK35" s="1">
        <v>220</v>
      </c>
      <c r="BL35" s="1">
        <v>224</v>
      </c>
      <c r="BM35" s="1">
        <v>228</v>
      </c>
      <c r="BN35" s="1">
        <v>232</v>
      </c>
      <c r="BO35" s="308">
        <v>282</v>
      </c>
      <c r="BP35" s="1">
        <v>288</v>
      </c>
      <c r="BQ35" s="1">
        <v>294</v>
      </c>
      <c r="BR35" s="317">
        <v>303</v>
      </c>
      <c r="BS35" s="322">
        <v>314</v>
      </c>
      <c r="BT35" s="327">
        <v>321</v>
      </c>
      <c r="BU35" s="331">
        <v>326</v>
      </c>
      <c r="BV35" s="1">
        <v>332</v>
      </c>
      <c r="BW35" s="1">
        <v>338</v>
      </c>
      <c r="BX35" s="1">
        <v>344</v>
      </c>
      <c r="BY35" s="1">
        <v>350</v>
      </c>
      <c r="BZ35" s="1">
        <v>356</v>
      </c>
      <c r="CA35" s="1">
        <v>362</v>
      </c>
      <c r="CB35" s="1">
        <v>368</v>
      </c>
      <c r="CC35" s="396">
        <v>381</v>
      </c>
      <c r="CD35" s="1">
        <v>388</v>
      </c>
      <c r="CE35" s="1">
        <v>395</v>
      </c>
      <c r="CF35" s="1">
        <v>402</v>
      </c>
      <c r="CG35" s="1">
        <v>409</v>
      </c>
      <c r="CH35" s="1">
        <v>416</v>
      </c>
      <c r="CI35" s="1">
        <v>423</v>
      </c>
      <c r="CJ35" s="1">
        <v>430</v>
      </c>
      <c r="CK35" s="1">
        <v>437</v>
      </c>
      <c r="CL35" s="1">
        <v>444</v>
      </c>
      <c r="CM35" s="475">
        <v>450</v>
      </c>
      <c r="CN35" s="1">
        <v>456</v>
      </c>
      <c r="CO35" s="1">
        <v>462</v>
      </c>
      <c r="CP35" s="1">
        <v>468</v>
      </c>
      <c r="CQ35" s="1">
        <v>474</v>
      </c>
      <c r="CR35" s="1">
        <v>480</v>
      </c>
      <c r="CS35" s="522">
        <v>486</v>
      </c>
      <c r="CT35" s="1">
        <v>492</v>
      </c>
      <c r="CU35" s="218">
        <f t="shared" si="0"/>
        <v>6</v>
      </c>
      <c r="CV35" s="7">
        <v>4</v>
      </c>
      <c r="CW35" s="7">
        <v>4</v>
      </c>
      <c r="CX35" s="10">
        <v>4</v>
      </c>
      <c r="CY35" s="13">
        <v>5</v>
      </c>
      <c r="CZ35" s="18">
        <v>5</v>
      </c>
      <c r="DA35" s="22">
        <v>6</v>
      </c>
      <c r="DB35" s="31">
        <v>6</v>
      </c>
      <c r="DC35" s="37">
        <v>6</v>
      </c>
      <c r="DD35" s="41">
        <v>6</v>
      </c>
      <c r="DE35" s="44">
        <v>7</v>
      </c>
      <c r="DF35" s="47">
        <v>7</v>
      </c>
      <c r="DG35" s="53">
        <v>7</v>
      </c>
      <c r="DH35" s="65">
        <v>8</v>
      </c>
      <c r="DI35" s="5">
        <v>8</v>
      </c>
      <c r="DJ35" s="71">
        <v>8</v>
      </c>
      <c r="DK35" s="73">
        <v>8</v>
      </c>
      <c r="DL35" s="77">
        <v>8</v>
      </c>
      <c r="DM35" s="82">
        <v>8</v>
      </c>
      <c r="DN35" s="88">
        <v>8</v>
      </c>
      <c r="DO35" s="90">
        <v>8</v>
      </c>
      <c r="DP35" s="93">
        <v>10</v>
      </c>
      <c r="DQ35" s="99">
        <v>10</v>
      </c>
      <c r="DR35" s="5">
        <v>10</v>
      </c>
      <c r="DS35" s="5">
        <v>10</v>
      </c>
      <c r="DT35" s="5">
        <v>10</v>
      </c>
      <c r="DU35" s="5">
        <v>10</v>
      </c>
      <c r="DV35" s="5">
        <v>10</v>
      </c>
      <c r="DW35" s="5">
        <v>10</v>
      </c>
      <c r="DX35" s="5">
        <v>10</v>
      </c>
      <c r="DY35" s="5">
        <v>10</v>
      </c>
      <c r="DZ35" s="140">
        <v>10</v>
      </c>
      <c r="EA35" s="1">
        <v>10</v>
      </c>
      <c r="EB35" s="149">
        <v>19</v>
      </c>
      <c r="EC35" s="1">
        <v>23</v>
      </c>
      <c r="ED35" s="158">
        <v>25</v>
      </c>
      <c r="EE35" s="163">
        <v>28</v>
      </c>
      <c r="EF35" s="167">
        <v>31</v>
      </c>
      <c r="EG35" s="174">
        <v>33</v>
      </c>
      <c r="EH35" s="1">
        <v>36</v>
      </c>
      <c r="EI35" s="1">
        <v>38</v>
      </c>
      <c r="EJ35" s="189">
        <v>41</v>
      </c>
      <c r="EK35" s="1">
        <f>EJ35</f>
        <v>41</v>
      </c>
      <c r="EL35" s="1">
        <f>EK35</f>
        <v>41</v>
      </c>
      <c r="EM35" s="1">
        <f>EL35</f>
        <v>41</v>
      </c>
      <c r="EN35" s="1">
        <f>EM35</f>
        <v>41</v>
      </c>
      <c r="EO35" s="1">
        <v>43</v>
      </c>
      <c r="EP35" s="1">
        <v>45</v>
      </c>
      <c r="EQ35" s="234">
        <v>43</v>
      </c>
      <c r="ER35" s="1">
        <v>44</v>
      </c>
      <c r="ES35" s="1">
        <v>45</v>
      </c>
      <c r="ET35" s="1">
        <v>46</v>
      </c>
      <c r="EU35" s="1">
        <v>47</v>
      </c>
      <c r="EV35" s="1">
        <f>EU35</f>
        <v>47</v>
      </c>
      <c r="EW35" s="1">
        <f t="shared" ref="EW35:EW36" si="42">EV35</f>
        <v>47</v>
      </c>
      <c r="EX35" s="1">
        <f t="shared" si="39"/>
        <v>47</v>
      </c>
      <c r="EY35" s="1">
        <v>48</v>
      </c>
      <c r="EZ35" s="1">
        <v>50</v>
      </c>
      <c r="FA35" s="1">
        <v>52</v>
      </c>
      <c r="FB35" s="1">
        <v>54</v>
      </c>
      <c r="FC35" s="1">
        <v>56</v>
      </c>
      <c r="FD35" s="1">
        <v>58</v>
      </c>
      <c r="FE35" s="308">
        <v>67</v>
      </c>
      <c r="FF35" s="1">
        <v>70</v>
      </c>
      <c r="FG35" s="1">
        <f t="shared" si="41"/>
        <v>70</v>
      </c>
      <c r="FH35" s="317">
        <v>70</v>
      </c>
      <c r="FI35" s="322">
        <v>70</v>
      </c>
      <c r="FJ35" s="327">
        <v>70</v>
      </c>
      <c r="FK35" s="331">
        <v>70</v>
      </c>
      <c r="FL35" s="1">
        <v>70</v>
      </c>
      <c r="FM35" s="1">
        <v>70</v>
      </c>
      <c r="FN35" s="1">
        <v>70</v>
      </c>
      <c r="FO35" s="1">
        <v>70</v>
      </c>
      <c r="FP35" s="1">
        <v>70</v>
      </c>
      <c r="FQ35" s="1">
        <v>70</v>
      </c>
      <c r="FR35" s="1">
        <v>70</v>
      </c>
      <c r="FS35" s="396">
        <v>74</v>
      </c>
      <c r="FT35" s="1">
        <v>74</v>
      </c>
      <c r="FU35" s="1">
        <v>74</v>
      </c>
      <c r="FV35" s="1">
        <v>74</v>
      </c>
      <c r="FW35" s="1">
        <v>74</v>
      </c>
      <c r="FX35" s="1">
        <v>74</v>
      </c>
      <c r="FY35" s="1">
        <v>74</v>
      </c>
      <c r="FZ35" s="1">
        <v>74</v>
      </c>
      <c r="GA35" s="1">
        <v>74</v>
      </c>
      <c r="GB35" s="1">
        <v>74</v>
      </c>
      <c r="GC35" s="475">
        <v>75</v>
      </c>
      <c r="GD35" s="1">
        <v>75</v>
      </c>
      <c r="GE35" s="1">
        <v>75</v>
      </c>
      <c r="GF35" s="1">
        <v>75</v>
      </c>
      <c r="GG35" s="1">
        <v>75</v>
      </c>
      <c r="GH35" s="1">
        <v>75</v>
      </c>
      <c r="GI35" s="522">
        <v>75</v>
      </c>
      <c r="GJ35" s="1">
        <v>75</v>
      </c>
      <c r="GK35" s="218">
        <f t="shared" si="2"/>
        <v>0</v>
      </c>
      <c r="GL35" s="7">
        <v>4225</v>
      </c>
      <c r="GM35" s="7">
        <v>4226</v>
      </c>
      <c r="GN35" s="7">
        <v>4226</v>
      </c>
      <c r="GO35" s="13">
        <v>4345</v>
      </c>
      <c r="GP35" s="17">
        <v>4479</v>
      </c>
      <c r="GQ35" s="22"/>
      <c r="GR35" s="31">
        <v>4716</v>
      </c>
      <c r="GS35" s="37"/>
      <c r="GT35" s="41">
        <v>5090</v>
      </c>
      <c r="GU35" s="44">
        <v>5240</v>
      </c>
      <c r="GV35" s="47">
        <v>5379</v>
      </c>
      <c r="GW35" s="53">
        <v>5470</v>
      </c>
      <c r="GX35" s="65">
        <v>5533</v>
      </c>
      <c r="GY35" s="5">
        <v>5533</v>
      </c>
      <c r="GZ35" s="71">
        <v>5533</v>
      </c>
      <c r="HA35" s="73">
        <v>5533</v>
      </c>
      <c r="HB35" s="77">
        <v>5533</v>
      </c>
      <c r="HC35" s="82">
        <v>5533</v>
      </c>
      <c r="HD35" s="88">
        <v>5533</v>
      </c>
      <c r="HE35" s="90">
        <v>5686</v>
      </c>
      <c r="HF35" s="93">
        <v>5695</v>
      </c>
      <c r="HG35" s="99">
        <v>5695</v>
      </c>
      <c r="HH35" s="5">
        <v>5695</v>
      </c>
      <c r="HI35" s="5">
        <v>5695</v>
      </c>
      <c r="HJ35" s="5">
        <v>5695</v>
      </c>
      <c r="HK35" s="5">
        <v>5695</v>
      </c>
      <c r="HL35" s="5">
        <v>5695</v>
      </c>
      <c r="HM35" s="5">
        <v>5695</v>
      </c>
      <c r="HN35" s="5">
        <v>5695</v>
      </c>
      <c r="HO35" s="5">
        <v>5695</v>
      </c>
      <c r="HP35" s="140">
        <v>6253</v>
      </c>
      <c r="HQ35" s="145"/>
      <c r="HR35" s="149">
        <v>6712</v>
      </c>
      <c r="HS35" s="153"/>
      <c r="HT35" s="158">
        <v>6866</v>
      </c>
      <c r="HU35" s="163">
        <v>6965</v>
      </c>
      <c r="HV35" s="167">
        <v>7065</v>
      </c>
      <c r="HW35" s="174">
        <v>7143</v>
      </c>
      <c r="HX35" s="178"/>
      <c r="HY35" s="184"/>
      <c r="HZ35" s="189">
        <v>7456</v>
      </c>
      <c r="IA35" s="193"/>
      <c r="IB35" s="202"/>
      <c r="IC35" s="205"/>
      <c r="ID35" s="209"/>
      <c r="IE35" s="218"/>
      <c r="IF35" s="225"/>
      <c r="IG35" s="229"/>
      <c r="IH35" s="235"/>
      <c r="II35" s="245"/>
      <c r="IJ35" s="251"/>
      <c r="IK35" s="255"/>
      <c r="IL35" s="264"/>
      <c r="IM35" s="268"/>
      <c r="IN35" s="272"/>
      <c r="IO35" s="279"/>
      <c r="IP35" s="285"/>
      <c r="IQ35" s="291"/>
      <c r="IR35" s="295"/>
      <c r="IS35" s="299"/>
      <c r="IT35" s="305"/>
      <c r="IU35" s="308">
        <v>10764</v>
      </c>
      <c r="IV35" s="310"/>
      <c r="IW35" s="313"/>
      <c r="IX35" s="317">
        <v>11328</v>
      </c>
      <c r="IY35" s="322">
        <v>11591</v>
      </c>
      <c r="IZ35" s="327">
        <v>11771</v>
      </c>
      <c r="JA35" s="331">
        <v>11913</v>
      </c>
      <c r="JB35" s="335"/>
      <c r="JC35" s="338"/>
      <c r="JD35" s="343"/>
      <c r="JE35" s="346"/>
      <c r="JF35" s="354"/>
      <c r="JG35" s="375"/>
      <c r="JH35" s="388"/>
      <c r="JI35" s="393"/>
      <c r="JJ35" s="414"/>
      <c r="JK35" s="422"/>
      <c r="JL35" s="429"/>
      <c r="JM35" s="435"/>
      <c r="JN35" s="441"/>
      <c r="JO35" s="448"/>
      <c r="JP35" s="456"/>
      <c r="JQ35" s="460"/>
      <c r="JR35" s="468"/>
      <c r="JS35" s="475">
        <v>14488</v>
      </c>
      <c r="JT35" s="483"/>
      <c r="JU35" s="489"/>
      <c r="JV35" s="498"/>
      <c r="JW35" s="505"/>
      <c r="JX35" s="511"/>
      <c r="JY35" s="519"/>
      <c r="JZ35" s="530"/>
      <c r="KA35" s="218" t="str">
        <f t="shared" si="3"/>
        <v>Н/Д</v>
      </c>
      <c r="KB35" s="4"/>
    </row>
    <row r="36" spans="1:288" ht="15" customHeight="1" x14ac:dyDescent="0.2">
      <c r="A36" s="557"/>
      <c r="B36" s="43">
        <v>35</v>
      </c>
      <c r="C36" s="4" t="s">
        <v>172</v>
      </c>
      <c r="D36" s="43">
        <v>1</v>
      </c>
      <c r="E36" s="43">
        <v>1</v>
      </c>
      <c r="F36" s="7">
        <v>335</v>
      </c>
      <c r="G36" s="7">
        <v>336</v>
      </c>
      <c r="H36" s="10">
        <v>338</v>
      </c>
      <c r="I36" s="13">
        <v>339</v>
      </c>
      <c r="J36" s="18">
        <v>341</v>
      </c>
      <c r="K36" s="22">
        <v>347</v>
      </c>
      <c r="L36" s="31">
        <v>351</v>
      </c>
      <c r="M36" s="37">
        <v>353</v>
      </c>
      <c r="N36" s="41">
        <v>355</v>
      </c>
      <c r="O36" s="44">
        <v>356</v>
      </c>
      <c r="P36" s="47">
        <v>357</v>
      </c>
      <c r="Q36" s="53">
        <v>359</v>
      </c>
      <c r="R36" s="65">
        <v>360</v>
      </c>
      <c r="S36" s="69">
        <v>361</v>
      </c>
      <c r="T36" s="71">
        <v>362</v>
      </c>
      <c r="U36" s="73">
        <v>363</v>
      </c>
      <c r="V36" s="77">
        <v>364</v>
      </c>
      <c r="W36" s="82">
        <v>366</v>
      </c>
      <c r="X36" s="88">
        <v>367</v>
      </c>
      <c r="Y36" s="90">
        <v>369</v>
      </c>
      <c r="Z36" s="93">
        <v>371</v>
      </c>
      <c r="AA36" s="99">
        <v>372</v>
      </c>
      <c r="AB36" s="104">
        <v>373</v>
      </c>
      <c r="AC36" s="114">
        <v>374</v>
      </c>
      <c r="AD36" s="117">
        <v>375</v>
      </c>
      <c r="AE36" s="122">
        <v>376</v>
      </c>
      <c r="AF36" s="124">
        <v>378</v>
      </c>
      <c r="AG36" s="129">
        <v>380</v>
      </c>
      <c r="AH36" s="133">
        <v>381</v>
      </c>
      <c r="AI36" s="136">
        <v>383</v>
      </c>
      <c r="AJ36" s="140">
        <v>385</v>
      </c>
      <c r="AK36" s="145">
        <v>387</v>
      </c>
      <c r="AL36" s="149">
        <v>389</v>
      </c>
      <c r="AM36" s="153">
        <v>391</v>
      </c>
      <c r="AN36" s="158">
        <v>392</v>
      </c>
      <c r="AO36" s="163">
        <v>394</v>
      </c>
      <c r="AP36" s="167">
        <v>395</v>
      </c>
      <c r="AQ36" s="174">
        <v>397</v>
      </c>
      <c r="AR36" s="178">
        <v>398</v>
      </c>
      <c r="AS36" s="184">
        <v>400</v>
      </c>
      <c r="AT36" s="189">
        <v>402</v>
      </c>
      <c r="AU36" s="193">
        <v>404</v>
      </c>
      <c r="AV36" s="202">
        <v>406</v>
      </c>
      <c r="AW36" s="205">
        <v>409</v>
      </c>
      <c r="AX36" s="209">
        <v>411</v>
      </c>
      <c r="AY36" s="218">
        <v>413</v>
      </c>
      <c r="AZ36" s="225">
        <v>414</v>
      </c>
      <c r="BA36" s="229">
        <v>416</v>
      </c>
      <c r="BB36" s="235">
        <v>417</v>
      </c>
      <c r="BC36" s="245">
        <v>417</v>
      </c>
      <c r="BD36" s="251">
        <v>420</v>
      </c>
      <c r="BE36" s="255">
        <v>421</v>
      </c>
      <c r="BF36" s="264">
        <v>423</v>
      </c>
      <c r="BG36" s="268">
        <v>425</v>
      </c>
      <c r="BH36" s="272">
        <v>429</v>
      </c>
      <c r="BI36" s="279">
        <v>432</v>
      </c>
      <c r="BJ36" s="285">
        <v>433</v>
      </c>
      <c r="BK36" s="291">
        <v>435</v>
      </c>
      <c r="BL36" s="295">
        <v>436</v>
      </c>
      <c r="BM36" s="299">
        <v>437</v>
      </c>
      <c r="BN36" s="305">
        <v>439</v>
      </c>
      <c r="BO36" s="308">
        <v>440</v>
      </c>
      <c r="BP36" s="310">
        <v>441</v>
      </c>
      <c r="BQ36" s="313">
        <v>443</v>
      </c>
      <c r="BR36" s="317">
        <v>445</v>
      </c>
      <c r="BS36" s="322">
        <v>447</v>
      </c>
      <c r="BT36" s="327">
        <v>451</v>
      </c>
      <c r="BU36" s="331">
        <v>453</v>
      </c>
      <c r="BV36" s="335">
        <v>454</v>
      </c>
      <c r="BW36" s="338">
        <v>456</v>
      </c>
      <c r="BX36" s="343">
        <v>457</v>
      </c>
      <c r="BY36" s="346">
        <v>457</v>
      </c>
      <c r="BZ36" s="354">
        <v>458</v>
      </c>
      <c r="CA36" s="375">
        <v>459</v>
      </c>
      <c r="CB36" s="388">
        <v>460</v>
      </c>
      <c r="CC36" s="393">
        <v>461</v>
      </c>
      <c r="CD36" s="414">
        <v>463</v>
      </c>
      <c r="CE36" s="422">
        <v>464</v>
      </c>
      <c r="CF36" s="429">
        <v>466</v>
      </c>
      <c r="CG36" s="435">
        <v>467</v>
      </c>
      <c r="CH36" s="441">
        <v>468</v>
      </c>
      <c r="CI36" s="448">
        <v>470</v>
      </c>
      <c r="CJ36" s="456">
        <v>471</v>
      </c>
      <c r="CK36" s="460">
        <v>472</v>
      </c>
      <c r="CL36" s="468">
        <v>473</v>
      </c>
      <c r="CM36" s="475">
        <v>474</v>
      </c>
      <c r="CN36" s="483">
        <v>475</v>
      </c>
      <c r="CO36" s="489">
        <v>476</v>
      </c>
      <c r="CP36" s="498">
        <v>477</v>
      </c>
      <c r="CQ36" s="505">
        <v>478</v>
      </c>
      <c r="CR36" s="511">
        <v>481</v>
      </c>
      <c r="CS36" s="519">
        <v>482</v>
      </c>
      <c r="CT36" s="530">
        <v>483</v>
      </c>
      <c r="CU36" s="218">
        <f t="shared" si="0"/>
        <v>1</v>
      </c>
      <c r="CV36" s="7">
        <v>26.5</v>
      </c>
      <c r="CW36" s="7">
        <v>27</v>
      </c>
      <c r="CX36" s="10">
        <v>28</v>
      </c>
      <c r="CY36" s="13">
        <v>29</v>
      </c>
      <c r="CZ36" s="18">
        <v>30</v>
      </c>
      <c r="DA36" s="22">
        <v>32</v>
      </c>
      <c r="DB36" s="31">
        <v>33</v>
      </c>
      <c r="DC36" s="37">
        <v>34</v>
      </c>
      <c r="DD36" s="41">
        <v>35</v>
      </c>
      <c r="DE36" s="44">
        <v>35</v>
      </c>
      <c r="DF36" s="47">
        <v>35</v>
      </c>
      <c r="DG36" s="53">
        <v>36</v>
      </c>
      <c r="DH36" s="65">
        <v>37</v>
      </c>
      <c r="DI36" s="69">
        <v>38</v>
      </c>
      <c r="DJ36" s="71">
        <v>39</v>
      </c>
      <c r="DK36" s="73">
        <v>40</v>
      </c>
      <c r="DL36" s="77">
        <v>41</v>
      </c>
      <c r="DM36" s="82">
        <v>41</v>
      </c>
      <c r="DN36" s="88">
        <v>42</v>
      </c>
      <c r="DO36" s="90">
        <v>42</v>
      </c>
      <c r="DP36" s="93">
        <v>43</v>
      </c>
      <c r="DQ36" s="99">
        <v>44</v>
      </c>
      <c r="DR36" s="104">
        <v>45</v>
      </c>
      <c r="DS36" s="114">
        <v>46</v>
      </c>
      <c r="DT36" s="117">
        <v>47</v>
      </c>
      <c r="DU36" s="122">
        <v>48</v>
      </c>
      <c r="DV36" s="124">
        <v>48</v>
      </c>
      <c r="DW36" s="129">
        <v>50</v>
      </c>
      <c r="DX36" s="133">
        <v>50</v>
      </c>
      <c r="DY36" s="136">
        <v>50</v>
      </c>
      <c r="DZ36" s="140">
        <v>50</v>
      </c>
      <c r="EA36" s="145">
        <v>50</v>
      </c>
      <c r="EB36" s="149">
        <v>50</v>
      </c>
      <c r="EC36" s="153">
        <v>51</v>
      </c>
      <c r="ED36" s="158">
        <v>52</v>
      </c>
      <c r="EE36" s="163">
        <v>53</v>
      </c>
      <c r="EF36" s="167">
        <v>54</v>
      </c>
      <c r="EG36" s="174">
        <v>55</v>
      </c>
      <c r="EH36" s="178">
        <v>56</v>
      </c>
      <c r="EI36" s="184">
        <v>57</v>
      </c>
      <c r="EJ36" s="189">
        <v>57</v>
      </c>
      <c r="EK36" s="193">
        <v>57</v>
      </c>
      <c r="EL36" s="202">
        <v>57</v>
      </c>
      <c r="EM36" s="205">
        <v>57</v>
      </c>
      <c r="EN36" s="209">
        <v>57</v>
      </c>
      <c r="EO36" s="218">
        <v>58</v>
      </c>
      <c r="EP36" s="225">
        <v>59</v>
      </c>
      <c r="EQ36" s="229">
        <v>60</v>
      </c>
      <c r="ER36" s="235">
        <v>61</v>
      </c>
      <c r="ES36" s="245">
        <v>62</v>
      </c>
      <c r="ET36" s="251">
        <v>63</v>
      </c>
      <c r="EU36" s="255">
        <v>64</v>
      </c>
      <c r="EV36" s="264">
        <v>64</v>
      </c>
      <c r="EW36" s="1">
        <f t="shared" si="42"/>
        <v>64</v>
      </c>
      <c r="EX36" s="1">
        <f t="shared" si="39"/>
        <v>64</v>
      </c>
      <c r="EY36" s="279">
        <v>64</v>
      </c>
      <c r="EZ36" s="285">
        <v>63</v>
      </c>
      <c r="FA36" s="291">
        <v>64</v>
      </c>
      <c r="FB36" s="295">
        <v>64</v>
      </c>
      <c r="FC36" s="299">
        <v>65</v>
      </c>
      <c r="FD36" s="305">
        <v>65</v>
      </c>
      <c r="FE36" s="308">
        <v>65</v>
      </c>
      <c r="FF36" s="310">
        <v>65</v>
      </c>
      <c r="FG36" s="313">
        <v>65</v>
      </c>
      <c r="FH36" s="317">
        <v>65</v>
      </c>
      <c r="FI36" s="322">
        <v>65</v>
      </c>
      <c r="FJ36" s="327">
        <v>65</v>
      </c>
      <c r="FK36" s="331">
        <v>65</v>
      </c>
      <c r="FL36" s="335">
        <v>66</v>
      </c>
      <c r="FM36" s="338">
        <v>66</v>
      </c>
      <c r="FN36" s="343">
        <v>3</v>
      </c>
      <c r="FO36" s="346">
        <v>5</v>
      </c>
      <c r="FP36" s="354">
        <v>7</v>
      </c>
      <c r="FQ36" s="375">
        <v>8</v>
      </c>
      <c r="FR36" s="388">
        <v>10</v>
      </c>
      <c r="FS36" s="393">
        <v>12</v>
      </c>
      <c r="FT36" s="414">
        <v>12</v>
      </c>
      <c r="FU36" s="422">
        <v>14</v>
      </c>
      <c r="FV36" s="429">
        <v>16</v>
      </c>
      <c r="FW36" s="435">
        <v>17</v>
      </c>
      <c r="FX36" s="441">
        <v>18</v>
      </c>
      <c r="FY36" s="448">
        <v>19</v>
      </c>
      <c r="FZ36" s="456">
        <v>20</v>
      </c>
      <c r="GA36" s="460">
        <v>21</v>
      </c>
      <c r="GB36" s="468">
        <v>22</v>
      </c>
      <c r="GC36" s="475">
        <v>22</v>
      </c>
      <c r="GD36" s="483">
        <v>23</v>
      </c>
      <c r="GE36" s="489">
        <v>25</v>
      </c>
      <c r="GF36" s="498">
        <v>26</v>
      </c>
      <c r="GG36" s="505">
        <v>27</v>
      </c>
      <c r="GH36" s="511">
        <v>29</v>
      </c>
      <c r="GI36" s="519">
        <v>31</v>
      </c>
      <c r="GJ36" s="530">
        <v>32</v>
      </c>
      <c r="GK36" s="218">
        <f t="shared" si="2"/>
        <v>1</v>
      </c>
      <c r="GL36" s="7">
        <v>8391</v>
      </c>
      <c r="GM36" s="7">
        <v>8432</v>
      </c>
      <c r="GN36" s="7">
        <v>8477</v>
      </c>
      <c r="GO36" s="13">
        <v>8516</v>
      </c>
      <c r="GP36" s="17">
        <v>8559</v>
      </c>
      <c r="GQ36" s="22">
        <v>8616</v>
      </c>
      <c r="GR36" s="31">
        <v>8663</v>
      </c>
      <c r="GS36" s="37">
        <v>8710</v>
      </c>
      <c r="GT36" s="41">
        <v>8759</v>
      </c>
      <c r="GU36" s="44">
        <v>8816</v>
      </c>
      <c r="GV36" s="47">
        <v>8841</v>
      </c>
      <c r="GW36" s="53">
        <v>8889</v>
      </c>
      <c r="GX36" s="65">
        <v>8933</v>
      </c>
      <c r="GY36" s="69">
        <v>8986</v>
      </c>
      <c r="GZ36" s="71">
        <v>9034</v>
      </c>
      <c r="HA36" s="73">
        <v>9074</v>
      </c>
      <c r="HB36" s="77">
        <v>9117</v>
      </c>
      <c r="HC36" s="82">
        <v>9171</v>
      </c>
      <c r="HD36" s="88">
        <v>9224</v>
      </c>
      <c r="HE36" s="90">
        <v>9271</v>
      </c>
      <c r="HF36" s="93">
        <v>9316</v>
      </c>
      <c r="HG36" s="99">
        <v>9367</v>
      </c>
      <c r="HH36" s="104">
        <v>9417</v>
      </c>
      <c r="HI36" s="114">
        <v>9466</v>
      </c>
      <c r="HJ36" s="117">
        <v>9517</v>
      </c>
      <c r="HK36" s="122">
        <v>9561</v>
      </c>
      <c r="HL36" s="124">
        <v>9610</v>
      </c>
      <c r="HM36" s="129">
        <v>9653</v>
      </c>
      <c r="HN36" s="133">
        <v>9700</v>
      </c>
      <c r="HO36" s="136">
        <v>9746</v>
      </c>
      <c r="HP36" s="140">
        <v>9791</v>
      </c>
      <c r="HQ36" s="145">
        <v>9840</v>
      </c>
      <c r="HR36" s="149">
        <v>9883</v>
      </c>
      <c r="HS36" s="153">
        <v>9938</v>
      </c>
      <c r="HT36" s="158">
        <v>9996</v>
      </c>
      <c r="HU36" s="163">
        <v>10056</v>
      </c>
      <c r="HV36" s="167">
        <v>10111</v>
      </c>
      <c r="HW36" s="174">
        <v>10163</v>
      </c>
      <c r="HX36" s="178">
        <v>10221</v>
      </c>
      <c r="HY36" s="184">
        <v>10270</v>
      </c>
      <c r="HZ36" s="189">
        <v>10321</v>
      </c>
      <c r="IA36" s="193">
        <v>10378</v>
      </c>
      <c r="IB36" s="202">
        <v>10435</v>
      </c>
      <c r="IC36" s="205">
        <v>10490</v>
      </c>
      <c r="ID36" s="209">
        <v>10541</v>
      </c>
      <c r="IE36" s="218">
        <v>10605</v>
      </c>
      <c r="IF36" s="225">
        <v>10663</v>
      </c>
      <c r="IG36" s="229">
        <v>10722</v>
      </c>
      <c r="IH36" s="235">
        <v>10783</v>
      </c>
      <c r="II36" s="245">
        <v>10836</v>
      </c>
      <c r="IJ36" s="251">
        <v>10898</v>
      </c>
      <c r="IK36" s="255">
        <v>10947</v>
      </c>
      <c r="IL36" s="264">
        <v>11004</v>
      </c>
      <c r="IM36" s="268">
        <v>11073</v>
      </c>
      <c r="IN36" s="272">
        <v>11141</v>
      </c>
      <c r="IO36" s="279">
        <v>11198</v>
      </c>
      <c r="IP36" s="285">
        <v>11254</v>
      </c>
      <c r="IQ36" s="291">
        <v>11314</v>
      </c>
      <c r="IR36" s="295">
        <v>11375</v>
      </c>
      <c r="IS36" s="299">
        <v>11437</v>
      </c>
      <c r="IT36" s="305">
        <v>11498</v>
      </c>
      <c r="IU36" s="308">
        <v>11555</v>
      </c>
      <c r="IV36" s="310">
        <v>11622</v>
      </c>
      <c r="IW36" s="313">
        <v>11673</v>
      </c>
      <c r="IX36" s="317">
        <v>11731</v>
      </c>
      <c r="IY36" s="322">
        <v>11788</v>
      </c>
      <c r="IZ36" s="327">
        <v>11859</v>
      </c>
      <c r="JA36" s="331">
        <v>11921</v>
      </c>
      <c r="JB36" s="335">
        <v>11980</v>
      </c>
      <c r="JC36" s="338">
        <v>12039</v>
      </c>
      <c r="JD36" s="343">
        <v>12096</v>
      </c>
      <c r="JE36" s="346">
        <v>12155</v>
      </c>
      <c r="JF36" s="354">
        <v>12215</v>
      </c>
      <c r="JG36" s="375">
        <v>12267</v>
      </c>
      <c r="JH36" s="388">
        <v>12315</v>
      </c>
      <c r="JI36" s="393">
        <v>12356</v>
      </c>
      <c r="JJ36" s="414">
        <v>12400</v>
      </c>
      <c r="JK36" s="422">
        <v>12435</v>
      </c>
      <c r="JL36" s="429">
        <v>12464</v>
      </c>
      <c r="JM36" s="435">
        <v>12499</v>
      </c>
      <c r="JN36" s="441">
        <v>12523</v>
      </c>
      <c r="JO36" s="448">
        <v>12530</v>
      </c>
      <c r="JP36" s="456">
        <v>12537</v>
      </c>
      <c r="JQ36" s="460">
        <v>12552</v>
      </c>
      <c r="JR36" s="468">
        <v>12557</v>
      </c>
      <c r="JS36" s="475">
        <v>12560</v>
      </c>
      <c r="JT36" s="483">
        <v>12560</v>
      </c>
      <c r="JU36" s="489">
        <v>43</v>
      </c>
      <c r="JV36" s="498">
        <v>94</v>
      </c>
      <c r="JW36" s="505">
        <v>147</v>
      </c>
      <c r="JX36" s="511">
        <v>201</v>
      </c>
      <c r="JY36" s="519">
        <v>251</v>
      </c>
      <c r="JZ36" s="530">
        <v>298</v>
      </c>
      <c r="KA36" s="218">
        <f t="shared" si="3"/>
        <v>47</v>
      </c>
      <c r="KB36" s="4"/>
    </row>
    <row r="37" spans="1:288" ht="15" customHeight="1" x14ac:dyDescent="0.2">
      <c r="A37" s="557"/>
      <c r="B37" s="43">
        <v>36</v>
      </c>
      <c r="C37" s="4" t="s">
        <v>330</v>
      </c>
      <c r="D37" s="43">
        <v>1</v>
      </c>
      <c r="E37" s="43">
        <v>1</v>
      </c>
      <c r="F37" s="7">
        <v>103</v>
      </c>
      <c r="G37" s="7">
        <v>110</v>
      </c>
      <c r="H37" s="10">
        <v>117</v>
      </c>
      <c r="I37" s="13">
        <v>123</v>
      </c>
      <c r="J37" s="18">
        <v>130</v>
      </c>
      <c r="K37" s="22">
        <v>140</v>
      </c>
      <c r="L37" s="31">
        <v>150</v>
      </c>
      <c r="M37" s="40">
        <v>158</v>
      </c>
      <c r="N37" s="41">
        <v>166</v>
      </c>
      <c r="O37" s="44">
        <v>169</v>
      </c>
      <c r="P37" s="47">
        <v>172</v>
      </c>
      <c r="Q37" s="53">
        <v>179</v>
      </c>
      <c r="R37" s="65">
        <v>186</v>
      </c>
      <c r="S37" s="1">
        <f>ROUND((R37-G37)/11+R37,1)</f>
        <v>192.9</v>
      </c>
      <c r="T37" s="71">
        <v>194</v>
      </c>
      <c r="U37" s="73">
        <v>201</v>
      </c>
      <c r="V37" s="77">
        <v>207</v>
      </c>
      <c r="W37" s="82">
        <v>216</v>
      </c>
      <c r="X37" s="88">
        <v>222</v>
      </c>
      <c r="Y37" s="90">
        <v>228</v>
      </c>
      <c r="Z37" s="93">
        <v>234</v>
      </c>
      <c r="AA37" s="99">
        <v>234</v>
      </c>
      <c r="AB37" s="104">
        <v>241</v>
      </c>
      <c r="AC37" s="114">
        <v>245</v>
      </c>
      <c r="AD37" s="117">
        <v>249</v>
      </c>
      <c r="AE37" s="122">
        <v>251</v>
      </c>
      <c r="AF37" s="124">
        <v>256</v>
      </c>
      <c r="AG37" s="129">
        <v>261</v>
      </c>
      <c r="AH37" s="133">
        <v>266</v>
      </c>
      <c r="AI37" s="1">
        <f>ROUND((AH37-AE37)/3+AH37,1)</f>
        <v>271</v>
      </c>
      <c r="AJ37" s="140">
        <v>281</v>
      </c>
      <c r="AK37" s="145">
        <v>286</v>
      </c>
      <c r="AL37" s="149">
        <v>290</v>
      </c>
      <c r="AM37" s="153">
        <v>293</v>
      </c>
      <c r="AN37" s="1">
        <v>297</v>
      </c>
      <c r="AO37" s="163">
        <v>294</v>
      </c>
      <c r="AP37" s="167">
        <v>296</v>
      </c>
      <c r="AQ37" s="174">
        <v>297</v>
      </c>
      <c r="AR37" s="178">
        <v>301</v>
      </c>
      <c r="AS37" s="184">
        <v>303</v>
      </c>
      <c r="AT37" s="189">
        <v>309</v>
      </c>
      <c r="AU37" s="193">
        <v>316</v>
      </c>
      <c r="AV37" s="202">
        <v>322</v>
      </c>
      <c r="AW37" s="1">
        <v>328</v>
      </c>
      <c r="AX37" s="214">
        <v>329</v>
      </c>
      <c r="AY37" s="218">
        <v>331</v>
      </c>
      <c r="AZ37" s="225">
        <v>332</v>
      </c>
      <c r="BA37" s="229">
        <v>334</v>
      </c>
      <c r="BB37" s="1">
        <v>336</v>
      </c>
      <c r="BC37" s="245">
        <v>336</v>
      </c>
      <c r="BD37" s="251">
        <v>338</v>
      </c>
      <c r="BE37" s="255">
        <v>340</v>
      </c>
      <c r="BF37" s="264">
        <v>345</v>
      </c>
      <c r="BG37" s="268">
        <v>354</v>
      </c>
      <c r="BH37" s="1">
        <v>360</v>
      </c>
      <c r="BI37" s="279">
        <v>359</v>
      </c>
      <c r="BJ37" s="1">
        <v>363</v>
      </c>
      <c r="BK37" s="1">
        <v>367</v>
      </c>
      <c r="BL37" s="295">
        <v>361</v>
      </c>
      <c r="BM37" s="299">
        <v>363</v>
      </c>
      <c r="BN37" s="1">
        <v>365</v>
      </c>
      <c r="BO37" s="308">
        <v>365</v>
      </c>
      <c r="BP37" s="310">
        <v>368</v>
      </c>
      <c r="BQ37" s="313">
        <v>370</v>
      </c>
      <c r="BR37" s="321">
        <v>376</v>
      </c>
      <c r="BS37" s="1">
        <v>380</v>
      </c>
      <c r="BT37" s="327">
        <v>385</v>
      </c>
      <c r="BU37" s="331">
        <v>389</v>
      </c>
      <c r="BV37" s="335">
        <v>390</v>
      </c>
      <c r="BW37" s="340">
        <v>392</v>
      </c>
      <c r="BX37" s="343">
        <v>392</v>
      </c>
      <c r="BY37" s="346">
        <v>393</v>
      </c>
      <c r="BZ37" s="354">
        <v>394</v>
      </c>
      <c r="CA37" s="375">
        <v>395</v>
      </c>
      <c r="CB37" s="388">
        <v>397</v>
      </c>
      <c r="CC37" s="393">
        <v>400</v>
      </c>
      <c r="CD37" s="414">
        <v>409</v>
      </c>
      <c r="CE37" s="422">
        <v>413</v>
      </c>
      <c r="CF37" s="429">
        <v>416</v>
      </c>
      <c r="CG37" s="435">
        <v>2</v>
      </c>
      <c r="CH37" s="441">
        <v>4</v>
      </c>
      <c r="CI37" s="1">
        <v>6</v>
      </c>
      <c r="CJ37" s="456">
        <v>7</v>
      </c>
      <c r="CK37" s="1">
        <v>8</v>
      </c>
      <c r="CL37" s="468">
        <v>8</v>
      </c>
      <c r="CM37" s="475">
        <v>10</v>
      </c>
      <c r="CN37" s="1">
        <v>12</v>
      </c>
      <c r="CO37" s="1">
        <v>14</v>
      </c>
      <c r="CP37" s="1">
        <v>16</v>
      </c>
      <c r="CQ37" s="505">
        <v>21</v>
      </c>
      <c r="CR37" s="1">
        <v>24</v>
      </c>
      <c r="CS37" s="519">
        <v>26</v>
      </c>
      <c r="CT37" s="530">
        <v>27</v>
      </c>
      <c r="CU37" s="218">
        <f t="shared" si="0"/>
        <v>1</v>
      </c>
      <c r="CV37" s="7">
        <v>37</v>
      </c>
      <c r="CW37" s="7">
        <v>40</v>
      </c>
      <c r="CX37" s="10">
        <v>43</v>
      </c>
      <c r="CY37" s="13">
        <v>45</v>
      </c>
      <c r="CZ37" s="18">
        <v>47</v>
      </c>
      <c r="DA37" s="22">
        <v>50</v>
      </c>
      <c r="DB37" s="31">
        <v>52</v>
      </c>
      <c r="DC37" s="40">
        <f t="shared" ref="DC37:DC38" si="43">ROUND((DB37-CV37)/6/31*21+DB37-1,0)</f>
        <v>53</v>
      </c>
      <c r="DD37" s="41">
        <v>55</v>
      </c>
      <c r="DE37" s="44">
        <v>55</v>
      </c>
      <c r="DF37" s="47">
        <v>56</v>
      </c>
      <c r="DG37" s="53">
        <v>58</v>
      </c>
      <c r="DH37" s="65">
        <v>60</v>
      </c>
      <c r="DI37" s="1">
        <f>ROUND((DH37-CW37)/11+DH37,1)</f>
        <v>61.8</v>
      </c>
      <c r="DJ37" s="71">
        <v>63</v>
      </c>
      <c r="DK37" s="73">
        <v>64</v>
      </c>
      <c r="DL37" s="77">
        <v>68</v>
      </c>
      <c r="DM37" s="82">
        <v>68</v>
      </c>
      <c r="DN37" s="88">
        <v>70</v>
      </c>
      <c r="DO37" s="90">
        <v>71</v>
      </c>
      <c r="DP37" s="93">
        <v>73</v>
      </c>
      <c r="DQ37" s="99">
        <v>73</v>
      </c>
      <c r="DR37" s="104">
        <v>75</v>
      </c>
      <c r="DS37" s="114">
        <v>77</v>
      </c>
      <c r="DT37" s="117">
        <v>78</v>
      </c>
      <c r="DU37" s="122">
        <v>79</v>
      </c>
      <c r="DV37" s="124">
        <v>81</v>
      </c>
      <c r="DW37" s="129">
        <v>83</v>
      </c>
      <c r="DX37" s="133">
        <v>84</v>
      </c>
      <c r="DY37" s="1">
        <v>84</v>
      </c>
      <c r="DZ37" s="140">
        <v>84</v>
      </c>
      <c r="EA37" s="145">
        <v>84</v>
      </c>
      <c r="EB37" s="149">
        <v>85</v>
      </c>
      <c r="EC37" s="153">
        <v>86</v>
      </c>
      <c r="ED37" s="1">
        <v>87</v>
      </c>
      <c r="EE37" s="163">
        <v>86</v>
      </c>
      <c r="EF37" s="167">
        <v>2</v>
      </c>
      <c r="EG37" s="174">
        <v>3</v>
      </c>
      <c r="EH37" s="178">
        <v>4</v>
      </c>
      <c r="EI37" s="184">
        <v>5</v>
      </c>
      <c r="EJ37" s="189">
        <v>6</v>
      </c>
      <c r="EK37" s="193">
        <v>6</v>
      </c>
      <c r="EL37" s="202">
        <v>6</v>
      </c>
      <c r="EM37" s="1">
        <f>EL37</f>
        <v>6</v>
      </c>
      <c r="EN37" s="214">
        <v>6</v>
      </c>
      <c r="EO37" s="218">
        <v>6</v>
      </c>
      <c r="EP37" s="225">
        <v>6</v>
      </c>
      <c r="EQ37" s="229">
        <v>6</v>
      </c>
      <c r="ER37" s="1">
        <v>6</v>
      </c>
      <c r="ES37" s="245">
        <v>8</v>
      </c>
      <c r="ET37" s="251">
        <v>9</v>
      </c>
      <c r="EU37" s="255">
        <v>11</v>
      </c>
      <c r="EV37" s="264">
        <v>11</v>
      </c>
      <c r="EW37" s="268">
        <v>11</v>
      </c>
      <c r="EX37" s="1">
        <f t="shared" si="39"/>
        <v>11</v>
      </c>
      <c r="EY37" s="279">
        <v>11</v>
      </c>
      <c r="EZ37" s="1">
        <v>13</v>
      </c>
      <c r="FA37" s="1">
        <v>15</v>
      </c>
      <c r="FB37" s="295">
        <v>12</v>
      </c>
      <c r="FC37" s="299">
        <v>13</v>
      </c>
      <c r="FD37" s="1">
        <v>14</v>
      </c>
      <c r="FE37" s="308">
        <v>14</v>
      </c>
      <c r="FF37" s="310">
        <v>16</v>
      </c>
      <c r="FG37" s="313">
        <v>16</v>
      </c>
      <c r="FH37" s="321">
        <v>16</v>
      </c>
      <c r="FI37" s="1">
        <f>FH37</f>
        <v>16</v>
      </c>
      <c r="FJ37" s="327">
        <v>16</v>
      </c>
      <c r="FK37" s="331">
        <v>17</v>
      </c>
      <c r="FL37" s="335">
        <v>18</v>
      </c>
      <c r="FM37" s="340">
        <v>19</v>
      </c>
      <c r="FN37" s="343">
        <v>20</v>
      </c>
      <c r="FO37" s="346">
        <v>20</v>
      </c>
      <c r="FP37" s="354">
        <v>22</v>
      </c>
      <c r="FQ37" s="375">
        <v>23</v>
      </c>
      <c r="FR37" s="388">
        <v>25</v>
      </c>
      <c r="FS37" s="393">
        <v>27</v>
      </c>
      <c r="FT37" s="414">
        <v>28</v>
      </c>
      <c r="FU37" s="422">
        <v>30</v>
      </c>
      <c r="FV37" s="429">
        <v>32</v>
      </c>
      <c r="FW37" s="435">
        <v>33</v>
      </c>
      <c r="FX37" s="441">
        <v>35</v>
      </c>
      <c r="FY37" s="1">
        <v>37</v>
      </c>
      <c r="FZ37" s="456">
        <v>37</v>
      </c>
      <c r="GA37" s="1">
        <v>38</v>
      </c>
      <c r="GB37" s="468">
        <v>39</v>
      </c>
      <c r="GC37" s="475">
        <v>40</v>
      </c>
      <c r="GD37" s="1">
        <v>41</v>
      </c>
      <c r="GE37" s="1">
        <v>42</v>
      </c>
      <c r="GF37" s="1">
        <v>43</v>
      </c>
      <c r="GG37" s="505">
        <v>48</v>
      </c>
      <c r="GH37" s="1">
        <v>50</v>
      </c>
      <c r="GI37" s="519">
        <v>52</v>
      </c>
      <c r="GJ37" s="530">
        <v>53</v>
      </c>
      <c r="GK37" s="218">
        <f t="shared" si="2"/>
        <v>1</v>
      </c>
      <c r="GL37" s="7">
        <v>2108</v>
      </c>
      <c r="GM37" s="7">
        <v>2319</v>
      </c>
      <c r="GN37" s="7">
        <v>2491</v>
      </c>
      <c r="GO37" s="13">
        <v>2555</v>
      </c>
      <c r="GP37" s="17">
        <v>2561</v>
      </c>
      <c r="GQ37" s="22">
        <v>2600</v>
      </c>
      <c r="GR37" s="31"/>
      <c r="GS37" s="37">
        <v>496</v>
      </c>
      <c r="GT37" s="41">
        <v>710</v>
      </c>
      <c r="GU37" s="44">
        <v>789</v>
      </c>
      <c r="GV37" s="47">
        <v>865</v>
      </c>
      <c r="GW37" s="53">
        <v>1016</v>
      </c>
      <c r="GX37" s="65">
        <v>1135</v>
      </c>
      <c r="GY37" s="69"/>
      <c r="GZ37" s="71">
        <v>1326</v>
      </c>
      <c r="HA37" s="73">
        <v>1449</v>
      </c>
      <c r="HB37" s="77">
        <v>1567</v>
      </c>
      <c r="HC37" s="82">
        <v>1877</v>
      </c>
      <c r="HD37" s="88">
        <v>2069</v>
      </c>
      <c r="HE37" s="90">
        <v>2216</v>
      </c>
      <c r="HF37" s="93">
        <v>2372</v>
      </c>
      <c r="HG37" s="99">
        <v>2372</v>
      </c>
      <c r="HH37" s="104">
        <v>2575</v>
      </c>
      <c r="HI37" s="114">
        <v>2701</v>
      </c>
      <c r="HJ37" s="117">
        <v>2818</v>
      </c>
      <c r="HK37" s="122">
        <v>2895</v>
      </c>
      <c r="HL37" s="124">
        <v>3066</v>
      </c>
      <c r="HM37" s="129">
        <v>3202</v>
      </c>
      <c r="HN37" s="133">
        <v>3431</v>
      </c>
      <c r="HO37" s="136"/>
      <c r="HP37" s="140">
        <v>3983</v>
      </c>
      <c r="HQ37" s="145">
        <v>4176</v>
      </c>
      <c r="HR37" s="149">
        <v>4346</v>
      </c>
      <c r="HS37" s="153">
        <v>4490</v>
      </c>
      <c r="HT37" s="158"/>
      <c r="HU37" s="163">
        <v>4590</v>
      </c>
      <c r="HV37" s="167">
        <v>4670</v>
      </c>
      <c r="HW37" s="174">
        <v>4780</v>
      </c>
      <c r="HX37" s="178">
        <v>4900</v>
      </c>
      <c r="HY37" s="184">
        <v>5000</v>
      </c>
      <c r="HZ37" s="74">
        <v>5170</v>
      </c>
      <c r="IA37" s="193">
        <v>5455</v>
      </c>
      <c r="IB37" s="202">
        <v>5645</v>
      </c>
      <c r="IC37" s="205"/>
      <c r="ID37" s="74">
        <v>5940</v>
      </c>
      <c r="IE37" s="218">
        <v>6000</v>
      </c>
      <c r="IF37" s="225">
        <v>6040</v>
      </c>
      <c r="IG37" s="229">
        <v>6050</v>
      </c>
      <c r="IH37" s="235"/>
      <c r="II37" s="245">
        <v>6335</v>
      </c>
      <c r="IJ37" s="251">
        <v>6455</v>
      </c>
      <c r="IK37" s="255">
        <v>6555</v>
      </c>
      <c r="IL37" s="74">
        <v>6730</v>
      </c>
      <c r="IM37" s="268">
        <v>7030</v>
      </c>
      <c r="IN37" s="272"/>
      <c r="IO37" s="279">
        <v>7270</v>
      </c>
      <c r="IP37" s="285"/>
      <c r="IQ37" s="291"/>
      <c r="IR37" s="295">
        <v>7490</v>
      </c>
      <c r="IS37" s="299">
        <v>7570</v>
      </c>
      <c r="IT37" s="305"/>
      <c r="IU37" s="308">
        <v>7750</v>
      </c>
      <c r="IV37" s="74">
        <v>7860</v>
      </c>
      <c r="IW37" s="313">
        <v>7970</v>
      </c>
      <c r="IX37" s="74">
        <v>8160</v>
      </c>
      <c r="IY37" s="322"/>
      <c r="IZ37" s="327">
        <v>8453</v>
      </c>
      <c r="JA37" s="74">
        <v>8730</v>
      </c>
      <c r="JB37" s="74">
        <v>8740</v>
      </c>
      <c r="JC37" s="74">
        <v>8750</v>
      </c>
      <c r="JD37" s="343">
        <v>8760</v>
      </c>
      <c r="JE37" s="74">
        <v>8780</v>
      </c>
      <c r="JF37" s="74">
        <v>8890</v>
      </c>
      <c r="JG37" s="375">
        <v>8950</v>
      </c>
      <c r="JH37" s="388">
        <v>9080</v>
      </c>
      <c r="JI37" s="393">
        <v>9190</v>
      </c>
      <c r="JJ37" s="74">
        <v>9400</v>
      </c>
      <c r="JK37" s="74">
        <v>9580</v>
      </c>
      <c r="JL37" s="74">
        <v>9700</v>
      </c>
      <c r="JM37" s="435">
        <v>9785</v>
      </c>
      <c r="JN37" s="441">
        <v>9875</v>
      </c>
      <c r="JO37" s="448"/>
      <c r="JP37" s="74">
        <v>10002</v>
      </c>
      <c r="JQ37" s="460"/>
      <c r="JR37" s="468">
        <v>10135</v>
      </c>
      <c r="JS37" s="74">
        <v>10210</v>
      </c>
      <c r="JT37" s="483"/>
      <c r="JU37" s="489"/>
      <c r="JV37" s="498"/>
      <c r="JW37" s="505">
        <v>10680</v>
      </c>
      <c r="JX37" s="511"/>
      <c r="JY37" s="519">
        <v>10960</v>
      </c>
      <c r="JZ37" s="74">
        <v>10998</v>
      </c>
      <c r="KA37" s="218">
        <f t="shared" si="3"/>
        <v>38</v>
      </c>
      <c r="KB37" s="4"/>
    </row>
    <row r="38" spans="1:288" ht="15" customHeight="1" x14ac:dyDescent="0.2">
      <c r="A38" s="557">
        <v>4</v>
      </c>
      <c r="B38" s="43">
        <v>37</v>
      </c>
      <c r="C38" s="4" t="s">
        <v>541</v>
      </c>
      <c r="D38" s="43">
        <v>1</v>
      </c>
      <c r="E38" s="43">
        <v>1</v>
      </c>
      <c r="F38" s="7">
        <v>565</v>
      </c>
      <c r="G38" s="7">
        <v>573</v>
      </c>
      <c r="H38" s="10">
        <v>581</v>
      </c>
      <c r="I38" s="1">
        <v>589</v>
      </c>
      <c r="J38" s="18">
        <v>597</v>
      </c>
      <c r="K38" s="1">
        <v>603</v>
      </c>
      <c r="L38" s="1">
        <v>609</v>
      </c>
      <c r="M38" s="1">
        <f t="shared" ref="M38:M40" si="44">ROUND((L38-F38)/6+L38+1,0)</f>
        <v>617</v>
      </c>
      <c r="N38" s="41">
        <v>642</v>
      </c>
      <c r="O38" s="44">
        <v>650</v>
      </c>
      <c r="P38" s="1">
        <f>ROUND((O38-F38)/9+O38+1,0)</f>
        <v>660</v>
      </c>
      <c r="Q38" s="53">
        <v>668</v>
      </c>
      <c r="R38" s="65">
        <v>676</v>
      </c>
      <c r="S38" s="69">
        <v>686</v>
      </c>
      <c r="T38" s="71">
        <v>694</v>
      </c>
      <c r="U38" s="73">
        <v>702</v>
      </c>
      <c r="V38" s="77">
        <v>711</v>
      </c>
      <c r="W38" s="82">
        <v>720</v>
      </c>
      <c r="X38" s="88">
        <v>731</v>
      </c>
      <c r="Y38" s="90">
        <v>741</v>
      </c>
      <c r="Z38" s="93">
        <v>751</v>
      </c>
      <c r="AA38" s="99">
        <v>758</v>
      </c>
      <c r="AB38" s="104">
        <v>765</v>
      </c>
      <c r="AC38" s="114">
        <v>772</v>
      </c>
      <c r="AD38" s="117">
        <v>779</v>
      </c>
      <c r="AE38" s="122">
        <v>787</v>
      </c>
      <c r="AF38" s="124">
        <v>795</v>
      </c>
      <c r="AG38" s="129">
        <v>803</v>
      </c>
      <c r="AH38" s="1">
        <f>ROUND((AG38-AD38)/3+AG38,1)</f>
        <v>811</v>
      </c>
      <c r="AI38" s="136">
        <v>824</v>
      </c>
      <c r="AJ38" s="140">
        <v>835</v>
      </c>
      <c r="AK38" s="1">
        <f t="shared" ref="AK38:AK39" si="45">ROUND((AJ38-AG38)/3+AJ38,1)</f>
        <v>845.7</v>
      </c>
      <c r="AL38" s="1">
        <v>856.7</v>
      </c>
      <c r="AM38" s="153">
        <v>865</v>
      </c>
      <c r="AN38" s="1">
        <v>875</v>
      </c>
      <c r="AO38" s="163">
        <v>881</v>
      </c>
      <c r="AP38" s="167">
        <v>890</v>
      </c>
      <c r="AQ38" s="174">
        <v>900</v>
      </c>
      <c r="AR38" s="178">
        <v>909</v>
      </c>
      <c r="AS38" s="184">
        <v>917</v>
      </c>
      <c r="AT38" s="189">
        <v>924</v>
      </c>
      <c r="AU38" s="193">
        <v>930</v>
      </c>
      <c r="AV38" s="202">
        <v>937</v>
      </c>
      <c r="AW38" s="205">
        <v>943</v>
      </c>
      <c r="AX38" s="209">
        <v>949</v>
      </c>
      <c r="AY38" s="218">
        <v>954</v>
      </c>
      <c r="AZ38" s="225">
        <v>957</v>
      </c>
      <c r="BA38" s="1">
        <v>962</v>
      </c>
      <c r="BB38" s="235">
        <v>964</v>
      </c>
      <c r="BC38" s="245">
        <v>967</v>
      </c>
      <c r="BD38" s="251">
        <v>970</v>
      </c>
      <c r="BE38" s="255">
        <v>973</v>
      </c>
      <c r="BF38" s="264">
        <v>978</v>
      </c>
      <c r="BG38" s="268">
        <v>984</v>
      </c>
      <c r="BH38" s="272">
        <v>988</v>
      </c>
      <c r="BI38" s="279">
        <v>992</v>
      </c>
      <c r="BJ38" s="285">
        <v>995</v>
      </c>
      <c r="BK38" s="291">
        <v>998</v>
      </c>
      <c r="BL38" s="1">
        <v>1001</v>
      </c>
      <c r="BM38" s="299">
        <v>1002</v>
      </c>
      <c r="BN38" s="305">
        <v>1005</v>
      </c>
      <c r="BO38" s="308">
        <v>1008</v>
      </c>
      <c r="BP38" s="310">
        <v>1011</v>
      </c>
      <c r="BQ38" s="313">
        <v>1014</v>
      </c>
      <c r="BR38" s="317">
        <v>1017</v>
      </c>
      <c r="BS38" s="322">
        <v>1021</v>
      </c>
      <c r="BT38" s="327">
        <v>1025</v>
      </c>
      <c r="BU38" s="331">
        <v>1028</v>
      </c>
      <c r="BV38" s="335">
        <v>1032</v>
      </c>
      <c r="BW38" s="338">
        <v>1034</v>
      </c>
      <c r="BX38" s="343">
        <v>1038</v>
      </c>
      <c r="BY38" s="346">
        <v>1042</v>
      </c>
      <c r="BZ38" s="354">
        <v>1045</v>
      </c>
      <c r="CA38" s="375">
        <v>1048</v>
      </c>
      <c r="CB38" s="388">
        <v>1050</v>
      </c>
      <c r="CC38" s="393">
        <v>1052</v>
      </c>
      <c r="CD38" s="414">
        <v>1056</v>
      </c>
      <c r="CE38" s="422">
        <v>1058</v>
      </c>
      <c r="CF38" s="429">
        <v>1061</v>
      </c>
      <c r="CG38" s="435">
        <v>1063</v>
      </c>
      <c r="CH38" s="441">
        <v>1067</v>
      </c>
      <c r="CI38" s="448">
        <v>1071</v>
      </c>
      <c r="CJ38" s="456">
        <v>1075</v>
      </c>
      <c r="CK38" s="460">
        <v>1077</v>
      </c>
      <c r="CL38" s="468">
        <v>1080</v>
      </c>
      <c r="CM38" s="475">
        <v>1083</v>
      </c>
      <c r="CN38" s="483">
        <v>1086</v>
      </c>
      <c r="CO38" s="489">
        <v>1088</v>
      </c>
      <c r="CP38" s="498">
        <v>1091</v>
      </c>
      <c r="CQ38" s="505">
        <v>1093</v>
      </c>
      <c r="CR38" s="511">
        <v>1095</v>
      </c>
      <c r="CS38" s="519">
        <v>1098</v>
      </c>
      <c r="CT38" s="530">
        <v>1101</v>
      </c>
      <c r="CU38" s="218">
        <f t="shared" si="0"/>
        <v>3</v>
      </c>
      <c r="CV38" s="7">
        <v>323</v>
      </c>
      <c r="CW38" s="7">
        <v>330</v>
      </c>
      <c r="CX38" s="10">
        <v>335</v>
      </c>
      <c r="CY38" s="1">
        <v>340</v>
      </c>
      <c r="CZ38" s="18">
        <v>343</v>
      </c>
      <c r="DA38" s="1">
        <v>347</v>
      </c>
      <c r="DB38" s="1">
        <v>351</v>
      </c>
      <c r="DC38" s="1">
        <f t="shared" si="43"/>
        <v>353</v>
      </c>
      <c r="DD38" s="41">
        <v>357</v>
      </c>
      <c r="DE38" s="44">
        <v>360</v>
      </c>
      <c r="DF38" s="1">
        <f>ROUND((DE38-CV38)/9+DE38+1,0)</f>
        <v>365</v>
      </c>
      <c r="DG38" s="5">
        <v>365</v>
      </c>
      <c r="DH38" s="65">
        <v>362</v>
      </c>
      <c r="DI38" s="69">
        <v>362</v>
      </c>
      <c r="DJ38" s="71">
        <v>362</v>
      </c>
      <c r="DK38" s="73">
        <v>362</v>
      </c>
      <c r="DL38" s="77">
        <v>362</v>
      </c>
      <c r="DM38" s="82">
        <v>362</v>
      </c>
      <c r="DN38" s="88">
        <v>362</v>
      </c>
      <c r="DO38" s="90">
        <v>362</v>
      </c>
      <c r="DP38" s="93">
        <v>362</v>
      </c>
      <c r="DQ38" s="99">
        <v>362</v>
      </c>
      <c r="DR38" s="104">
        <v>362</v>
      </c>
      <c r="DS38" s="114">
        <v>362</v>
      </c>
      <c r="DT38" s="117">
        <v>362</v>
      </c>
      <c r="DU38" s="122">
        <v>362</v>
      </c>
      <c r="DV38" s="124">
        <v>5</v>
      </c>
      <c r="DW38" s="129">
        <v>8</v>
      </c>
      <c r="DX38" s="1">
        <v>10</v>
      </c>
      <c r="DY38" s="136">
        <v>10</v>
      </c>
      <c r="DZ38" s="140">
        <v>10</v>
      </c>
      <c r="EA38" s="1">
        <f t="shared" ref="EA38:EA39" si="46">DZ38</f>
        <v>10</v>
      </c>
      <c r="EB38" s="1">
        <v>11</v>
      </c>
      <c r="EC38" s="153">
        <v>14</v>
      </c>
      <c r="ED38" s="1">
        <v>16</v>
      </c>
      <c r="EE38" s="163">
        <v>22</v>
      </c>
      <c r="EF38" s="167">
        <v>28</v>
      </c>
      <c r="EG38" s="174">
        <v>33</v>
      </c>
      <c r="EH38" s="178">
        <v>38</v>
      </c>
      <c r="EI38" s="184">
        <v>43</v>
      </c>
      <c r="EJ38" s="189">
        <v>44</v>
      </c>
      <c r="EK38" s="193">
        <v>44</v>
      </c>
      <c r="EL38" s="202">
        <v>44</v>
      </c>
      <c r="EM38" s="205">
        <v>44</v>
      </c>
      <c r="EN38" s="209">
        <v>44</v>
      </c>
      <c r="EO38" s="218">
        <v>45</v>
      </c>
      <c r="EP38" s="225">
        <v>48</v>
      </c>
      <c r="EQ38" s="1">
        <v>51</v>
      </c>
      <c r="ER38" s="235">
        <v>54</v>
      </c>
      <c r="ES38" s="245">
        <v>57</v>
      </c>
      <c r="ET38" s="251">
        <v>60</v>
      </c>
      <c r="EU38" s="255">
        <v>63</v>
      </c>
      <c r="EV38" s="264">
        <v>64</v>
      </c>
      <c r="EW38" s="268">
        <v>64</v>
      </c>
      <c r="EX38" s="272">
        <v>64</v>
      </c>
      <c r="EY38" s="279">
        <v>66</v>
      </c>
      <c r="EZ38" s="285">
        <v>67</v>
      </c>
      <c r="FA38" s="291">
        <v>69</v>
      </c>
      <c r="FB38" s="1">
        <v>71</v>
      </c>
      <c r="FC38" s="299">
        <v>72</v>
      </c>
      <c r="FD38" s="305">
        <v>74</v>
      </c>
      <c r="FE38" s="308">
        <v>76</v>
      </c>
      <c r="FF38" s="310">
        <v>78</v>
      </c>
      <c r="FG38" s="313">
        <v>78</v>
      </c>
      <c r="FH38" s="317">
        <v>78</v>
      </c>
      <c r="FI38" s="322">
        <v>78</v>
      </c>
      <c r="FJ38" s="327">
        <v>79</v>
      </c>
      <c r="FK38" s="331">
        <v>80</v>
      </c>
      <c r="FL38" s="335">
        <v>80</v>
      </c>
      <c r="FM38" s="338">
        <v>82</v>
      </c>
      <c r="FN38" s="343">
        <v>85</v>
      </c>
      <c r="FO38" s="346">
        <v>89</v>
      </c>
      <c r="FP38" s="354">
        <v>92</v>
      </c>
      <c r="FQ38" s="375">
        <v>95</v>
      </c>
      <c r="FR38" s="388">
        <v>97</v>
      </c>
      <c r="FS38" s="393">
        <v>98</v>
      </c>
      <c r="FT38" s="414">
        <v>98</v>
      </c>
      <c r="FU38" s="422">
        <v>99</v>
      </c>
      <c r="FV38" s="429">
        <v>101</v>
      </c>
      <c r="FW38" s="435">
        <v>103</v>
      </c>
      <c r="FX38" s="441">
        <v>104</v>
      </c>
      <c r="FY38" s="448">
        <v>107</v>
      </c>
      <c r="FZ38" s="456">
        <v>109</v>
      </c>
      <c r="GA38" s="460">
        <v>110</v>
      </c>
      <c r="GB38" s="468">
        <v>111</v>
      </c>
      <c r="GC38" s="475">
        <v>113</v>
      </c>
      <c r="GD38" s="483">
        <v>114</v>
      </c>
      <c r="GE38" s="489">
        <v>115</v>
      </c>
      <c r="GF38" s="498">
        <v>117</v>
      </c>
      <c r="GG38" s="505">
        <v>119</v>
      </c>
      <c r="GH38" s="511">
        <v>120</v>
      </c>
      <c r="GI38" s="519">
        <v>122</v>
      </c>
      <c r="GJ38" s="530">
        <v>123</v>
      </c>
      <c r="GK38" s="218">
        <f t="shared" si="2"/>
        <v>1</v>
      </c>
      <c r="GL38" s="7"/>
      <c r="GM38" s="7">
        <v>12925</v>
      </c>
      <c r="GN38" s="7">
        <v>13179</v>
      </c>
      <c r="GO38" s="13"/>
      <c r="GP38" s="17">
        <v>13558</v>
      </c>
      <c r="GQ38" s="22"/>
      <c r="GR38" s="31"/>
      <c r="GS38" s="37"/>
      <c r="GT38" s="41">
        <v>14390</v>
      </c>
      <c r="GU38" s="44">
        <v>14605</v>
      </c>
      <c r="GV38" s="47"/>
      <c r="GW38" s="53">
        <v>15050</v>
      </c>
      <c r="GX38" s="65">
        <v>15267</v>
      </c>
      <c r="GY38" s="69">
        <v>15477</v>
      </c>
      <c r="GZ38" s="71">
        <v>15646</v>
      </c>
      <c r="HA38" s="73">
        <v>15844</v>
      </c>
      <c r="HB38" s="77">
        <v>16055</v>
      </c>
      <c r="HC38" s="82">
        <v>16224</v>
      </c>
      <c r="HD38" s="74">
        <v>16417</v>
      </c>
      <c r="HE38" s="90">
        <v>16672</v>
      </c>
      <c r="HF38" s="74">
        <v>16878</v>
      </c>
      <c r="HG38" s="99">
        <v>16956</v>
      </c>
      <c r="HH38" s="104">
        <v>17278</v>
      </c>
      <c r="HI38" s="114">
        <v>17461</v>
      </c>
      <c r="HJ38" s="117">
        <v>17627</v>
      </c>
      <c r="HK38" s="74">
        <v>17809</v>
      </c>
      <c r="HL38" s="124">
        <v>17957</v>
      </c>
      <c r="HM38" s="129">
        <v>18115</v>
      </c>
      <c r="HN38" s="133"/>
      <c r="HO38" s="136">
        <v>18600</v>
      </c>
      <c r="HP38" s="140">
        <v>18901</v>
      </c>
      <c r="HQ38" s="145"/>
      <c r="HR38" s="149"/>
      <c r="HS38" s="74">
        <v>19762</v>
      </c>
      <c r="HT38" s="158"/>
      <c r="HU38" s="163">
        <v>20081</v>
      </c>
      <c r="HV38" s="167">
        <v>20263</v>
      </c>
      <c r="HW38" s="174">
        <v>20428</v>
      </c>
      <c r="HX38" s="178">
        <v>20579</v>
      </c>
      <c r="HY38" s="184">
        <v>20716</v>
      </c>
      <c r="HZ38" s="189">
        <v>20849</v>
      </c>
      <c r="IA38" s="193">
        <v>20982</v>
      </c>
      <c r="IB38" s="202">
        <v>21131</v>
      </c>
      <c r="IC38" s="205">
        <v>21288</v>
      </c>
      <c r="ID38" s="209">
        <v>21444</v>
      </c>
      <c r="IE38" s="218">
        <v>21591</v>
      </c>
      <c r="IF38" s="225">
        <v>21680</v>
      </c>
      <c r="IG38" s="229"/>
      <c r="IH38" s="235">
        <v>21885</v>
      </c>
      <c r="II38" s="245">
        <v>21970</v>
      </c>
      <c r="IJ38" s="251">
        <v>22067</v>
      </c>
      <c r="IK38" s="255">
        <v>22161</v>
      </c>
      <c r="IL38" s="264">
        <v>22289</v>
      </c>
      <c r="IM38" s="268">
        <v>22433</v>
      </c>
      <c r="IN38" s="272">
        <v>22554</v>
      </c>
      <c r="IO38" s="279">
        <v>22639</v>
      </c>
      <c r="IP38" s="285">
        <v>22722</v>
      </c>
      <c r="IQ38" s="291">
        <v>22808</v>
      </c>
      <c r="IR38" s="295"/>
      <c r="IS38" s="299">
        <v>22958</v>
      </c>
      <c r="IT38" s="305">
        <v>23035</v>
      </c>
      <c r="IU38" s="308">
        <v>23107</v>
      </c>
      <c r="IV38" s="310">
        <v>23180</v>
      </c>
      <c r="IW38" s="313">
        <v>23274</v>
      </c>
      <c r="IX38" s="317">
        <v>23394</v>
      </c>
      <c r="IY38" s="322">
        <v>23513</v>
      </c>
      <c r="IZ38" s="327">
        <v>23630</v>
      </c>
      <c r="JA38" s="331">
        <v>23721</v>
      </c>
      <c r="JB38" s="335">
        <v>23830</v>
      </c>
      <c r="JC38" s="338">
        <v>23902</v>
      </c>
      <c r="JD38" s="343">
        <v>23984</v>
      </c>
      <c r="JE38" s="346">
        <v>24064</v>
      </c>
      <c r="JF38" s="354">
        <v>24139</v>
      </c>
      <c r="JG38" s="375">
        <v>24209</v>
      </c>
      <c r="JH38" s="388">
        <v>24278</v>
      </c>
      <c r="JI38" s="393">
        <v>24341</v>
      </c>
      <c r="JJ38" s="414">
        <v>24467</v>
      </c>
      <c r="JK38" s="422">
        <v>24547</v>
      </c>
      <c r="JL38" s="429">
        <v>24625</v>
      </c>
      <c r="JM38" s="435">
        <v>24702</v>
      </c>
      <c r="JN38" s="441">
        <v>24792</v>
      </c>
      <c r="JO38" s="448">
        <v>24868</v>
      </c>
      <c r="JP38" s="456">
        <v>24949</v>
      </c>
      <c r="JQ38" s="460">
        <v>25022</v>
      </c>
      <c r="JR38" s="468">
        <v>25095</v>
      </c>
      <c r="JS38" s="475">
        <v>25166</v>
      </c>
      <c r="JT38" s="483">
        <v>25242</v>
      </c>
      <c r="JU38" s="489">
        <v>25305</v>
      </c>
      <c r="JV38" s="498">
        <v>25398</v>
      </c>
      <c r="JW38" s="505">
        <v>25474</v>
      </c>
      <c r="JX38" s="511"/>
      <c r="JY38" s="519">
        <v>25633</v>
      </c>
      <c r="JZ38" s="530">
        <v>25713</v>
      </c>
      <c r="KA38" s="218">
        <f t="shared" si="3"/>
        <v>80</v>
      </c>
      <c r="KB38" s="4"/>
    </row>
    <row r="39" spans="1:288" ht="15" customHeight="1" x14ac:dyDescent="0.2">
      <c r="A39" s="557"/>
      <c r="B39" s="43">
        <v>38</v>
      </c>
      <c r="C39" s="4" t="s">
        <v>173</v>
      </c>
      <c r="D39" s="43">
        <v>0</v>
      </c>
      <c r="E39" s="43">
        <v>1</v>
      </c>
      <c r="F39" s="7">
        <v>353</v>
      </c>
      <c r="G39" s="1">
        <v>356</v>
      </c>
      <c r="H39" s="1">
        <v>360</v>
      </c>
      <c r="I39" s="1">
        <v>364</v>
      </c>
      <c r="J39" s="18">
        <v>365</v>
      </c>
      <c r="K39" s="1">
        <v>368</v>
      </c>
      <c r="L39" s="1">
        <v>370</v>
      </c>
      <c r="M39" s="1">
        <f t="shared" si="44"/>
        <v>374</v>
      </c>
      <c r="N39" s="1">
        <f t="shared" ref="N39:N40" si="47">ROUND((M39-F39)/7+M39,0)</f>
        <v>377</v>
      </c>
      <c r="O39" s="1">
        <f>ROUND((N39-F39)/8+N39,0)</f>
        <v>380</v>
      </c>
      <c r="P39" s="47">
        <v>400</v>
      </c>
      <c r="Q39" s="53">
        <v>402</v>
      </c>
      <c r="R39" s="65">
        <v>406</v>
      </c>
      <c r="S39" s="69">
        <v>408</v>
      </c>
      <c r="T39" s="71">
        <v>422</v>
      </c>
      <c r="U39" s="73">
        <v>437</v>
      </c>
      <c r="V39" s="1">
        <f>ROUND((U39-S39)/2+U39,1)</f>
        <v>451.5</v>
      </c>
      <c r="W39" s="82">
        <v>455</v>
      </c>
      <c r="X39" s="88">
        <v>457</v>
      </c>
      <c r="Y39" s="90">
        <v>459</v>
      </c>
      <c r="Z39" s="93">
        <v>461</v>
      </c>
      <c r="AA39" s="1">
        <f>ROUND((Z39-W39)/3+Z39,1)</f>
        <v>463</v>
      </c>
      <c r="AB39" s="1">
        <f>ROUND((AA39-X39)/3+AA39,1)</f>
        <v>465</v>
      </c>
      <c r="AC39" s="114">
        <v>469</v>
      </c>
      <c r="AD39" s="117">
        <v>471</v>
      </c>
      <c r="AE39" s="122">
        <v>473</v>
      </c>
      <c r="AF39" s="124">
        <v>474</v>
      </c>
      <c r="AG39" s="1">
        <f>ROUND((AF39-AC39)/3+AF39,1)</f>
        <v>475.7</v>
      </c>
      <c r="AH39" s="133">
        <v>477</v>
      </c>
      <c r="AI39" s="136">
        <v>479</v>
      </c>
      <c r="AJ39" s="140">
        <v>481</v>
      </c>
      <c r="AK39" s="1">
        <f t="shared" si="45"/>
        <v>482.8</v>
      </c>
      <c r="AL39" s="1">
        <v>484.8</v>
      </c>
      <c r="AM39" s="1">
        <v>487</v>
      </c>
      <c r="AN39" s="1">
        <v>491</v>
      </c>
      <c r="AO39" s="163">
        <v>486</v>
      </c>
      <c r="AP39" s="1">
        <v>488</v>
      </c>
      <c r="AQ39" s="1">
        <v>490</v>
      </c>
      <c r="AR39" s="1">
        <v>2</v>
      </c>
      <c r="AS39" s="1">
        <v>4</v>
      </c>
      <c r="AT39" s="1">
        <v>6</v>
      </c>
      <c r="AU39" s="1">
        <v>8</v>
      </c>
      <c r="AV39" s="1">
        <v>10</v>
      </c>
      <c r="AW39" s="1">
        <v>12</v>
      </c>
      <c r="AX39" s="1">
        <v>14</v>
      </c>
      <c r="AY39" s="1">
        <v>27</v>
      </c>
      <c r="AZ39" s="1">
        <v>28</v>
      </c>
      <c r="BA39" s="1">
        <v>30</v>
      </c>
      <c r="BB39" s="1">
        <v>32</v>
      </c>
      <c r="BC39" s="1">
        <v>34</v>
      </c>
      <c r="BD39" s="1">
        <v>36</v>
      </c>
      <c r="BE39" s="1">
        <v>38</v>
      </c>
      <c r="BF39" s="1">
        <v>40</v>
      </c>
      <c r="BG39" s="1">
        <v>42</v>
      </c>
      <c r="BH39" s="1">
        <v>44</v>
      </c>
      <c r="BI39" s="1">
        <v>46</v>
      </c>
      <c r="BJ39" s="1">
        <v>61</v>
      </c>
      <c r="BK39" s="1">
        <v>64</v>
      </c>
      <c r="BL39" s="295">
        <v>67</v>
      </c>
      <c r="BM39" s="299">
        <v>69</v>
      </c>
      <c r="BN39" s="305">
        <v>72</v>
      </c>
      <c r="BO39" s="1">
        <v>74</v>
      </c>
      <c r="BP39" s="1">
        <v>76</v>
      </c>
      <c r="BQ39" s="1">
        <v>78</v>
      </c>
      <c r="BR39" s="1">
        <v>80</v>
      </c>
      <c r="BS39" s="322">
        <v>88</v>
      </c>
      <c r="BT39" s="1">
        <v>92</v>
      </c>
      <c r="BU39" s="1">
        <v>96</v>
      </c>
      <c r="BV39" s="1">
        <v>100</v>
      </c>
      <c r="BW39" s="1">
        <v>104</v>
      </c>
      <c r="BX39" s="1">
        <v>108</v>
      </c>
      <c r="BY39" s="346">
        <v>118</v>
      </c>
      <c r="BZ39" s="354">
        <v>121</v>
      </c>
      <c r="CA39" s="375">
        <v>121</v>
      </c>
      <c r="CB39" s="388">
        <v>122</v>
      </c>
      <c r="CC39" s="1">
        <v>124</v>
      </c>
      <c r="CD39" s="414">
        <v>129</v>
      </c>
      <c r="CE39" s="1">
        <v>133</v>
      </c>
      <c r="CF39" s="1">
        <v>137</v>
      </c>
      <c r="CG39" s="435">
        <v>144</v>
      </c>
      <c r="CH39" s="1">
        <v>149</v>
      </c>
      <c r="CI39" s="1">
        <v>154</v>
      </c>
      <c r="CJ39" s="1">
        <v>159</v>
      </c>
      <c r="CK39" s="1">
        <v>164</v>
      </c>
      <c r="CL39" s="1">
        <v>169</v>
      </c>
      <c r="CM39" s="1">
        <v>174</v>
      </c>
      <c r="CN39" s="1">
        <v>179</v>
      </c>
      <c r="CO39" s="1">
        <v>184</v>
      </c>
      <c r="CP39" s="1">
        <v>189</v>
      </c>
      <c r="CQ39" s="505">
        <v>185</v>
      </c>
      <c r="CR39" s="511">
        <v>195</v>
      </c>
      <c r="CS39" s="522">
        <v>199</v>
      </c>
      <c r="CT39" s="530">
        <v>201</v>
      </c>
      <c r="CU39" s="218">
        <f t="shared" si="0"/>
        <v>2</v>
      </c>
      <c r="CV39" s="7">
        <v>146</v>
      </c>
      <c r="CW39" s="1">
        <v>148</v>
      </c>
      <c r="CX39" s="1">
        <v>150</v>
      </c>
      <c r="CY39" s="1">
        <v>152</v>
      </c>
      <c r="CZ39" s="5">
        <v>152</v>
      </c>
      <c r="DA39" s="5">
        <v>152</v>
      </c>
      <c r="DB39" s="5">
        <v>152</v>
      </c>
      <c r="DC39" s="5">
        <v>152</v>
      </c>
      <c r="DD39" s="5">
        <v>152</v>
      </c>
      <c r="DE39" s="5">
        <v>152</v>
      </c>
      <c r="DF39" s="47">
        <v>154</v>
      </c>
      <c r="DG39" s="53">
        <v>155</v>
      </c>
      <c r="DH39" s="65">
        <v>156</v>
      </c>
      <c r="DI39" s="69">
        <v>156</v>
      </c>
      <c r="DJ39" s="71">
        <v>158</v>
      </c>
      <c r="DK39" s="73">
        <v>160</v>
      </c>
      <c r="DL39" s="1">
        <f>ROUND((DK39-DI39)/2+DK39,1)</f>
        <v>162</v>
      </c>
      <c r="DM39" s="82">
        <v>162</v>
      </c>
      <c r="DN39" s="88">
        <v>162</v>
      </c>
      <c r="DO39" s="90">
        <v>163</v>
      </c>
      <c r="DP39" s="93">
        <v>164</v>
      </c>
      <c r="DQ39" s="1">
        <f>ROUND((DP39-DM39)/3+DP39,1)</f>
        <v>164.7</v>
      </c>
      <c r="DR39" s="1">
        <f>ROUND((DQ39-DN39)/3+DQ39,1)</f>
        <v>165.6</v>
      </c>
      <c r="DS39" s="114">
        <v>167</v>
      </c>
      <c r="DT39" s="117">
        <v>167</v>
      </c>
      <c r="DU39" s="122">
        <v>168</v>
      </c>
      <c r="DV39" s="124">
        <v>169</v>
      </c>
      <c r="DW39" s="1">
        <f>ROUND((DV39-DS39)/3+DV39,1)</f>
        <v>169.7</v>
      </c>
      <c r="DX39" s="133">
        <v>169.7</v>
      </c>
      <c r="DY39" s="136">
        <v>169.7</v>
      </c>
      <c r="DZ39" s="140">
        <v>169.7</v>
      </c>
      <c r="EA39" s="1">
        <f t="shared" si="46"/>
        <v>169.7</v>
      </c>
      <c r="EB39" s="1">
        <v>170.7</v>
      </c>
      <c r="EC39" s="1">
        <v>172</v>
      </c>
      <c r="ED39" s="1">
        <v>174</v>
      </c>
      <c r="EE39" s="163">
        <v>172</v>
      </c>
      <c r="EF39" s="1">
        <v>173</v>
      </c>
      <c r="EG39" s="1">
        <v>174</v>
      </c>
      <c r="EH39" s="1">
        <v>175</v>
      </c>
      <c r="EI39" s="1">
        <v>176</v>
      </c>
      <c r="EJ39" s="1">
        <v>176</v>
      </c>
      <c r="EK39" s="1">
        <f>EJ39</f>
        <v>176</v>
      </c>
      <c r="EL39" s="1">
        <f>EK39</f>
        <v>176</v>
      </c>
      <c r="EM39" s="1">
        <f>EL39</f>
        <v>176</v>
      </c>
      <c r="EN39" s="1">
        <f>EM39</f>
        <v>176</v>
      </c>
      <c r="EO39" s="1">
        <v>161</v>
      </c>
      <c r="EP39" s="1">
        <v>161</v>
      </c>
      <c r="EQ39" s="1">
        <v>162</v>
      </c>
      <c r="ER39" s="1">
        <v>163</v>
      </c>
      <c r="ES39" s="1">
        <v>164</v>
      </c>
      <c r="ET39" s="1">
        <v>165</v>
      </c>
      <c r="EU39" s="1">
        <v>166</v>
      </c>
      <c r="EV39" s="1">
        <f>EU39</f>
        <v>166</v>
      </c>
      <c r="EW39" s="1">
        <f>EV39</f>
        <v>166</v>
      </c>
      <c r="EX39" s="1">
        <f>EW39</f>
        <v>166</v>
      </c>
      <c r="EY39" s="279">
        <v>162</v>
      </c>
      <c r="EZ39" s="1">
        <v>3</v>
      </c>
      <c r="FA39" s="1">
        <v>5</v>
      </c>
      <c r="FB39" s="295">
        <v>9</v>
      </c>
      <c r="FC39" s="299">
        <v>10</v>
      </c>
      <c r="FD39" s="305">
        <v>12</v>
      </c>
      <c r="FE39" s="1">
        <v>14</v>
      </c>
      <c r="FF39" s="1">
        <v>16</v>
      </c>
      <c r="FG39" s="1">
        <f>FF39</f>
        <v>16</v>
      </c>
      <c r="FH39" s="1">
        <f>FG39</f>
        <v>16</v>
      </c>
      <c r="FI39" s="322">
        <v>16</v>
      </c>
      <c r="FJ39" s="1">
        <v>18</v>
      </c>
      <c r="FK39" s="1">
        <v>19</v>
      </c>
      <c r="FL39" s="1">
        <v>20</v>
      </c>
      <c r="FM39" s="1">
        <v>21</v>
      </c>
      <c r="FN39" s="1">
        <v>22</v>
      </c>
      <c r="FO39" s="346">
        <v>38</v>
      </c>
      <c r="FP39" s="354">
        <v>43</v>
      </c>
      <c r="FQ39" s="375">
        <v>43</v>
      </c>
      <c r="FR39" s="388">
        <v>45</v>
      </c>
      <c r="FS39" s="1">
        <v>47</v>
      </c>
      <c r="FT39" s="414">
        <v>57</v>
      </c>
      <c r="FU39" s="1">
        <v>61</v>
      </c>
      <c r="FV39" s="1">
        <v>65</v>
      </c>
      <c r="FW39" s="435">
        <v>74</v>
      </c>
      <c r="FX39" s="1">
        <v>79</v>
      </c>
      <c r="FY39" s="1">
        <v>84</v>
      </c>
      <c r="FZ39" s="1">
        <v>89</v>
      </c>
      <c r="GA39" s="1">
        <v>94</v>
      </c>
      <c r="GB39" s="1">
        <v>99</v>
      </c>
      <c r="GC39" s="1">
        <v>104</v>
      </c>
      <c r="GD39" s="1">
        <v>109</v>
      </c>
      <c r="GE39" s="1">
        <v>114</v>
      </c>
      <c r="GF39" s="1">
        <v>119</v>
      </c>
      <c r="GG39" s="505">
        <v>126</v>
      </c>
      <c r="GH39" s="511">
        <v>130</v>
      </c>
      <c r="GI39" s="522">
        <v>132</v>
      </c>
      <c r="GJ39" s="530">
        <v>133</v>
      </c>
      <c r="GK39" s="218">
        <f t="shared" si="2"/>
        <v>1</v>
      </c>
      <c r="GL39" s="7"/>
      <c r="GM39" s="7"/>
      <c r="GN39" s="7"/>
      <c r="GO39" s="13"/>
      <c r="GP39" s="17">
        <v>6200</v>
      </c>
      <c r="GQ39" s="22"/>
      <c r="GR39" s="31"/>
      <c r="GS39" s="37"/>
      <c r="GT39" s="41"/>
      <c r="GU39" s="44"/>
      <c r="GV39" s="47">
        <v>6750</v>
      </c>
      <c r="GW39" s="53">
        <v>6900</v>
      </c>
      <c r="GX39" s="65">
        <v>7000</v>
      </c>
      <c r="GY39" s="69">
        <v>7050</v>
      </c>
      <c r="GZ39" s="71">
        <v>7200</v>
      </c>
      <c r="HA39" s="73"/>
      <c r="HB39" s="77"/>
      <c r="HC39" s="82">
        <v>7400</v>
      </c>
      <c r="HD39" s="74">
        <v>7500</v>
      </c>
      <c r="HE39" s="74">
        <v>7600</v>
      </c>
      <c r="HF39" s="93">
        <v>7700</v>
      </c>
      <c r="HG39" s="99"/>
      <c r="HH39" s="104"/>
      <c r="HI39" s="114">
        <v>8000</v>
      </c>
      <c r="HJ39" s="117">
        <v>8150</v>
      </c>
      <c r="HK39" s="122">
        <v>8250</v>
      </c>
      <c r="HL39" s="124">
        <v>8350</v>
      </c>
      <c r="HM39" s="129"/>
      <c r="HN39" s="133">
        <v>8550</v>
      </c>
      <c r="HO39" s="136">
        <v>8650</v>
      </c>
      <c r="HP39" s="140">
        <v>8800</v>
      </c>
      <c r="HQ39" s="145"/>
      <c r="HR39" s="149"/>
      <c r="HS39" s="153"/>
      <c r="HT39" s="158"/>
      <c r="HU39" s="163">
        <v>9200</v>
      </c>
      <c r="HV39" s="167"/>
      <c r="HW39" s="174"/>
      <c r="HX39" s="178"/>
      <c r="HY39" s="184"/>
      <c r="HZ39" s="189"/>
      <c r="IA39" s="193"/>
      <c r="IB39" s="202"/>
      <c r="IC39" s="205"/>
      <c r="ID39" s="209"/>
      <c r="IE39" s="218"/>
      <c r="IF39" s="225"/>
      <c r="IG39" s="229"/>
      <c r="IH39" s="235"/>
      <c r="II39" s="245"/>
      <c r="IJ39" s="251"/>
      <c r="IK39" s="255"/>
      <c r="IL39" s="264"/>
      <c r="IM39" s="268"/>
      <c r="IN39" s="272"/>
      <c r="IO39" s="279"/>
      <c r="IP39" s="1">
        <v>12200</v>
      </c>
      <c r="IQ39" s="291"/>
      <c r="IR39" s="295">
        <v>12350</v>
      </c>
      <c r="IS39" s="299">
        <v>12460</v>
      </c>
      <c r="IT39" s="305">
        <v>12520</v>
      </c>
      <c r="IU39" s="308"/>
      <c r="IV39" s="310"/>
      <c r="IW39" s="313"/>
      <c r="IX39" s="317"/>
      <c r="IY39" s="322">
        <v>12860</v>
      </c>
      <c r="IZ39" s="327"/>
      <c r="JA39" s="331"/>
      <c r="JB39" s="335"/>
      <c r="JC39" s="338"/>
      <c r="JD39" s="343"/>
      <c r="JE39" s="346">
        <v>13200</v>
      </c>
      <c r="JF39" s="354">
        <v>13210</v>
      </c>
      <c r="JG39" s="375">
        <v>13230</v>
      </c>
      <c r="JH39" s="388">
        <v>13250</v>
      </c>
      <c r="JI39" s="393"/>
      <c r="JJ39" s="414">
        <v>13270</v>
      </c>
      <c r="JK39" s="422"/>
      <c r="JL39" s="429"/>
      <c r="JM39" s="435">
        <v>13300</v>
      </c>
      <c r="JN39" s="441"/>
      <c r="JO39" s="448"/>
      <c r="JP39" s="456"/>
      <c r="JQ39" s="460"/>
      <c r="JR39" s="468"/>
      <c r="JS39" s="475"/>
      <c r="JT39" s="483"/>
      <c r="JU39" s="489"/>
      <c r="JV39" s="498"/>
      <c r="JW39" s="505"/>
      <c r="JX39" s="511"/>
      <c r="JY39" s="519"/>
      <c r="JZ39" s="530"/>
      <c r="KA39" s="218" t="str">
        <f t="shared" si="3"/>
        <v>Н/Д</v>
      </c>
      <c r="KB39" s="4"/>
    </row>
    <row r="40" spans="1:288" ht="15" customHeight="1" x14ac:dyDescent="0.2">
      <c r="A40" s="557"/>
      <c r="B40" s="43">
        <v>39</v>
      </c>
      <c r="C40" s="4" t="s">
        <v>331</v>
      </c>
      <c r="D40" s="43">
        <v>0</v>
      </c>
      <c r="E40" s="43">
        <v>1</v>
      </c>
      <c r="F40" s="7">
        <v>44</v>
      </c>
      <c r="G40" s="7">
        <v>44</v>
      </c>
      <c r="H40" s="1">
        <v>52</v>
      </c>
      <c r="I40" s="1">
        <v>58</v>
      </c>
      <c r="J40" s="5">
        <v>58</v>
      </c>
      <c r="K40" s="1">
        <v>63</v>
      </c>
      <c r="L40" s="32">
        <v>68</v>
      </c>
      <c r="M40" s="1">
        <f t="shared" si="44"/>
        <v>73</v>
      </c>
      <c r="N40" s="1">
        <f t="shared" si="47"/>
        <v>77</v>
      </c>
      <c r="O40" s="44">
        <v>88</v>
      </c>
      <c r="P40" s="47">
        <v>96</v>
      </c>
      <c r="Q40" s="53">
        <v>100</v>
      </c>
      <c r="R40" s="65">
        <v>106</v>
      </c>
      <c r="S40" s="69">
        <v>113</v>
      </c>
      <c r="T40" s="71">
        <v>117</v>
      </c>
      <c r="U40" s="1">
        <v>122.8</v>
      </c>
      <c r="V40" s="1">
        <f>ROUND((U40-S40)/2+U40,1)</f>
        <v>127.7</v>
      </c>
      <c r="W40" s="82">
        <v>134</v>
      </c>
      <c r="X40" s="88">
        <v>138</v>
      </c>
      <c r="Y40" s="1">
        <f>ROUND((X40-U40)/3+X40,1)</f>
        <v>143.1</v>
      </c>
      <c r="Z40" s="93">
        <v>152</v>
      </c>
      <c r="AA40" s="99">
        <v>157</v>
      </c>
      <c r="AB40" s="104">
        <v>163</v>
      </c>
      <c r="AC40" s="114">
        <v>167</v>
      </c>
      <c r="AD40" s="117">
        <v>173</v>
      </c>
      <c r="AE40" s="122">
        <v>179</v>
      </c>
      <c r="AF40" s="124">
        <v>184</v>
      </c>
      <c r="AG40" s="129">
        <v>190</v>
      </c>
      <c r="AH40" s="133">
        <v>197</v>
      </c>
      <c r="AI40" s="136">
        <v>203</v>
      </c>
      <c r="AJ40" s="5">
        <v>203</v>
      </c>
      <c r="AK40" s="5">
        <v>203</v>
      </c>
      <c r="AL40" s="5">
        <v>203</v>
      </c>
      <c r="AM40" s="5">
        <v>203</v>
      </c>
      <c r="AN40" s="5">
        <v>203</v>
      </c>
      <c r="AO40" s="5">
        <v>203</v>
      </c>
      <c r="AP40" s="5">
        <v>203</v>
      </c>
      <c r="AQ40" s="5">
        <v>203</v>
      </c>
      <c r="AR40" s="5">
        <v>203</v>
      </c>
      <c r="AS40" s="5">
        <v>203</v>
      </c>
      <c r="AT40" s="189">
        <v>209</v>
      </c>
      <c r="AU40" s="193">
        <v>215</v>
      </c>
      <c r="AV40" s="202">
        <v>220</v>
      </c>
      <c r="AW40" s="205">
        <v>224</v>
      </c>
      <c r="AX40" s="209">
        <v>224</v>
      </c>
      <c r="AY40" s="218">
        <v>224</v>
      </c>
      <c r="AZ40" s="225">
        <v>224</v>
      </c>
      <c r="BA40" s="229">
        <v>224</v>
      </c>
      <c r="BB40" s="235">
        <v>224</v>
      </c>
      <c r="BC40" s="245">
        <v>224</v>
      </c>
      <c r="BD40" s="251">
        <v>224</v>
      </c>
      <c r="BE40" s="255">
        <v>225</v>
      </c>
      <c r="BF40" s="264">
        <v>228</v>
      </c>
      <c r="BG40" s="268">
        <v>234</v>
      </c>
      <c r="BH40" s="272">
        <v>240</v>
      </c>
      <c r="BI40" s="279">
        <v>243</v>
      </c>
      <c r="BJ40" s="285">
        <v>243</v>
      </c>
      <c r="BK40" s="291">
        <v>243</v>
      </c>
      <c r="BL40" s="295">
        <v>243</v>
      </c>
      <c r="BM40" s="299">
        <v>243</v>
      </c>
      <c r="BN40" s="305">
        <v>243</v>
      </c>
      <c r="BO40" s="308">
        <v>243</v>
      </c>
      <c r="BP40" s="310">
        <v>243</v>
      </c>
      <c r="BQ40" s="313">
        <v>243</v>
      </c>
      <c r="BR40" s="317">
        <v>243</v>
      </c>
      <c r="BS40" s="322">
        <v>247</v>
      </c>
      <c r="BT40" s="327">
        <v>257</v>
      </c>
      <c r="BU40" s="331">
        <v>257</v>
      </c>
      <c r="BV40" s="335">
        <v>257</v>
      </c>
      <c r="BW40" s="338">
        <v>257</v>
      </c>
      <c r="BX40" s="343">
        <v>257</v>
      </c>
      <c r="BY40" s="346">
        <v>257</v>
      </c>
      <c r="BZ40" s="354">
        <v>257</v>
      </c>
      <c r="CA40" s="375">
        <v>257</v>
      </c>
      <c r="CB40" s="388">
        <v>257</v>
      </c>
      <c r="CC40" s="396">
        <v>258</v>
      </c>
      <c r="CD40" s="1">
        <v>258</v>
      </c>
      <c r="CE40" s="422">
        <v>263</v>
      </c>
      <c r="CF40" s="429">
        <v>269</v>
      </c>
      <c r="CG40" s="435">
        <v>267</v>
      </c>
      <c r="CH40" s="441">
        <v>267</v>
      </c>
      <c r="CI40" s="448">
        <v>267</v>
      </c>
      <c r="CJ40" s="456">
        <v>267</v>
      </c>
      <c r="CK40" s="460">
        <v>267</v>
      </c>
      <c r="CL40" s="468">
        <v>267</v>
      </c>
      <c r="CM40" s="475">
        <v>267</v>
      </c>
      <c r="CN40" s="483">
        <v>267</v>
      </c>
      <c r="CO40" s="489">
        <v>272</v>
      </c>
      <c r="CP40" s="498">
        <v>276</v>
      </c>
      <c r="CQ40" s="505">
        <v>283</v>
      </c>
      <c r="CR40" s="511">
        <v>286</v>
      </c>
      <c r="CS40" s="519">
        <v>288</v>
      </c>
      <c r="CT40" s="530">
        <v>288</v>
      </c>
      <c r="CU40" s="218">
        <f t="shared" si="0"/>
        <v>0</v>
      </c>
      <c r="CV40" s="7">
        <v>128</v>
      </c>
      <c r="CW40" s="7">
        <v>138</v>
      </c>
      <c r="CX40" s="1">
        <v>146</v>
      </c>
      <c r="CY40" s="1">
        <v>150</v>
      </c>
      <c r="CZ40" s="18">
        <v>158</v>
      </c>
      <c r="DA40" s="1">
        <v>162</v>
      </c>
      <c r="DB40" s="32">
        <v>163</v>
      </c>
      <c r="DC40" s="1">
        <v>165</v>
      </c>
      <c r="DD40" s="1">
        <f>ROUND((DC40-CV40)/7+DC40,0)</f>
        <v>170</v>
      </c>
      <c r="DE40" s="5">
        <v>170</v>
      </c>
      <c r="DF40" s="5">
        <v>170</v>
      </c>
      <c r="DG40" s="5">
        <v>170</v>
      </c>
      <c r="DH40" s="65">
        <v>172</v>
      </c>
      <c r="DI40" s="69">
        <v>177</v>
      </c>
      <c r="DJ40" s="71">
        <v>180</v>
      </c>
      <c r="DK40" s="1">
        <v>184</v>
      </c>
      <c r="DL40" s="1">
        <f>ROUND((DK40-DI40)/2+DK40,1)</f>
        <v>187.5</v>
      </c>
      <c r="DM40" s="82">
        <v>188</v>
      </c>
      <c r="DN40" s="88">
        <v>189</v>
      </c>
      <c r="DO40" s="1">
        <f>ROUND((DN40-DK40)/3+DN40,1)</f>
        <v>190.7</v>
      </c>
      <c r="DP40" s="93">
        <v>195</v>
      </c>
      <c r="DQ40" s="99">
        <v>200</v>
      </c>
      <c r="DR40" s="104">
        <v>206</v>
      </c>
      <c r="DS40" s="114">
        <v>211</v>
      </c>
      <c r="DT40" s="117">
        <v>218</v>
      </c>
      <c r="DU40" s="122">
        <v>224</v>
      </c>
      <c r="DV40" s="124">
        <v>229</v>
      </c>
      <c r="DW40" s="129">
        <v>234</v>
      </c>
      <c r="DX40" s="133">
        <v>236</v>
      </c>
      <c r="DY40" s="136">
        <v>236</v>
      </c>
      <c r="DZ40" s="5">
        <v>236</v>
      </c>
      <c r="EA40" s="5">
        <v>236</v>
      </c>
      <c r="EB40" s="5">
        <v>236</v>
      </c>
      <c r="EC40" s="5">
        <v>236</v>
      </c>
      <c r="ED40" s="5">
        <v>236</v>
      </c>
      <c r="EE40" s="5">
        <v>236</v>
      </c>
      <c r="EF40" s="5">
        <v>236</v>
      </c>
      <c r="EG40" s="5">
        <v>236</v>
      </c>
      <c r="EH40" s="5">
        <v>236</v>
      </c>
      <c r="EI40" s="5">
        <v>236</v>
      </c>
      <c r="EJ40" s="189">
        <v>237</v>
      </c>
      <c r="EK40" s="193">
        <v>237</v>
      </c>
      <c r="EL40" s="202">
        <v>237</v>
      </c>
      <c r="EM40" s="205">
        <v>237</v>
      </c>
      <c r="EN40" s="209">
        <v>237</v>
      </c>
      <c r="EO40" s="218">
        <v>237</v>
      </c>
      <c r="EP40" s="225">
        <v>237</v>
      </c>
      <c r="EQ40" s="229">
        <v>237</v>
      </c>
      <c r="ER40" s="235">
        <v>237</v>
      </c>
      <c r="ES40" s="245">
        <v>237</v>
      </c>
      <c r="ET40" s="251">
        <v>237</v>
      </c>
      <c r="EU40" s="255">
        <v>237</v>
      </c>
      <c r="EV40" s="264">
        <v>237</v>
      </c>
      <c r="EW40" s="268">
        <v>237</v>
      </c>
      <c r="EX40" s="272">
        <v>237</v>
      </c>
      <c r="EY40" s="279">
        <v>237</v>
      </c>
      <c r="EZ40" s="285">
        <v>237</v>
      </c>
      <c r="FA40" s="291">
        <v>237</v>
      </c>
      <c r="FB40" s="295">
        <v>237</v>
      </c>
      <c r="FC40" s="299">
        <v>237</v>
      </c>
      <c r="FD40" s="305">
        <v>237</v>
      </c>
      <c r="FE40" s="308">
        <v>237</v>
      </c>
      <c r="FF40" s="310">
        <v>237</v>
      </c>
      <c r="FG40" s="313">
        <v>237</v>
      </c>
      <c r="FH40" s="317">
        <v>237</v>
      </c>
      <c r="FI40" s="322">
        <v>237</v>
      </c>
      <c r="FJ40" s="327">
        <v>237</v>
      </c>
      <c r="FK40" s="331">
        <v>237</v>
      </c>
      <c r="FL40" s="335">
        <v>237</v>
      </c>
      <c r="FM40" s="338">
        <v>237</v>
      </c>
      <c r="FN40" s="343">
        <v>237</v>
      </c>
      <c r="FO40" s="346">
        <v>237</v>
      </c>
      <c r="FP40" s="354">
        <v>237</v>
      </c>
      <c r="FQ40" s="375">
        <v>237</v>
      </c>
      <c r="FR40" s="388">
        <v>237</v>
      </c>
      <c r="FS40" s="396">
        <v>234</v>
      </c>
      <c r="FT40" s="1">
        <v>234</v>
      </c>
      <c r="FU40" s="422">
        <v>238</v>
      </c>
      <c r="FV40" s="429">
        <v>238</v>
      </c>
      <c r="FW40" s="435">
        <v>237</v>
      </c>
      <c r="FX40" s="441">
        <v>237</v>
      </c>
      <c r="FY40" s="448">
        <v>237</v>
      </c>
      <c r="FZ40" s="456">
        <v>238</v>
      </c>
      <c r="GA40" s="460">
        <v>238</v>
      </c>
      <c r="GB40" s="468">
        <v>238</v>
      </c>
      <c r="GC40" s="475">
        <v>238</v>
      </c>
      <c r="GD40" s="483">
        <v>238</v>
      </c>
      <c r="GE40" s="489">
        <v>238</v>
      </c>
      <c r="GF40" s="498">
        <v>239</v>
      </c>
      <c r="GG40" s="505">
        <v>241</v>
      </c>
      <c r="GH40" s="511">
        <v>242</v>
      </c>
      <c r="GI40" s="519">
        <v>242</v>
      </c>
      <c r="GJ40" s="530">
        <v>242</v>
      </c>
      <c r="GK40" s="218">
        <f t="shared" si="2"/>
        <v>0</v>
      </c>
      <c r="GL40" s="7">
        <v>7916</v>
      </c>
      <c r="GM40" s="7">
        <v>8020</v>
      </c>
      <c r="GN40" s="7"/>
      <c r="GO40" s="13"/>
      <c r="GP40" s="17">
        <v>8503</v>
      </c>
      <c r="GQ40" s="22"/>
      <c r="GR40" s="31"/>
      <c r="GS40" s="37"/>
      <c r="GT40" s="41"/>
      <c r="GU40" s="44">
        <v>9546</v>
      </c>
      <c r="GV40" s="47">
        <v>9864</v>
      </c>
      <c r="GW40" s="53">
        <v>10000</v>
      </c>
      <c r="GX40" s="65">
        <v>10128</v>
      </c>
      <c r="GY40" s="69">
        <v>10248</v>
      </c>
      <c r="GZ40" s="71">
        <v>10418</v>
      </c>
      <c r="HA40" s="73"/>
      <c r="HB40" s="77"/>
      <c r="HC40" s="82">
        <v>11014</v>
      </c>
      <c r="HD40" s="74">
        <v>11169</v>
      </c>
      <c r="HE40" s="90"/>
      <c r="HF40" s="74">
        <v>11543</v>
      </c>
      <c r="HG40" s="99"/>
      <c r="HH40" s="104">
        <v>11801</v>
      </c>
      <c r="HI40" s="114">
        <v>11908</v>
      </c>
      <c r="HJ40" s="74">
        <v>12049</v>
      </c>
      <c r="HK40" s="74">
        <v>12151</v>
      </c>
      <c r="HL40" s="124">
        <v>12262</v>
      </c>
      <c r="HM40" s="129">
        <v>12380</v>
      </c>
      <c r="HN40" s="74">
        <v>12677</v>
      </c>
      <c r="HO40" s="136">
        <v>12860</v>
      </c>
      <c r="HP40" s="5">
        <v>12860</v>
      </c>
      <c r="HQ40" s="5">
        <v>12860</v>
      </c>
      <c r="HR40" s="5">
        <v>12860</v>
      </c>
      <c r="HS40" s="5">
        <v>12860</v>
      </c>
      <c r="HT40" s="5">
        <v>12860</v>
      </c>
      <c r="HU40" s="5">
        <v>12860</v>
      </c>
      <c r="HV40" s="5">
        <v>12860</v>
      </c>
      <c r="HW40" s="5">
        <v>12860</v>
      </c>
      <c r="HX40" s="5">
        <v>12860</v>
      </c>
      <c r="HY40" s="5">
        <v>12860</v>
      </c>
      <c r="HZ40" s="189">
        <v>12955</v>
      </c>
      <c r="IA40" s="193">
        <v>13067</v>
      </c>
      <c r="IB40" s="202">
        <v>13158</v>
      </c>
      <c r="IC40" s="205">
        <v>13240</v>
      </c>
      <c r="ID40" s="209">
        <v>13270</v>
      </c>
      <c r="IE40" s="218">
        <v>13310</v>
      </c>
      <c r="IF40" s="225">
        <v>13340</v>
      </c>
      <c r="IG40" s="229">
        <v>13370</v>
      </c>
      <c r="IH40" s="235">
        <v>13400</v>
      </c>
      <c r="II40" s="245">
        <v>13430</v>
      </c>
      <c r="IJ40" s="251">
        <v>13480</v>
      </c>
      <c r="IK40" s="255">
        <v>13500</v>
      </c>
      <c r="IL40" s="264">
        <v>13560</v>
      </c>
      <c r="IM40" s="268">
        <v>13600</v>
      </c>
      <c r="IN40" s="272">
        <v>13650</v>
      </c>
      <c r="IO40" s="279">
        <v>13695</v>
      </c>
      <c r="IP40" s="285">
        <v>13725</v>
      </c>
      <c r="IQ40" s="291">
        <v>13752</v>
      </c>
      <c r="IR40" s="295">
        <v>13781</v>
      </c>
      <c r="IS40" s="299">
        <v>13792</v>
      </c>
      <c r="IT40" s="305">
        <v>13821</v>
      </c>
      <c r="IU40" s="308">
        <v>13845</v>
      </c>
      <c r="IV40" s="310">
        <v>13867</v>
      </c>
      <c r="IW40" s="313">
        <v>13900</v>
      </c>
      <c r="IX40" s="317">
        <v>13930</v>
      </c>
      <c r="IY40" s="322">
        <v>14020</v>
      </c>
      <c r="IZ40" s="327">
        <v>14230</v>
      </c>
      <c r="JA40" s="331">
        <v>14250</v>
      </c>
      <c r="JB40" s="335">
        <v>14260</v>
      </c>
      <c r="JC40" s="338">
        <v>14270</v>
      </c>
      <c r="JD40" s="343">
        <v>14280</v>
      </c>
      <c r="JE40" s="346">
        <v>14285</v>
      </c>
      <c r="JF40" s="354">
        <v>14290</v>
      </c>
      <c r="JG40" s="375">
        <v>14300</v>
      </c>
      <c r="JH40" s="388">
        <v>14310</v>
      </c>
      <c r="JI40" s="393">
        <v>14315</v>
      </c>
      <c r="JJ40" s="414">
        <v>14315</v>
      </c>
      <c r="JK40" s="422">
        <v>14325</v>
      </c>
      <c r="JL40" s="429">
        <v>14330</v>
      </c>
      <c r="JM40" s="435">
        <v>14330</v>
      </c>
      <c r="JN40" s="441">
        <v>14330</v>
      </c>
      <c r="JO40" s="448">
        <v>14330</v>
      </c>
      <c r="JP40" s="456">
        <v>14330</v>
      </c>
      <c r="JQ40" s="460">
        <v>14330</v>
      </c>
      <c r="JR40" s="468">
        <v>14330</v>
      </c>
      <c r="JS40" s="475">
        <v>14330</v>
      </c>
      <c r="JT40" s="483">
        <v>14330</v>
      </c>
      <c r="JU40" s="489">
        <v>14370</v>
      </c>
      <c r="JV40" s="498">
        <v>14450</v>
      </c>
      <c r="JW40" s="505">
        <v>14562</v>
      </c>
      <c r="JX40" s="511">
        <v>14616</v>
      </c>
      <c r="JY40" s="519">
        <v>14653</v>
      </c>
      <c r="JZ40" s="530">
        <v>14653</v>
      </c>
      <c r="KA40" s="218">
        <f t="shared" si="3"/>
        <v>0</v>
      </c>
      <c r="KB40" s="4"/>
    </row>
    <row r="41" spans="1:288" ht="15" customHeight="1" x14ac:dyDescent="0.2">
      <c r="A41" s="557"/>
      <c r="B41" s="43">
        <v>40</v>
      </c>
      <c r="C41" s="4" t="s">
        <v>174</v>
      </c>
      <c r="D41" s="43">
        <v>2</v>
      </c>
      <c r="E41" s="43">
        <v>2</v>
      </c>
      <c r="F41" s="7">
        <v>97</v>
      </c>
      <c r="G41" s="7">
        <v>100</v>
      </c>
      <c r="H41" s="10">
        <v>103</v>
      </c>
      <c r="I41" s="13">
        <v>107</v>
      </c>
      <c r="J41" s="18">
        <v>109</v>
      </c>
      <c r="K41" s="22">
        <v>113</v>
      </c>
      <c r="L41" s="31">
        <v>118</v>
      </c>
      <c r="M41" s="37">
        <v>124</v>
      </c>
      <c r="N41" s="41">
        <v>127</v>
      </c>
      <c r="O41" s="44">
        <v>131</v>
      </c>
      <c r="P41" s="1">
        <f>ROUND((O41-F41)/9+O41+1,0)</f>
        <v>136</v>
      </c>
      <c r="Q41" s="53">
        <v>138</v>
      </c>
      <c r="R41" s="65">
        <v>141</v>
      </c>
      <c r="S41" s="69">
        <v>145</v>
      </c>
      <c r="T41" s="71">
        <v>148</v>
      </c>
      <c r="U41" s="73">
        <v>153</v>
      </c>
      <c r="V41" s="77">
        <v>158</v>
      </c>
      <c r="W41" s="82">
        <v>163</v>
      </c>
      <c r="X41" s="88">
        <v>167</v>
      </c>
      <c r="Y41" s="90">
        <v>172</v>
      </c>
      <c r="Z41" s="93">
        <v>177</v>
      </c>
      <c r="AA41" s="99">
        <v>181</v>
      </c>
      <c r="AB41" s="104">
        <v>185</v>
      </c>
      <c r="AC41" s="114">
        <v>189</v>
      </c>
      <c r="AD41" s="117">
        <v>194</v>
      </c>
      <c r="AE41" s="122">
        <v>198</v>
      </c>
      <c r="AF41" s="124">
        <v>202</v>
      </c>
      <c r="AG41" s="129">
        <v>204</v>
      </c>
      <c r="AH41" s="133">
        <v>209</v>
      </c>
      <c r="AI41" s="136">
        <v>214</v>
      </c>
      <c r="AJ41" s="140">
        <v>219</v>
      </c>
      <c r="AK41" s="145">
        <v>224</v>
      </c>
      <c r="AL41" s="149">
        <v>229</v>
      </c>
      <c r="AM41" s="153">
        <v>234</v>
      </c>
      <c r="AN41" s="158">
        <v>238</v>
      </c>
      <c r="AO41" s="163">
        <v>241</v>
      </c>
      <c r="AP41" s="167">
        <v>245</v>
      </c>
      <c r="AQ41" s="174">
        <v>248</v>
      </c>
      <c r="AR41" s="178">
        <v>252</v>
      </c>
      <c r="AS41" s="184">
        <v>256</v>
      </c>
      <c r="AT41" s="189">
        <v>261</v>
      </c>
      <c r="AU41" s="193">
        <v>266</v>
      </c>
      <c r="AV41" s="202">
        <v>271</v>
      </c>
      <c r="AW41" s="205">
        <v>276</v>
      </c>
      <c r="AX41" s="209">
        <v>281</v>
      </c>
      <c r="AY41" s="218">
        <v>285</v>
      </c>
      <c r="AZ41" s="225">
        <v>289</v>
      </c>
      <c r="BA41" s="229">
        <v>292</v>
      </c>
      <c r="BB41" s="235">
        <v>295</v>
      </c>
      <c r="BC41" s="245">
        <v>298</v>
      </c>
      <c r="BD41" s="251">
        <v>301</v>
      </c>
      <c r="BE41" s="255">
        <v>304</v>
      </c>
      <c r="BF41" s="264">
        <v>307</v>
      </c>
      <c r="BG41" s="268">
        <v>311</v>
      </c>
      <c r="BH41" s="272">
        <v>317</v>
      </c>
      <c r="BI41" s="279">
        <v>321</v>
      </c>
      <c r="BJ41" s="285">
        <v>325</v>
      </c>
      <c r="BK41" s="291">
        <v>328</v>
      </c>
      <c r="BL41" s="295">
        <v>331</v>
      </c>
      <c r="BM41" s="299">
        <v>334</v>
      </c>
      <c r="BN41" s="305">
        <v>338</v>
      </c>
      <c r="BO41" s="308">
        <v>340</v>
      </c>
      <c r="BP41" s="310">
        <v>343</v>
      </c>
      <c r="BQ41" s="313">
        <v>345</v>
      </c>
      <c r="BR41" s="317">
        <v>347</v>
      </c>
      <c r="BS41" s="322">
        <v>349</v>
      </c>
      <c r="BT41" s="327">
        <v>353</v>
      </c>
      <c r="BU41" s="331">
        <v>357</v>
      </c>
      <c r="BV41" s="335">
        <v>360</v>
      </c>
      <c r="BW41" s="338">
        <v>363</v>
      </c>
      <c r="BX41" s="343">
        <v>366</v>
      </c>
      <c r="BY41" s="346">
        <v>369</v>
      </c>
      <c r="BZ41" s="354">
        <v>371</v>
      </c>
      <c r="CA41" s="375">
        <v>2</v>
      </c>
      <c r="CB41" s="388">
        <v>5</v>
      </c>
      <c r="CC41" s="393">
        <v>8</v>
      </c>
      <c r="CD41" s="1">
        <v>11</v>
      </c>
      <c r="CE41" s="422">
        <v>14</v>
      </c>
      <c r="CF41" s="429">
        <v>17</v>
      </c>
      <c r="CG41" s="435">
        <v>21</v>
      </c>
      <c r="CH41" s="441">
        <v>25</v>
      </c>
      <c r="CI41" s="448">
        <v>27</v>
      </c>
      <c r="CJ41" s="456">
        <v>30</v>
      </c>
      <c r="CK41" s="460">
        <v>34</v>
      </c>
      <c r="CL41" s="468">
        <v>37</v>
      </c>
      <c r="CM41" s="475">
        <v>40</v>
      </c>
      <c r="CN41" s="483">
        <v>43</v>
      </c>
      <c r="CO41" s="489">
        <v>46</v>
      </c>
      <c r="CP41" s="498">
        <v>50</v>
      </c>
      <c r="CQ41" s="505">
        <v>53</v>
      </c>
      <c r="CR41" s="511">
        <v>57</v>
      </c>
      <c r="CS41" s="519">
        <v>61</v>
      </c>
      <c r="CT41" s="530">
        <v>64</v>
      </c>
      <c r="CU41" s="218">
        <f t="shared" si="0"/>
        <v>3</v>
      </c>
      <c r="CV41" s="7">
        <v>80</v>
      </c>
      <c r="CW41" s="7">
        <v>85</v>
      </c>
      <c r="CX41" s="10">
        <v>89</v>
      </c>
      <c r="CY41" s="13">
        <v>94</v>
      </c>
      <c r="CZ41" s="18">
        <v>96</v>
      </c>
      <c r="DA41" s="22">
        <v>99</v>
      </c>
      <c r="DB41" s="31">
        <v>100</v>
      </c>
      <c r="DC41" s="37">
        <v>102</v>
      </c>
      <c r="DD41" s="41">
        <v>103</v>
      </c>
      <c r="DE41" s="44">
        <v>105</v>
      </c>
      <c r="DF41" s="1">
        <f>ROUND((DE41-CV41)/9+DE41+1,0)</f>
        <v>109</v>
      </c>
      <c r="DG41" s="53">
        <v>113</v>
      </c>
      <c r="DH41" s="65">
        <v>116</v>
      </c>
      <c r="DI41" s="69">
        <v>119</v>
      </c>
      <c r="DJ41" s="71">
        <v>123</v>
      </c>
      <c r="DK41" s="73">
        <v>126</v>
      </c>
      <c r="DL41" s="77">
        <v>130</v>
      </c>
      <c r="DM41" s="82">
        <v>131</v>
      </c>
      <c r="DN41" s="88">
        <v>133</v>
      </c>
      <c r="DO41" s="90">
        <v>135</v>
      </c>
      <c r="DP41" s="93">
        <v>138</v>
      </c>
      <c r="DQ41" s="99">
        <v>142</v>
      </c>
      <c r="DR41" s="104">
        <v>146</v>
      </c>
      <c r="DS41" s="114">
        <v>151</v>
      </c>
      <c r="DT41" s="117">
        <v>155</v>
      </c>
      <c r="DU41" s="122">
        <v>159</v>
      </c>
      <c r="DV41" s="124">
        <v>163</v>
      </c>
      <c r="DW41" s="129">
        <v>167</v>
      </c>
      <c r="DX41" s="133">
        <v>169</v>
      </c>
      <c r="DY41" s="136">
        <v>169</v>
      </c>
      <c r="DZ41" s="140">
        <v>169</v>
      </c>
      <c r="EA41" s="145">
        <v>169</v>
      </c>
      <c r="EB41" s="149">
        <v>171</v>
      </c>
      <c r="EC41" s="153">
        <v>174</v>
      </c>
      <c r="ED41" s="158">
        <v>179</v>
      </c>
      <c r="EE41" s="163">
        <v>183</v>
      </c>
      <c r="EF41" s="167">
        <v>187</v>
      </c>
      <c r="EG41" s="174">
        <v>190</v>
      </c>
      <c r="EH41" s="178">
        <v>194</v>
      </c>
      <c r="EI41" s="184">
        <v>197</v>
      </c>
      <c r="EJ41" s="189">
        <v>199</v>
      </c>
      <c r="EK41" s="193">
        <v>199</v>
      </c>
      <c r="EL41" s="202">
        <v>199</v>
      </c>
      <c r="EM41" s="205">
        <v>199</v>
      </c>
      <c r="EN41" s="209">
        <v>199</v>
      </c>
      <c r="EO41" s="218">
        <v>201</v>
      </c>
      <c r="EP41" s="225">
        <v>205</v>
      </c>
      <c r="EQ41" s="229">
        <v>209</v>
      </c>
      <c r="ER41" s="235">
        <v>212</v>
      </c>
      <c r="ES41" s="245">
        <v>216</v>
      </c>
      <c r="ET41" s="251">
        <v>220</v>
      </c>
      <c r="EU41" s="255">
        <v>224</v>
      </c>
      <c r="EV41" s="264">
        <v>226</v>
      </c>
      <c r="EW41" s="1">
        <f t="shared" ref="EW41:EW42" si="48">EV41</f>
        <v>226</v>
      </c>
      <c r="EX41" s="1">
        <f t="shared" ref="EX41:EX43" si="49">EW41</f>
        <v>226</v>
      </c>
      <c r="EY41" s="279">
        <v>230</v>
      </c>
      <c r="EZ41" s="285">
        <v>233</v>
      </c>
      <c r="FA41" s="291">
        <v>236</v>
      </c>
      <c r="FB41" s="295">
        <v>239</v>
      </c>
      <c r="FC41" s="299">
        <v>243</v>
      </c>
      <c r="FD41" s="305">
        <v>246</v>
      </c>
      <c r="FE41" s="308">
        <v>248</v>
      </c>
      <c r="FF41" s="310">
        <v>251</v>
      </c>
      <c r="FG41" s="313">
        <v>252</v>
      </c>
      <c r="FH41" s="317">
        <v>252</v>
      </c>
      <c r="FI41" s="322">
        <v>252</v>
      </c>
      <c r="FJ41" s="327">
        <v>255</v>
      </c>
      <c r="FK41" s="331">
        <v>257</v>
      </c>
      <c r="FL41" s="335">
        <v>259</v>
      </c>
      <c r="FM41" s="338">
        <v>261</v>
      </c>
      <c r="FN41" s="343">
        <v>263</v>
      </c>
      <c r="FO41" s="346">
        <v>268</v>
      </c>
      <c r="FP41" s="354">
        <v>288</v>
      </c>
      <c r="FQ41" s="375">
        <v>2</v>
      </c>
      <c r="FR41" s="388">
        <v>8</v>
      </c>
      <c r="FS41" s="393">
        <v>13</v>
      </c>
      <c r="FT41" s="1">
        <v>15</v>
      </c>
      <c r="FU41" s="422">
        <v>22</v>
      </c>
      <c r="FV41" s="429">
        <v>27</v>
      </c>
      <c r="FW41" s="435">
        <v>31</v>
      </c>
      <c r="FX41" s="441">
        <v>34</v>
      </c>
      <c r="FY41" s="448">
        <v>39</v>
      </c>
      <c r="FZ41" s="456">
        <v>43</v>
      </c>
      <c r="GA41" s="460">
        <v>49</v>
      </c>
      <c r="GB41" s="468">
        <v>54</v>
      </c>
      <c r="GC41" s="475">
        <v>58</v>
      </c>
      <c r="GD41" s="483">
        <v>63</v>
      </c>
      <c r="GE41" s="489">
        <v>67</v>
      </c>
      <c r="GF41" s="498">
        <v>72</v>
      </c>
      <c r="GG41" s="505">
        <v>76</v>
      </c>
      <c r="GH41" s="511">
        <v>80</v>
      </c>
      <c r="GI41" s="519">
        <v>83</v>
      </c>
      <c r="GJ41" s="530">
        <v>88</v>
      </c>
      <c r="GK41" s="218">
        <f t="shared" si="2"/>
        <v>5</v>
      </c>
      <c r="GL41" s="7">
        <v>8725</v>
      </c>
      <c r="GM41" s="7">
        <v>8847</v>
      </c>
      <c r="GN41" s="7">
        <v>8971</v>
      </c>
      <c r="GO41" s="13">
        <v>9071</v>
      </c>
      <c r="GP41" s="17">
        <v>9177</v>
      </c>
      <c r="GQ41" s="22">
        <v>9294</v>
      </c>
      <c r="GR41" s="31">
        <v>9416</v>
      </c>
      <c r="GS41" s="37">
        <v>9545</v>
      </c>
      <c r="GT41" s="41">
        <v>9627</v>
      </c>
      <c r="GU41" s="44">
        <v>9768</v>
      </c>
      <c r="GV41" s="47"/>
      <c r="GW41" s="53">
        <v>10049</v>
      </c>
      <c r="GX41" s="65">
        <v>10166</v>
      </c>
      <c r="GY41" s="69">
        <v>10301</v>
      </c>
      <c r="GZ41" s="71">
        <v>10440</v>
      </c>
      <c r="HA41" s="73">
        <v>10567</v>
      </c>
      <c r="HB41" s="77">
        <v>10716</v>
      </c>
      <c r="HC41" s="82">
        <v>10874</v>
      </c>
      <c r="HD41" s="88">
        <v>11050</v>
      </c>
      <c r="HE41" s="90">
        <v>11139</v>
      </c>
      <c r="HF41" s="93">
        <v>11270</v>
      </c>
      <c r="HG41" s="99">
        <v>11423</v>
      </c>
      <c r="HH41" s="104">
        <v>11588</v>
      </c>
      <c r="HI41" s="114">
        <v>11780</v>
      </c>
      <c r="HJ41" s="117">
        <v>11964</v>
      </c>
      <c r="HK41" s="122">
        <v>12094</v>
      </c>
      <c r="HL41" s="124">
        <v>12168</v>
      </c>
      <c r="HM41" s="129">
        <v>12343</v>
      </c>
      <c r="HN41" s="133">
        <v>12474</v>
      </c>
      <c r="HO41" s="136">
        <v>12598</v>
      </c>
      <c r="HP41" s="140">
        <v>12713</v>
      </c>
      <c r="HQ41" s="145">
        <v>12830</v>
      </c>
      <c r="HR41" s="149">
        <v>12983</v>
      </c>
      <c r="HS41" s="153">
        <v>13139</v>
      </c>
      <c r="HT41" s="158">
        <v>13289</v>
      </c>
      <c r="HU41" s="163">
        <v>13429</v>
      </c>
      <c r="HV41" s="167">
        <v>13574</v>
      </c>
      <c r="HW41" s="174">
        <v>13705</v>
      </c>
      <c r="HX41" s="178">
        <v>13825</v>
      </c>
      <c r="HY41" s="184">
        <v>13928</v>
      </c>
      <c r="HZ41" s="74">
        <v>14038</v>
      </c>
      <c r="IA41" s="193">
        <v>14139</v>
      </c>
      <c r="IB41" s="202">
        <v>14234</v>
      </c>
      <c r="IC41" s="205">
        <v>14348</v>
      </c>
      <c r="ID41" s="209">
        <v>14454</v>
      </c>
      <c r="IE41" s="218">
        <v>14571</v>
      </c>
      <c r="IF41" s="225">
        <v>14690</v>
      </c>
      <c r="IG41" s="229">
        <v>14816</v>
      </c>
      <c r="IH41" s="235">
        <v>14930</v>
      </c>
      <c r="II41" s="245">
        <v>15044</v>
      </c>
      <c r="IJ41" s="251">
        <v>15166</v>
      </c>
      <c r="IK41" s="255">
        <v>15286</v>
      </c>
      <c r="IL41" s="264">
        <v>15405</v>
      </c>
      <c r="IM41" s="268">
        <v>15560</v>
      </c>
      <c r="IN41" s="272">
        <v>15739</v>
      </c>
      <c r="IO41" s="279">
        <v>15862</v>
      </c>
      <c r="IP41" s="285">
        <v>15976</v>
      </c>
      <c r="IQ41" s="291">
        <v>16099</v>
      </c>
      <c r="IR41" s="295">
        <v>16218</v>
      </c>
      <c r="IS41" s="299">
        <v>16344</v>
      </c>
      <c r="IT41" s="305">
        <v>16446</v>
      </c>
      <c r="IU41" s="308">
        <v>16581</v>
      </c>
      <c r="IV41" s="310">
        <v>16718</v>
      </c>
      <c r="IW41" s="313">
        <v>16832</v>
      </c>
      <c r="IX41" s="317">
        <v>16839</v>
      </c>
      <c r="IY41" s="322">
        <v>17049</v>
      </c>
      <c r="IZ41" s="327">
        <v>17185</v>
      </c>
      <c r="JA41" s="331">
        <v>17307</v>
      </c>
      <c r="JB41" s="335">
        <v>17428</v>
      </c>
      <c r="JC41" s="338">
        <v>17556</v>
      </c>
      <c r="JD41" s="343">
        <v>17679</v>
      </c>
      <c r="JE41" s="346">
        <v>17782</v>
      </c>
      <c r="JF41" s="354">
        <v>17915</v>
      </c>
      <c r="JG41" s="375">
        <v>18022</v>
      </c>
      <c r="JH41" s="388">
        <v>18143</v>
      </c>
      <c r="JI41" s="393">
        <v>18249</v>
      </c>
      <c r="JJ41" s="414"/>
      <c r="JK41" s="422">
        <v>18496</v>
      </c>
      <c r="JL41" s="429">
        <v>18631</v>
      </c>
      <c r="JM41" s="435">
        <v>18743</v>
      </c>
      <c r="JN41" s="441">
        <v>18780</v>
      </c>
      <c r="JO41" s="448">
        <v>18953</v>
      </c>
      <c r="JP41" s="456">
        <v>19057</v>
      </c>
      <c r="JQ41" s="460">
        <v>19181</v>
      </c>
      <c r="JR41" s="468">
        <v>19290</v>
      </c>
      <c r="JS41" s="475">
        <v>19392</v>
      </c>
      <c r="JT41" s="483">
        <v>19502</v>
      </c>
      <c r="JU41" s="489">
        <v>19597</v>
      </c>
      <c r="JV41" s="498">
        <v>19733</v>
      </c>
      <c r="JW41" s="505">
        <v>19899</v>
      </c>
      <c r="JX41" s="511">
        <v>20030</v>
      </c>
      <c r="JY41" s="519">
        <v>20132</v>
      </c>
      <c r="JZ41" s="530">
        <v>20231</v>
      </c>
      <c r="KA41" s="218">
        <f t="shared" si="3"/>
        <v>99</v>
      </c>
      <c r="KB41" s="4"/>
    </row>
    <row r="42" spans="1:288" ht="15" customHeight="1" x14ac:dyDescent="0.2">
      <c r="A42" s="557">
        <v>5</v>
      </c>
      <c r="B42" s="43">
        <v>41</v>
      </c>
      <c r="C42" s="4" t="s">
        <v>175</v>
      </c>
      <c r="D42" s="43">
        <v>4</v>
      </c>
      <c r="E42" s="43">
        <v>4</v>
      </c>
      <c r="F42" s="7">
        <v>503</v>
      </c>
      <c r="G42" s="1">
        <v>514</v>
      </c>
      <c r="H42" s="10">
        <v>524</v>
      </c>
      <c r="I42" s="1">
        <v>534</v>
      </c>
      <c r="J42" s="18">
        <v>547</v>
      </c>
      <c r="K42" s="1">
        <v>557</v>
      </c>
      <c r="L42" s="31">
        <v>569</v>
      </c>
      <c r="M42" s="1">
        <f>ROUND((L42-F42)/6+L42+1,0)</f>
        <v>581</v>
      </c>
      <c r="N42" s="1">
        <f>ROUND((M42-F42)/7+M42,0)</f>
        <v>592</v>
      </c>
      <c r="O42" s="44">
        <v>609</v>
      </c>
      <c r="P42" s="47">
        <v>621</v>
      </c>
      <c r="Q42" s="53">
        <v>630</v>
      </c>
      <c r="R42" s="65">
        <v>2</v>
      </c>
      <c r="S42" s="69">
        <v>14</v>
      </c>
      <c r="T42" s="71">
        <v>26</v>
      </c>
      <c r="U42" s="73">
        <v>38</v>
      </c>
      <c r="V42" s="77">
        <v>52</v>
      </c>
      <c r="W42" s="82">
        <v>61</v>
      </c>
      <c r="X42" s="88">
        <v>72</v>
      </c>
      <c r="Y42" s="90">
        <v>87</v>
      </c>
      <c r="Z42" s="93">
        <v>103</v>
      </c>
      <c r="AA42" s="99">
        <v>118</v>
      </c>
      <c r="AB42" s="104">
        <v>130</v>
      </c>
      <c r="AC42" s="114">
        <v>142</v>
      </c>
      <c r="AD42" s="117">
        <v>154</v>
      </c>
      <c r="AE42" s="122">
        <v>166</v>
      </c>
      <c r="AF42" s="124">
        <v>179</v>
      </c>
      <c r="AG42" s="129">
        <v>190</v>
      </c>
      <c r="AH42" s="1">
        <f>ROUND((AG42-AD42)/3+AG42,1)</f>
        <v>202</v>
      </c>
      <c r="AI42" s="1">
        <f>ROUND((AH42-AE42)/3+AH42,1)</f>
        <v>214</v>
      </c>
      <c r="AJ42" s="140">
        <v>226</v>
      </c>
      <c r="AK42" s="145">
        <v>242</v>
      </c>
      <c r="AL42" s="1">
        <v>254</v>
      </c>
      <c r="AM42" s="1">
        <v>266</v>
      </c>
      <c r="AN42" s="1">
        <v>274</v>
      </c>
      <c r="AO42" s="1">
        <v>284</v>
      </c>
      <c r="AP42" s="1">
        <v>292.7</v>
      </c>
      <c r="AQ42" s="1">
        <f>AP42+8.7</f>
        <v>301.39999999999998</v>
      </c>
      <c r="AR42" s="1">
        <v>306.39999999999998</v>
      </c>
      <c r="AS42" s="1">
        <v>311</v>
      </c>
      <c r="AT42" s="1">
        <v>319.7</v>
      </c>
      <c r="AU42" s="1">
        <v>328.4</v>
      </c>
      <c r="AV42" s="1">
        <f>AU42+8.7</f>
        <v>337.09999999999997</v>
      </c>
      <c r="AW42" s="1">
        <f>AV42+8.7</f>
        <v>345.79999999999995</v>
      </c>
      <c r="AX42" s="1">
        <f>AW42+8.7</f>
        <v>354.49999999999994</v>
      </c>
      <c r="AY42" s="218">
        <v>444</v>
      </c>
      <c r="AZ42" s="1">
        <v>454</v>
      </c>
      <c r="BA42" s="1">
        <v>464</v>
      </c>
      <c r="BB42" s="235">
        <v>486</v>
      </c>
      <c r="BC42" s="250">
        <v>501</v>
      </c>
      <c r="BD42" s="251">
        <v>515</v>
      </c>
      <c r="BE42" s="1">
        <v>527</v>
      </c>
      <c r="BF42" s="1">
        <v>539</v>
      </c>
      <c r="BG42" s="1">
        <v>551</v>
      </c>
      <c r="BH42" s="1">
        <v>563</v>
      </c>
      <c r="BI42" s="1">
        <v>575</v>
      </c>
      <c r="BJ42" s="1">
        <v>587</v>
      </c>
      <c r="BK42" s="291">
        <v>613</v>
      </c>
      <c r="BL42" s="1">
        <v>625</v>
      </c>
      <c r="BM42" s="299">
        <v>637</v>
      </c>
      <c r="BN42" s="305">
        <v>650</v>
      </c>
      <c r="BO42" s="308">
        <v>662</v>
      </c>
      <c r="BP42" s="310">
        <v>675</v>
      </c>
      <c r="BQ42" s="313">
        <v>691</v>
      </c>
      <c r="BR42" s="1">
        <v>705</v>
      </c>
      <c r="BS42" s="322">
        <v>714</v>
      </c>
      <c r="BT42" s="327">
        <v>731</v>
      </c>
      <c r="BU42" s="331">
        <v>750</v>
      </c>
      <c r="BV42" s="335">
        <v>768</v>
      </c>
      <c r="BW42" s="338">
        <v>785</v>
      </c>
      <c r="BX42" s="1">
        <v>801</v>
      </c>
      <c r="BY42" s="346">
        <v>826</v>
      </c>
      <c r="BZ42" s="354">
        <v>844</v>
      </c>
      <c r="CA42" s="375">
        <v>859</v>
      </c>
      <c r="CB42" s="1">
        <v>875</v>
      </c>
      <c r="CC42" s="393">
        <v>890</v>
      </c>
      <c r="CD42" s="414">
        <v>908</v>
      </c>
      <c r="CE42" s="1">
        <v>924</v>
      </c>
      <c r="CF42" s="429">
        <v>940</v>
      </c>
      <c r="CG42" s="1">
        <v>956</v>
      </c>
      <c r="CH42" s="441">
        <v>981</v>
      </c>
      <c r="CI42" s="448">
        <v>1002</v>
      </c>
      <c r="CJ42" s="456">
        <v>1025</v>
      </c>
      <c r="CK42" s="1">
        <v>1045</v>
      </c>
      <c r="CL42" s="468">
        <v>1070</v>
      </c>
      <c r="CM42" s="1">
        <v>1090</v>
      </c>
      <c r="CN42" s="483">
        <v>1121</v>
      </c>
      <c r="CO42" s="489">
        <v>1142</v>
      </c>
      <c r="CP42" s="1">
        <v>1164</v>
      </c>
      <c r="CQ42" s="505">
        <v>1164</v>
      </c>
      <c r="CR42" s="511">
        <v>1182</v>
      </c>
      <c r="CS42" s="519">
        <v>1203</v>
      </c>
      <c r="CT42" s="530">
        <v>1231</v>
      </c>
      <c r="CU42" s="218">
        <f t="shared" si="0"/>
        <v>28</v>
      </c>
      <c r="CV42" s="7">
        <v>73</v>
      </c>
      <c r="CW42" s="1">
        <v>79</v>
      </c>
      <c r="CX42" s="10">
        <v>83</v>
      </c>
      <c r="CY42" s="1">
        <v>88</v>
      </c>
      <c r="CZ42" s="18">
        <v>90</v>
      </c>
      <c r="DA42" s="1">
        <v>94</v>
      </c>
      <c r="DB42" s="31">
        <v>96</v>
      </c>
      <c r="DC42" s="1">
        <f>ROUND((DB42-CV42)/6/31*21+DB42-1,0)</f>
        <v>98</v>
      </c>
      <c r="DD42" s="1">
        <f>ROUND((DC42-CV42)/7+DC42,0)</f>
        <v>102</v>
      </c>
      <c r="DE42" s="44">
        <v>106</v>
      </c>
      <c r="DF42" s="47">
        <v>113</v>
      </c>
      <c r="DG42" s="53">
        <v>117</v>
      </c>
      <c r="DH42" s="65">
        <v>123</v>
      </c>
      <c r="DI42" s="69">
        <v>129</v>
      </c>
      <c r="DJ42" s="71">
        <v>135</v>
      </c>
      <c r="DK42" s="73">
        <v>141</v>
      </c>
      <c r="DL42" s="77">
        <v>146</v>
      </c>
      <c r="DM42" s="82">
        <v>148</v>
      </c>
      <c r="DN42" s="88">
        <v>151</v>
      </c>
      <c r="DO42" s="90">
        <v>154</v>
      </c>
      <c r="DP42" s="93">
        <v>158</v>
      </c>
      <c r="DQ42" s="99">
        <v>164</v>
      </c>
      <c r="DR42" s="104">
        <v>171</v>
      </c>
      <c r="DS42" s="114">
        <v>171</v>
      </c>
      <c r="DT42" s="117">
        <v>182</v>
      </c>
      <c r="DU42" s="122">
        <v>188</v>
      </c>
      <c r="DV42" s="124">
        <v>194</v>
      </c>
      <c r="DW42" s="129">
        <v>199</v>
      </c>
      <c r="DX42" s="1">
        <f>ROUND((DW42-DT42)/3/31*16+DW42,1)</f>
        <v>201.9</v>
      </c>
      <c r="DY42" s="1">
        <v>201.9</v>
      </c>
      <c r="DZ42" s="140">
        <v>201.9</v>
      </c>
      <c r="EA42" s="145">
        <v>201.9</v>
      </c>
      <c r="EB42" s="1">
        <v>202.9</v>
      </c>
      <c r="EC42" s="1">
        <v>205</v>
      </c>
      <c r="ED42" s="1">
        <v>209</v>
      </c>
      <c r="EE42" s="1">
        <v>213</v>
      </c>
      <c r="EF42" s="1">
        <v>219.3</v>
      </c>
      <c r="EG42" s="1">
        <f>EF42+6.3</f>
        <v>225.60000000000002</v>
      </c>
      <c r="EH42" s="1">
        <v>231.9</v>
      </c>
      <c r="EI42" s="1">
        <v>238.20000000000002</v>
      </c>
      <c r="EJ42" s="1">
        <v>240</v>
      </c>
      <c r="EK42" s="1">
        <f t="shared" ref="EK42:EK43" si="50">EJ42</f>
        <v>240</v>
      </c>
      <c r="EL42" s="1">
        <f t="shared" ref="EL42:EL43" si="51">EK42</f>
        <v>240</v>
      </c>
      <c r="EM42" s="1">
        <f t="shared" ref="EM42:EM43" si="52">EL42</f>
        <v>240</v>
      </c>
      <c r="EN42" s="1">
        <f t="shared" ref="EN42:EN43" si="53">EM42</f>
        <v>240</v>
      </c>
      <c r="EO42" s="218">
        <v>257</v>
      </c>
      <c r="EP42" s="1">
        <v>263</v>
      </c>
      <c r="EQ42" s="234">
        <v>277</v>
      </c>
      <c r="ER42" s="235">
        <v>284</v>
      </c>
      <c r="ES42" s="1">
        <v>291</v>
      </c>
      <c r="ET42" s="251">
        <v>301</v>
      </c>
      <c r="EU42" s="1">
        <v>11</v>
      </c>
      <c r="EV42" s="1">
        <f>EU42</f>
        <v>11</v>
      </c>
      <c r="EW42" s="1">
        <f t="shared" si="48"/>
        <v>11</v>
      </c>
      <c r="EX42" s="1">
        <f t="shared" si="49"/>
        <v>11</v>
      </c>
      <c r="EY42" s="1">
        <v>17</v>
      </c>
      <c r="EZ42" s="1">
        <v>23</v>
      </c>
      <c r="FA42" s="291">
        <v>26</v>
      </c>
      <c r="FB42" s="1">
        <v>31</v>
      </c>
      <c r="FC42" s="299">
        <v>39</v>
      </c>
      <c r="FD42" s="305">
        <v>46</v>
      </c>
      <c r="FE42" s="308">
        <v>51</v>
      </c>
      <c r="FF42" s="310">
        <v>58</v>
      </c>
      <c r="FG42" s="313">
        <v>59</v>
      </c>
      <c r="FH42" s="1">
        <f t="shared" ref="FH42:FH43" si="54">FG42</f>
        <v>59</v>
      </c>
      <c r="FI42" s="322">
        <v>59</v>
      </c>
      <c r="FJ42" s="327">
        <v>59</v>
      </c>
      <c r="FK42" s="331">
        <v>59</v>
      </c>
      <c r="FL42" s="335">
        <v>59</v>
      </c>
      <c r="FM42" s="338">
        <v>59</v>
      </c>
      <c r="FN42" s="1">
        <v>59</v>
      </c>
      <c r="FO42" s="346">
        <v>59</v>
      </c>
      <c r="FP42" s="354">
        <v>59</v>
      </c>
      <c r="FQ42" s="375">
        <v>59</v>
      </c>
      <c r="FR42" s="1">
        <v>59</v>
      </c>
      <c r="FS42" s="393">
        <v>63</v>
      </c>
      <c r="FT42" s="414">
        <v>63</v>
      </c>
      <c r="FU42" s="1">
        <v>63</v>
      </c>
      <c r="FV42" s="429">
        <v>63</v>
      </c>
      <c r="FW42" s="1">
        <v>63</v>
      </c>
      <c r="FX42" s="441">
        <v>63</v>
      </c>
      <c r="FY42" s="448">
        <v>63</v>
      </c>
      <c r="FZ42" s="456">
        <v>63</v>
      </c>
      <c r="GA42" s="1">
        <v>63</v>
      </c>
      <c r="GB42" s="468">
        <v>63</v>
      </c>
      <c r="GC42" s="1">
        <v>63</v>
      </c>
      <c r="GD42" s="483">
        <v>63</v>
      </c>
      <c r="GE42" s="489">
        <v>63</v>
      </c>
      <c r="GF42" s="1">
        <v>63</v>
      </c>
      <c r="GG42" s="505">
        <v>63</v>
      </c>
      <c r="GH42" s="511">
        <v>63</v>
      </c>
      <c r="GI42" s="519">
        <v>63</v>
      </c>
      <c r="GJ42" s="530">
        <v>63</v>
      </c>
      <c r="GK42" s="218">
        <f t="shared" si="2"/>
        <v>0</v>
      </c>
      <c r="GL42" s="7">
        <v>10187</v>
      </c>
      <c r="GM42" s="7"/>
      <c r="GN42" s="7">
        <v>10612</v>
      </c>
      <c r="GO42" s="13"/>
      <c r="GP42" s="17">
        <v>11129</v>
      </c>
      <c r="GQ42" s="22"/>
      <c r="GR42" s="31">
        <v>1164</v>
      </c>
      <c r="GS42" s="37"/>
      <c r="GT42" s="41"/>
      <c r="GU42" s="44">
        <v>12519</v>
      </c>
      <c r="GV42" s="47">
        <v>12752</v>
      </c>
      <c r="GW42" s="53">
        <v>12960</v>
      </c>
      <c r="GX42" s="65">
        <v>13164</v>
      </c>
      <c r="GY42" s="69">
        <v>13391</v>
      </c>
      <c r="GZ42" s="71">
        <v>13642</v>
      </c>
      <c r="HA42" s="73">
        <v>13843</v>
      </c>
      <c r="HB42" s="77">
        <v>14071</v>
      </c>
      <c r="HC42" s="82">
        <v>14256</v>
      </c>
      <c r="HD42" s="88">
        <v>14404</v>
      </c>
      <c r="HE42" s="90">
        <v>14639</v>
      </c>
      <c r="HF42" s="74">
        <v>14828</v>
      </c>
      <c r="HG42" s="74">
        <v>15039</v>
      </c>
      <c r="HH42" s="104">
        <v>15213</v>
      </c>
      <c r="HI42" s="114">
        <v>15394</v>
      </c>
      <c r="HJ42" s="74">
        <v>15583</v>
      </c>
      <c r="HK42" s="74">
        <v>15733</v>
      </c>
      <c r="HL42" s="124">
        <v>15899</v>
      </c>
      <c r="HM42" s="129">
        <v>16035</v>
      </c>
      <c r="HN42" s="133"/>
      <c r="HO42" s="136"/>
      <c r="HP42" s="140">
        <v>16770</v>
      </c>
      <c r="HQ42" s="145">
        <v>17103</v>
      </c>
      <c r="HR42" s="149"/>
      <c r="HS42" s="153"/>
      <c r="HT42" s="158"/>
      <c r="HU42" s="163"/>
      <c r="HV42" s="167"/>
      <c r="HW42" s="174"/>
      <c r="HX42" s="178"/>
      <c r="HY42" s="184"/>
      <c r="HZ42" s="189"/>
      <c r="IA42" s="193"/>
      <c r="IB42" s="202"/>
      <c r="IC42" s="205"/>
      <c r="ID42" s="209"/>
      <c r="IE42" s="218">
        <v>20730</v>
      </c>
      <c r="IF42" s="225"/>
      <c r="IG42" s="229"/>
      <c r="IH42" s="235">
        <v>21289</v>
      </c>
      <c r="II42" s="245"/>
      <c r="IJ42" s="251">
        <v>21665</v>
      </c>
      <c r="IK42" s="255"/>
      <c r="IL42" s="264"/>
      <c r="IM42" s="268"/>
      <c r="IN42" s="272"/>
      <c r="IO42" s="279"/>
      <c r="IP42" s="285"/>
      <c r="IQ42" s="291">
        <v>23479</v>
      </c>
      <c r="IR42" s="295"/>
      <c r="IS42" s="299">
        <v>23880</v>
      </c>
      <c r="IT42" s="305">
        <v>24089</v>
      </c>
      <c r="IU42" s="308">
        <v>24343</v>
      </c>
      <c r="IV42" s="310">
        <v>24538</v>
      </c>
      <c r="IW42" s="313">
        <v>24951</v>
      </c>
      <c r="IX42" s="317"/>
      <c r="IY42" s="322">
        <v>25498</v>
      </c>
      <c r="IZ42" s="327">
        <v>25814</v>
      </c>
      <c r="JA42" s="74">
        <v>26155</v>
      </c>
      <c r="JB42" s="335">
        <v>26508</v>
      </c>
      <c r="JC42" s="338">
        <v>26886</v>
      </c>
      <c r="JD42" s="343"/>
      <c r="JE42" s="346">
        <v>27793</v>
      </c>
      <c r="JF42" s="354">
        <v>28213</v>
      </c>
      <c r="JG42" s="375">
        <v>28592</v>
      </c>
      <c r="JH42" s="388"/>
      <c r="JI42" s="393">
        <v>29318</v>
      </c>
      <c r="JJ42" s="414">
        <v>29712</v>
      </c>
      <c r="JK42" s="422"/>
      <c r="JL42" s="429">
        <v>30336</v>
      </c>
      <c r="JM42" s="435"/>
      <c r="JN42" s="441">
        <v>31105</v>
      </c>
      <c r="JO42" s="448">
        <v>31579</v>
      </c>
      <c r="JP42" s="456">
        <v>32064</v>
      </c>
      <c r="JQ42" s="460"/>
      <c r="JR42" s="468">
        <v>33097</v>
      </c>
      <c r="JS42" s="475"/>
      <c r="JT42" s="483">
        <v>34191</v>
      </c>
      <c r="JU42" s="489">
        <v>34711</v>
      </c>
      <c r="JV42" s="498"/>
      <c r="JW42" s="505">
        <v>35268</v>
      </c>
      <c r="JX42" s="511">
        <v>35640</v>
      </c>
      <c r="JY42" s="519">
        <v>36028</v>
      </c>
      <c r="JZ42" s="530">
        <v>36563</v>
      </c>
      <c r="KA42" s="218">
        <f t="shared" si="3"/>
        <v>535</v>
      </c>
      <c r="KB42" s="4"/>
    </row>
    <row r="43" spans="1:288" ht="15" customHeight="1" x14ac:dyDescent="0.2">
      <c r="A43" s="557"/>
      <c r="B43" s="43">
        <v>42</v>
      </c>
      <c r="C43" s="4" t="s">
        <v>368</v>
      </c>
      <c r="D43" s="43">
        <v>1</v>
      </c>
      <c r="E43" s="43">
        <v>1</v>
      </c>
      <c r="F43" s="7" t="s">
        <v>7</v>
      </c>
      <c r="G43" s="7" t="s">
        <v>7</v>
      </c>
      <c r="H43" s="10" t="s">
        <v>7</v>
      </c>
      <c r="I43" s="13" t="s">
        <v>7</v>
      </c>
      <c r="J43" s="18" t="s">
        <v>7</v>
      </c>
      <c r="K43" s="22">
        <v>322</v>
      </c>
      <c r="L43" s="31">
        <v>322</v>
      </c>
      <c r="M43" s="37">
        <v>322</v>
      </c>
      <c r="N43" s="41">
        <v>324</v>
      </c>
      <c r="O43" s="44">
        <v>324</v>
      </c>
      <c r="P43" s="47">
        <v>326</v>
      </c>
      <c r="Q43" s="53">
        <v>328</v>
      </c>
      <c r="R43" s="65">
        <v>329</v>
      </c>
      <c r="S43" s="69">
        <v>330</v>
      </c>
      <c r="T43" s="71">
        <v>331</v>
      </c>
      <c r="U43" s="73">
        <v>333</v>
      </c>
      <c r="V43" s="77">
        <v>335</v>
      </c>
      <c r="W43" s="82">
        <v>337</v>
      </c>
      <c r="X43" s="88">
        <v>339</v>
      </c>
      <c r="Y43" s="90">
        <v>342</v>
      </c>
      <c r="Z43" s="93">
        <v>344</v>
      </c>
      <c r="AA43" s="99">
        <v>347</v>
      </c>
      <c r="AB43" s="104">
        <v>349</v>
      </c>
      <c r="AC43" s="114">
        <v>352</v>
      </c>
      <c r="AD43" s="117">
        <v>355</v>
      </c>
      <c r="AE43" s="1">
        <f t="shared" ref="AE43" si="55">ROUND((AD43-AA43)/3+AD43,1)</f>
        <v>357.7</v>
      </c>
      <c r="AF43" s="124">
        <v>360</v>
      </c>
      <c r="AG43" s="129">
        <v>362</v>
      </c>
      <c r="AH43" s="133">
        <v>364</v>
      </c>
      <c r="AI43" s="136">
        <v>367</v>
      </c>
      <c r="AJ43" s="140">
        <v>369</v>
      </c>
      <c r="AK43" s="145">
        <v>371</v>
      </c>
      <c r="AL43" s="149">
        <v>373</v>
      </c>
      <c r="AM43" s="153">
        <v>375</v>
      </c>
      <c r="AN43" s="158">
        <v>377</v>
      </c>
      <c r="AO43" s="163">
        <v>379</v>
      </c>
      <c r="AP43" s="167">
        <v>380</v>
      </c>
      <c r="AQ43" s="174">
        <v>382</v>
      </c>
      <c r="AR43" s="178">
        <v>386</v>
      </c>
      <c r="AS43" s="184">
        <v>388</v>
      </c>
      <c r="AT43" s="189">
        <v>391</v>
      </c>
      <c r="AU43" s="1">
        <v>394</v>
      </c>
      <c r="AV43" s="1">
        <v>397</v>
      </c>
      <c r="AW43" s="1">
        <v>400</v>
      </c>
      <c r="AX43" s="1">
        <v>403</v>
      </c>
      <c r="AY43" s="218">
        <v>400</v>
      </c>
      <c r="AZ43" s="225">
        <v>400</v>
      </c>
      <c r="BA43" s="1">
        <v>400</v>
      </c>
      <c r="BB43" s="1">
        <v>400</v>
      </c>
      <c r="BC43" s="245">
        <v>400</v>
      </c>
      <c r="BD43" s="251">
        <v>408</v>
      </c>
      <c r="BE43" s="1">
        <v>414</v>
      </c>
      <c r="BF43" s="264">
        <v>410</v>
      </c>
      <c r="BG43" s="268">
        <v>415</v>
      </c>
      <c r="BH43" s="1">
        <v>420</v>
      </c>
      <c r="BI43" s="1">
        <v>425</v>
      </c>
      <c r="BJ43" s="1">
        <v>430</v>
      </c>
      <c r="BK43" s="1">
        <v>435</v>
      </c>
      <c r="BL43" s="1">
        <v>440</v>
      </c>
      <c r="BM43" s="1">
        <v>445</v>
      </c>
      <c r="BN43" s="1">
        <v>450</v>
      </c>
      <c r="BO43" s="1">
        <v>455</v>
      </c>
      <c r="BP43" s="1">
        <v>460</v>
      </c>
      <c r="BQ43" s="1">
        <v>465</v>
      </c>
      <c r="BR43" s="1">
        <v>470</v>
      </c>
      <c r="BS43" s="1">
        <v>475</v>
      </c>
      <c r="BT43" s="1">
        <v>480</v>
      </c>
      <c r="BU43" s="1">
        <v>485</v>
      </c>
      <c r="BV43" s="1">
        <v>490</v>
      </c>
      <c r="BW43" s="1">
        <v>495</v>
      </c>
      <c r="BX43" s="1">
        <v>500</v>
      </c>
      <c r="BY43" s="1">
        <v>505</v>
      </c>
      <c r="BZ43" s="1">
        <v>510</v>
      </c>
      <c r="CA43" s="1">
        <v>515</v>
      </c>
      <c r="CB43" s="1">
        <v>520</v>
      </c>
      <c r="CC43" s="393">
        <v>467</v>
      </c>
      <c r="CD43" s="414">
        <v>470</v>
      </c>
      <c r="CE43" s="1">
        <v>473</v>
      </c>
      <c r="CF43" s="429">
        <v>475</v>
      </c>
      <c r="CG43" s="1">
        <v>478</v>
      </c>
      <c r="CH43" s="441">
        <v>488</v>
      </c>
      <c r="CI43" s="448">
        <v>500</v>
      </c>
      <c r="CJ43" s="456">
        <v>530</v>
      </c>
      <c r="CK43" s="460">
        <v>535</v>
      </c>
      <c r="CL43" s="1">
        <v>545</v>
      </c>
      <c r="CM43" s="1">
        <v>555</v>
      </c>
      <c r="CN43" s="483">
        <v>540</v>
      </c>
      <c r="CO43" s="489">
        <v>545</v>
      </c>
      <c r="CP43" s="1">
        <v>550</v>
      </c>
      <c r="CQ43" s="1">
        <v>555</v>
      </c>
      <c r="CR43" s="1">
        <v>560</v>
      </c>
      <c r="CS43" s="522">
        <v>565</v>
      </c>
      <c r="CT43" s="1">
        <v>570</v>
      </c>
      <c r="CU43" s="218">
        <f t="shared" si="0"/>
        <v>5</v>
      </c>
      <c r="CV43" s="7">
        <v>201</v>
      </c>
      <c r="CW43" s="1">
        <v>203</v>
      </c>
      <c r="CX43" s="1">
        <v>203</v>
      </c>
      <c r="CY43" s="5">
        <v>203</v>
      </c>
      <c r="CZ43" s="5">
        <v>203</v>
      </c>
      <c r="DA43" s="5">
        <v>203</v>
      </c>
      <c r="DB43" s="31">
        <v>203</v>
      </c>
      <c r="DC43" s="37">
        <v>203</v>
      </c>
      <c r="DD43" s="41">
        <v>203</v>
      </c>
      <c r="DE43" s="44">
        <v>203</v>
      </c>
      <c r="DF43" s="5">
        <v>203</v>
      </c>
      <c r="DG43" s="5">
        <v>203</v>
      </c>
      <c r="DH43" s="65">
        <v>203</v>
      </c>
      <c r="DI43" s="69">
        <v>204</v>
      </c>
      <c r="DJ43" s="71">
        <v>205</v>
      </c>
      <c r="DK43" s="73">
        <v>206</v>
      </c>
      <c r="DL43" s="77">
        <v>207</v>
      </c>
      <c r="DM43" s="82">
        <v>207</v>
      </c>
      <c r="DN43" s="88">
        <v>208</v>
      </c>
      <c r="DO43" s="90">
        <v>208</v>
      </c>
      <c r="DP43" s="93">
        <v>209</v>
      </c>
      <c r="DQ43" s="99">
        <v>211</v>
      </c>
      <c r="DR43" s="104">
        <v>212</v>
      </c>
      <c r="DS43" s="114">
        <v>213</v>
      </c>
      <c r="DT43" s="117">
        <v>214</v>
      </c>
      <c r="DU43" s="1">
        <f t="shared" ref="DU43" si="56">ROUND((DT43-DQ43)/3+DT43,1)</f>
        <v>215</v>
      </c>
      <c r="DV43" s="124">
        <v>216</v>
      </c>
      <c r="DW43" s="129">
        <v>217</v>
      </c>
      <c r="DX43" s="133">
        <v>217</v>
      </c>
      <c r="DY43" s="136">
        <v>217</v>
      </c>
      <c r="DZ43" s="140">
        <v>217</v>
      </c>
      <c r="EA43" s="145">
        <v>217</v>
      </c>
      <c r="EB43" s="149">
        <v>217</v>
      </c>
      <c r="EC43" s="153">
        <v>218.53</v>
      </c>
      <c r="ED43" s="158">
        <v>2</v>
      </c>
      <c r="EE43" s="163">
        <v>3</v>
      </c>
      <c r="EF43" s="167">
        <v>4</v>
      </c>
      <c r="EG43" s="174">
        <v>5</v>
      </c>
      <c r="EH43" s="178">
        <v>6</v>
      </c>
      <c r="EI43" s="184">
        <v>7</v>
      </c>
      <c r="EJ43" s="189">
        <v>7</v>
      </c>
      <c r="EK43" s="1">
        <f t="shared" si="50"/>
        <v>7</v>
      </c>
      <c r="EL43" s="1">
        <f t="shared" si="51"/>
        <v>7</v>
      </c>
      <c r="EM43" s="1">
        <f t="shared" si="52"/>
        <v>7</v>
      </c>
      <c r="EN43" s="1">
        <f t="shared" si="53"/>
        <v>7</v>
      </c>
      <c r="EO43" s="218">
        <v>7</v>
      </c>
      <c r="EP43" s="225">
        <v>7</v>
      </c>
      <c r="EQ43" s="1">
        <v>7</v>
      </c>
      <c r="ER43" s="1">
        <v>7</v>
      </c>
      <c r="ES43" s="245">
        <v>8</v>
      </c>
      <c r="ET43" s="251">
        <v>8</v>
      </c>
      <c r="EU43" s="1">
        <v>9</v>
      </c>
      <c r="EV43" s="264">
        <v>8</v>
      </c>
      <c r="EW43" s="268">
        <v>8</v>
      </c>
      <c r="EX43" s="1">
        <f t="shared" si="49"/>
        <v>8</v>
      </c>
      <c r="EY43" s="1">
        <v>9</v>
      </c>
      <c r="EZ43" s="1">
        <v>11</v>
      </c>
      <c r="FA43" s="1">
        <v>13</v>
      </c>
      <c r="FB43" s="1">
        <v>14</v>
      </c>
      <c r="FC43" s="1">
        <v>16</v>
      </c>
      <c r="FD43" s="1">
        <v>18</v>
      </c>
      <c r="FE43" s="1">
        <v>20</v>
      </c>
      <c r="FF43" s="1">
        <v>22</v>
      </c>
      <c r="FG43" s="1">
        <f>FF43</f>
        <v>22</v>
      </c>
      <c r="FH43" s="1">
        <f t="shared" si="54"/>
        <v>22</v>
      </c>
      <c r="FI43" s="1">
        <f>FH43</f>
        <v>22</v>
      </c>
      <c r="FJ43" s="1">
        <f>FI43+1</f>
        <v>23</v>
      </c>
      <c r="FK43" s="1">
        <v>24</v>
      </c>
      <c r="FL43" s="1">
        <v>25</v>
      </c>
      <c r="FM43" s="1">
        <v>26</v>
      </c>
      <c r="FN43" s="1">
        <v>27</v>
      </c>
      <c r="FO43" s="1">
        <v>28</v>
      </c>
      <c r="FP43" s="1">
        <v>29</v>
      </c>
      <c r="FQ43" s="1">
        <v>30</v>
      </c>
      <c r="FR43" s="1">
        <v>31</v>
      </c>
      <c r="FS43" s="393">
        <v>27</v>
      </c>
      <c r="FT43" s="414">
        <v>27</v>
      </c>
      <c r="FU43" s="1">
        <v>27</v>
      </c>
      <c r="FV43" s="429">
        <v>27</v>
      </c>
      <c r="FW43" s="1">
        <v>27</v>
      </c>
      <c r="FX43" s="441">
        <v>27</v>
      </c>
      <c r="FY43" s="448">
        <v>27</v>
      </c>
      <c r="FZ43" s="456">
        <v>28</v>
      </c>
      <c r="GA43" s="460">
        <v>30</v>
      </c>
      <c r="GB43" s="1">
        <v>32</v>
      </c>
      <c r="GC43" s="1">
        <v>34</v>
      </c>
      <c r="GD43" s="483">
        <v>30</v>
      </c>
      <c r="GE43" s="489">
        <v>35</v>
      </c>
      <c r="GF43" s="1">
        <v>38</v>
      </c>
      <c r="GG43" s="1">
        <v>41</v>
      </c>
      <c r="GH43" s="1">
        <v>44</v>
      </c>
      <c r="GI43" s="522">
        <v>47</v>
      </c>
      <c r="GJ43" s="1">
        <v>50</v>
      </c>
      <c r="GK43" s="218">
        <f t="shared" si="2"/>
        <v>3</v>
      </c>
      <c r="GL43" s="7"/>
      <c r="GM43" s="7"/>
      <c r="GN43" s="7">
        <v>8535</v>
      </c>
      <c r="GO43" s="13"/>
      <c r="GP43" s="17">
        <v>8662</v>
      </c>
      <c r="GQ43" s="22">
        <v>8699</v>
      </c>
      <c r="GR43" s="31">
        <v>8699</v>
      </c>
      <c r="GS43" s="37">
        <v>8699</v>
      </c>
      <c r="GT43" s="41">
        <v>8723</v>
      </c>
      <c r="GU43" s="44">
        <v>8723</v>
      </c>
      <c r="GV43" s="47">
        <v>8733</v>
      </c>
      <c r="GW43" s="53">
        <v>8745</v>
      </c>
      <c r="GX43" s="65">
        <v>8755</v>
      </c>
      <c r="GY43" s="69">
        <v>8764</v>
      </c>
      <c r="GZ43" s="71">
        <v>8800</v>
      </c>
      <c r="HA43" s="73">
        <v>8837</v>
      </c>
      <c r="HB43" s="77">
        <v>8883</v>
      </c>
      <c r="HC43" s="82">
        <v>9056</v>
      </c>
      <c r="HD43" s="88">
        <v>9086</v>
      </c>
      <c r="HE43" s="90">
        <v>9183</v>
      </c>
      <c r="HF43" s="93">
        <v>9233</v>
      </c>
      <c r="HG43" s="101">
        <v>9290</v>
      </c>
      <c r="HH43" s="104">
        <v>9342</v>
      </c>
      <c r="HI43" s="114">
        <v>9397</v>
      </c>
      <c r="HJ43" s="117">
        <v>9473</v>
      </c>
      <c r="HK43" s="122"/>
      <c r="HL43" s="124">
        <v>9590</v>
      </c>
      <c r="HM43" s="129">
        <v>9642</v>
      </c>
      <c r="HN43" s="133">
        <v>9765</v>
      </c>
      <c r="HO43" s="136">
        <v>9898</v>
      </c>
      <c r="HP43" s="140">
        <v>10007</v>
      </c>
      <c r="HQ43" s="145">
        <v>10141</v>
      </c>
      <c r="HR43" s="149">
        <v>10263</v>
      </c>
      <c r="HS43" s="153">
        <v>10317</v>
      </c>
      <c r="HT43" s="158">
        <v>10365</v>
      </c>
      <c r="HU43" s="163">
        <v>10426</v>
      </c>
      <c r="HV43" s="167">
        <v>10484</v>
      </c>
      <c r="HW43" s="174">
        <v>10533</v>
      </c>
      <c r="HX43" s="178">
        <v>10585</v>
      </c>
      <c r="HY43" s="184">
        <v>10637</v>
      </c>
      <c r="HZ43" s="74">
        <v>10717</v>
      </c>
      <c r="IA43" s="193"/>
      <c r="IB43" s="202"/>
      <c r="IC43" s="205"/>
      <c r="ID43" s="209"/>
      <c r="IE43" s="218">
        <v>10788</v>
      </c>
      <c r="IF43" s="225">
        <v>10788</v>
      </c>
      <c r="IG43" s="229"/>
      <c r="IH43" s="235"/>
      <c r="II43" s="245">
        <v>10850</v>
      </c>
      <c r="IJ43" s="251">
        <v>10850</v>
      </c>
      <c r="IK43" s="255"/>
      <c r="IL43" s="74">
        <v>10850</v>
      </c>
      <c r="IM43" s="268">
        <v>10900</v>
      </c>
      <c r="IN43" s="272"/>
      <c r="IO43" s="279"/>
      <c r="IP43" s="285"/>
      <c r="IQ43" s="291"/>
      <c r="IR43" s="295"/>
      <c r="IS43" s="299"/>
      <c r="IT43" s="305"/>
      <c r="IU43" s="308"/>
      <c r="IV43" s="310"/>
      <c r="IW43" s="313"/>
      <c r="IX43" s="317"/>
      <c r="IY43" s="322"/>
      <c r="IZ43" s="327"/>
      <c r="JA43" s="331"/>
      <c r="JB43" s="335"/>
      <c r="JC43" s="338"/>
      <c r="JD43" s="343"/>
      <c r="JE43" s="346"/>
      <c r="JF43" s="354"/>
      <c r="JG43" s="375"/>
      <c r="JH43" s="388"/>
      <c r="JI43" s="393"/>
      <c r="JJ43" s="414"/>
      <c r="JK43" s="422"/>
      <c r="JL43" s="429"/>
      <c r="JM43" s="435"/>
      <c r="JN43" s="441"/>
      <c r="JO43" s="448"/>
      <c r="JP43" s="456"/>
      <c r="JQ43" s="460"/>
      <c r="JR43" s="468"/>
      <c r="JS43" s="475"/>
      <c r="JT43" s="483"/>
      <c r="JU43" s="489"/>
      <c r="JV43" s="498"/>
      <c r="JW43" s="505"/>
      <c r="JX43" s="511"/>
      <c r="JY43" s="519"/>
      <c r="JZ43" s="530"/>
      <c r="KA43" s="218" t="str">
        <f t="shared" si="3"/>
        <v>Н/Д</v>
      </c>
      <c r="KB43" s="4"/>
    </row>
    <row r="44" spans="1:288" ht="15" customHeight="1" x14ac:dyDescent="0.2">
      <c r="A44" s="557"/>
      <c r="B44" s="43">
        <v>43</v>
      </c>
      <c r="C44" s="4" t="s">
        <v>342</v>
      </c>
      <c r="D44" s="43">
        <v>0</v>
      </c>
      <c r="E44" s="43">
        <v>1</v>
      </c>
      <c r="F44" s="7">
        <v>34</v>
      </c>
      <c r="G44" s="7">
        <v>40</v>
      </c>
      <c r="H44" s="10">
        <v>50</v>
      </c>
      <c r="I44" s="13">
        <v>55</v>
      </c>
      <c r="J44" s="18">
        <v>60</v>
      </c>
      <c r="K44" s="22">
        <v>66</v>
      </c>
      <c r="L44" s="31">
        <v>73</v>
      </c>
      <c r="M44" s="37">
        <v>80</v>
      </c>
      <c r="N44" s="41">
        <v>90</v>
      </c>
      <c r="O44" s="44">
        <v>95</v>
      </c>
      <c r="P44" s="47">
        <v>98</v>
      </c>
      <c r="Q44" s="53">
        <v>105</v>
      </c>
      <c r="R44" s="65">
        <v>110</v>
      </c>
      <c r="S44" s="69">
        <v>113</v>
      </c>
      <c r="T44" s="71">
        <v>120</v>
      </c>
      <c r="U44" s="73">
        <v>127</v>
      </c>
      <c r="V44" s="77">
        <v>135</v>
      </c>
      <c r="W44" s="82">
        <v>145</v>
      </c>
      <c r="X44" s="88">
        <v>152</v>
      </c>
      <c r="Y44" s="90">
        <v>162</v>
      </c>
      <c r="Z44" s="93">
        <v>170</v>
      </c>
      <c r="AA44" s="99">
        <v>177</v>
      </c>
      <c r="AB44" s="104">
        <v>185</v>
      </c>
      <c r="AC44" s="1">
        <f>ROUND((AB44-Y44)/3+AB44,1)</f>
        <v>192.7</v>
      </c>
      <c r="AD44" s="117">
        <v>196</v>
      </c>
      <c r="AE44" s="122">
        <v>200</v>
      </c>
      <c r="AF44" s="124">
        <v>205</v>
      </c>
      <c r="AG44" s="129">
        <v>215</v>
      </c>
      <c r="AH44" s="133">
        <v>225</v>
      </c>
      <c r="AI44" s="136">
        <v>240</v>
      </c>
      <c r="AJ44" s="140">
        <v>255</v>
      </c>
      <c r="AK44" s="145">
        <v>270</v>
      </c>
      <c r="AL44" s="149">
        <v>280</v>
      </c>
      <c r="AM44" s="153">
        <v>285</v>
      </c>
      <c r="AN44" s="158">
        <v>285</v>
      </c>
      <c r="AO44" s="163">
        <v>288</v>
      </c>
      <c r="AP44" s="167">
        <v>292</v>
      </c>
      <c r="AQ44" s="174">
        <v>295</v>
      </c>
      <c r="AR44" s="178">
        <v>295</v>
      </c>
      <c r="AS44" s="184">
        <v>300</v>
      </c>
      <c r="AT44" s="189">
        <v>302</v>
      </c>
      <c r="AU44" s="193">
        <v>305</v>
      </c>
      <c r="AV44" s="202">
        <v>308</v>
      </c>
      <c r="AW44" s="205">
        <v>320</v>
      </c>
      <c r="AX44" s="209">
        <v>312</v>
      </c>
      <c r="AY44" s="218">
        <v>313</v>
      </c>
      <c r="AZ44" s="1">
        <v>315</v>
      </c>
      <c r="BA44" s="229">
        <v>314</v>
      </c>
      <c r="BB44" s="235">
        <v>315</v>
      </c>
      <c r="BC44" s="245">
        <v>316</v>
      </c>
      <c r="BD44" s="251">
        <v>316</v>
      </c>
      <c r="BE44" s="255">
        <v>317</v>
      </c>
      <c r="BF44" s="1">
        <v>318</v>
      </c>
      <c r="BG44" s="1">
        <v>319</v>
      </c>
      <c r="BH44" s="272">
        <v>319</v>
      </c>
      <c r="BI44" s="279">
        <v>321</v>
      </c>
      <c r="BJ44" s="1">
        <v>323</v>
      </c>
      <c r="BK44" s="1">
        <v>325</v>
      </c>
      <c r="BL44" s="295">
        <v>323</v>
      </c>
      <c r="BM44" s="299">
        <v>325</v>
      </c>
      <c r="BN44" s="1">
        <v>327</v>
      </c>
      <c r="BO44" s="1">
        <v>329</v>
      </c>
      <c r="BP44" s="1">
        <v>331</v>
      </c>
      <c r="BQ44" s="313">
        <v>327</v>
      </c>
      <c r="BR44" s="317">
        <v>327</v>
      </c>
      <c r="BS44" s="322">
        <v>329</v>
      </c>
      <c r="BT44" s="1">
        <v>331</v>
      </c>
      <c r="BU44" s="331">
        <v>334</v>
      </c>
      <c r="BV44" s="1">
        <v>336</v>
      </c>
      <c r="BW44" s="1">
        <v>338</v>
      </c>
      <c r="BX44" s="1">
        <v>340</v>
      </c>
      <c r="BY44" s="346">
        <v>337</v>
      </c>
      <c r="BZ44" s="1">
        <v>338</v>
      </c>
      <c r="CA44" s="1">
        <v>339</v>
      </c>
      <c r="CB44" s="1">
        <v>340</v>
      </c>
      <c r="CC44" s="1">
        <v>341</v>
      </c>
      <c r="CD44" s="1">
        <v>342</v>
      </c>
      <c r="CE44" s="1">
        <v>343</v>
      </c>
      <c r="CF44" s="1">
        <v>344</v>
      </c>
      <c r="CG44" s="1">
        <v>345</v>
      </c>
      <c r="CH44" s="1">
        <v>346</v>
      </c>
      <c r="CI44" s="1">
        <v>347</v>
      </c>
      <c r="CJ44" s="1">
        <v>348</v>
      </c>
      <c r="CK44" s="1">
        <v>349</v>
      </c>
      <c r="CL44" s="1">
        <v>350</v>
      </c>
      <c r="CM44" s="1">
        <v>351</v>
      </c>
      <c r="CN44" s="1">
        <v>352</v>
      </c>
      <c r="CO44" s="1">
        <v>353</v>
      </c>
      <c r="CP44" s="1">
        <v>354</v>
      </c>
      <c r="CQ44" s="1">
        <v>355</v>
      </c>
      <c r="CR44" s="1">
        <v>356</v>
      </c>
      <c r="CS44" s="522">
        <v>357</v>
      </c>
      <c r="CT44" s="1">
        <v>358</v>
      </c>
      <c r="CU44" s="218">
        <f t="shared" si="0"/>
        <v>1</v>
      </c>
      <c r="CV44" s="7">
        <v>152</v>
      </c>
      <c r="CW44" s="7">
        <v>158</v>
      </c>
      <c r="CX44" s="10">
        <v>165</v>
      </c>
      <c r="CY44" s="13">
        <v>171</v>
      </c>
      <c r="CZ44" s="18">
        <v>175</v>
      </c>
      <c r="DA44" s="22">
        <v>179</v>
      </c>
      <c r="DB44" s="31">
        <v>182</v>
      </c>
      <c r="DC44" s="37">
        <v>184</v>
      </c>
      <c r="DD44" s="41">
        <v>187</v>
      </c>
      <c r="DE44" s="44">
        <v>191</v>
      </c>
      <c r="DF44" s="47">
        <v>195</v>
      </c>
      <c r="DG44" s="53">
        <v>202</v>
      </c>
      <c r="DH44" s="65">
        <v>207</v>
      </c>
      <c r="DI44" s="69">
        <v>213</v>
      </c>
      <c r="DJ44" s="71">
        <v>218</v>
      </c>
      <c r="DK44" s="73">
        <v>224</v>
      </c>
      <c r="DL44" s="77">
        <v>228</v>
      </c>
      <c r="DM44" s="82">
        <v>231</v>
      </c>
      <c r="DN44" s="88">
        <v>233</v>
      </c>
      <c r="DO44" s="90">
        <v>235</v>
      </c>
      <c r="DP44" s="93">
        <v>239</v>
      </c>
      <c r="DQ44" s="99">
        <v>244</v>
      </c>
      <c r="DR44" s="104">
        <v>252</v>
      </c>
      <c r="DS44" s="1">
        <f>ROUND((DR44-DO44)/3+DR44,1)</f>
        <v>257.7</v>
      </c>
      <c r="DT44" s="117">
        <v>262</v>
      </c>
      <c r="DU44" s="122">
        <v>265</v>
      </c>
      <c r="DV44" s="124">
        <v>269</v>
      </c>
      <c r="DW44" s="129">
        <v>274</v>
      </c>
      <c r="DX44" s="133">
        <v>275</v>
      </c>
      <c r="DY44" s="136">
        <v>275</v>
      </c>
      <c r="DZ44" s="140">
        <v>275</v>
      </c>
      <c r="EA44" s="145">
        <v>275</v>
      </c>
      <c r="EB44" s="149">
        <v>277</v>
      </c>
      <c r="EC44" s="153">
        <v>279</v>
      </c>
      <c r="ED44" s="158">
        <v>281</v>
      </c>
      <c r="EE44" s="163">
        <v>285</v>
      </c>
      <c r="EF44" s="167">
        <v>286</v>
      </c>
      <c r="EG44" s="174">
        <v>288</v>
      </c>
      <c r="EH44" s="178">
        <v>290</v>
      </c>
      <c r="EI44" s="184">
        <v>293</v>
      </c>
      <c r="EJ44" s="189">
        <v>294</v>
      </c>
      <c r="EK44" s="193">
        <v>294</v>
      </c>
      <c r="EL44" s="202">
        <v>294</v>
      </c>
      <c r="EM44" s="205">
        <v>294</v>
      </c>
      <c r="EN44" s="209">
        <v>294</v>
      </c>
      <c r="EO44" s="218">
        <v>283</v>
      </c>
      <c r="EP44" s="1">
        <v>283</v>
      </c>
      <c r="EQ44" s="229">
        <v>284</v>
      </c>
      <c r="ER44" s="235">
        <v>285</v>
      </c>
      <c r="ES44" s="245">
        <v>285</v>
      </c>
      <c r="ET44" s="251">
        <v>285</v>
      </c>
      <c r="EU44" s="255">
        <v>286</v>
      </c>
      <c r="EV44" s="1">
        <f>EU44</f>
        <v>286</v>
      </c>
      <c r="EW44" s="1">
        <f>EV44</f>
        <v>286</v>
      </c>
      <c r="EX44" s="272">
        <v>286</v>
      </c>
      <c r="EY44" s="279">
        <v>286</v>
      </c>
      <c r="EZ44" s="1">
        <v>287</v>
      </c>
      <c r="FA44" s="1">
        <v>288</v>
      </c>
      <c r="FB44" s="295">
        <v>286</v>
      </c>
      <c r="FC44" s="299">
        <v>286</v>
      </c>
      <c r="FD44" s="1">
        <v>286</v>
      </c>
      <c r="FE44" s="1">
        <v>286</v>
      </c>
      <c r="FF44" s="1">
        <v>286</v>
      </c>
      <c r="FG44" s="313">
        <v>286</v>
      </c>
      <c r="FH44" s="317">
        <v>286</v>
      </c>
      <c r="FI44" s="322">
        <v>286</v>
      </c>
      <c r="FJ44" s="1">
        <v>286</v>
      </c>
      <c r="FK44" s="331">
        <v>286</v>
      </c>
      <c r="FL44" s="1">
        <v>286</v>
      </c>
      <c r="FM44" s="1">
        <v>286</v>
      </c>
      <c r="FN44" s="1">
        <v>286</v>
      </c>
      <c r="FO44" s="346">
        <v>287</v>
      </c>
      <c r="FP44" s="1">
        <v>287</v>
      </c>
      <c r="FQ44" s="1">
        <v>287</v>
      </c>
      <c r="FR44" s="1">
        <v>287</v>
      </c>
      <c r="FS44" s="1">
        <v>287</v>
      </c>
      <c r="FT44" s="1">
        <v>287</v>
      </c>
      <c r="FU44" s="1">
        <v>287</v>
      </c>
      <c r="FV44" s="1">
        <v>287</v>
      </c>
      <c r="FW44" s="1">
        <v>287</v>
      </c>
      <c r="FX44" s="1">
        <v>287</v>
      </c>
      <c r="FY44" s="1">
        <v>287</v>
      </c>
      <c r="FZ44" s="1">
        <v>287</v>
      </c>
      <c r="GA44" s="1">
        <v>287</v>
      </c>
      <c r="GB44" s="1">
        <v>287</v>
      </c>
      <c r="GC44" s="1">
        <v>287</v>
      </c>
      <c r="GD44" s="1">
        <v>287</v>
      </c>
      <c r="GE44" s="1">
        <v>287</v>
      </c>
      <c r="GF44" s="1">
        <v>287</v>
      </c>
      <c r="GG44" s="1">
        <v>287</v>
      </c>
      <c r="GH44" s="1">
        <v>287</v>
      </c>
      <c r="GI44" s="522">
        <v>287</v>
      </c>
      <c r="GJ44" s="1">
        <v>287</v>
      </c>
      <c r="GK44" s="218">
        <f t="shared" si="2"/>
        <v>0</v>
      </c>
      <c r="GL44" s="7">
        <v>4200</v>
      </c>
      <c r="GM44" s="7">
        <v>4270</v>
      </c>
      <c r="GN44" s="7">
        <v>4350</v>
      </c>
      <c r="GO44" s="13">
        <v>4410</v>
      </c>
      <c r="GP44" s="17">
        <v>4470</v>
      </c>
      <c r="GQ44" s="22"/>
      <c r="GR44" s="31">
        <v>4650</v>
      </c>
      <c r="GS44" s="37">
        <v>4710</v>
      </c>
      <c r="GT44" s="41">
        <v>4780</v>
      </c>
      <c r="GU44" s="44">
        <v>4850</v>
      </c>
      <c r="GV44" s="47">
        <v>4900</v>
      </c>
      <c r="GW44" s="53">
        <v>4970</v>
      </c>
      <c r="GX44" s="65">
        <v>5025</v>
      </c>
      <c r="GY44" s="69">
        <v>5100</v>
      </c>
      <c r="GZ44" s="71">
        <v>5180</v>
      </c>
      <c r="HA44" s="73">
        <v>5240</v>
      </c>
      <c r="HB44" s="77">
        <v>5320</v>
      </c>
      <c r="HC44" s="82">
        <v>5420</v>
      </c>
      <c r="HD44" s="88">
        <v>5500</v>
      </c>
      <c r="HE44" s="90">
        <v>5660</v>
      </c>
      <c r="HF44" s="93">
        <v>5740</v>
      </c>
      <c r="HG44" s="99">
        <v>5850</v>
      </c>
      <c r="HH44" s="104">
        <v>5950</v>
      </c>
      <c r="HI44" s="114"/>
      <c r="HJ44" s="117">
        <v>6090</v>
      </c>
      <c r="HK44" s="122">
        <v>6125</v>
      </c>
      <c r="HL44" s="124">
        <v>6200</v>
      </c>
      <c r="HM44" s="129">
        <v>6262</v>
      </c>
      <c r="HN44" s="133">
        <v>6440</v>
      </c>
      <c r="HO44" s="136">
        <v>6720</v>
      </c>
      <c r="HP44" s="140">
        <v>7020</v>
      </c>
      <c r="HQ44" s="145">
        <v>7330</v>
      </c>
      <c r="HR44" s="149">
        <v>7630</v>
      </c>
      <c r="HS44" s="153">
        <v>7680</v>
      </c>
      <c r="HT44" s="158">
        <v>7730</v>
      </c>
      <c r="HU44" s="163">
        <v>7790</v>
      </c>
      <c r="HV44" s="167">
        <v>7850</v>
      </c>
      <c r="HW44" s="174">
        <v>7900</v>
      </c>
      <c r="HX44" s="178">
        <v>7920</v>
      </c>
      <c r="HY44" s="184">
        <v>7990</v>
      </c>
      <c r="HZ44" s="74">
        <v>8070</v>
      </c>
      <c r="IA44" s="193">
        <v>8120</v>
      </c>
      <c r="IB44" s="202">
        <v>8180</v>
      </c>
      <c r="IC44" s="205">
        <v>8280</v>
      </c>
      <c r="ID44" s="209">
        <v>8296</v>
      </c>
      <c r="IE44" s="218">
        <v>8328</v>
      </c>
      <c r="IF44" s="225"/>
      <c r="IG44" s="229">
        <v>8360</v>
      </c>
      <c r="IH44" s="235">
        <v>8386</v>
      </c>
      <c r="II44" s="245">
        <v>8412</v>
      </c>
      <c r="IJ44" s="251">
        <v>8412</v>
      </c>
      <c r="IK44" s="255">
        <v>8468</v>
      </c>
      <c r="IL44" s="264"/>
      <c r="IM44" s="268"/>
      <c r="IN44" s="272">
        <v>8615</v>
      </c>
      <c r="IO44" s="279">
        <v>8684</v>
      </c>
      <c r="IP44" s="285"/>
      <c r="IQ44" s="291"/>
      <c r="IR44" s="295">
        <v>8750</v>
      </c>
      <c r="IS44" s="299">
        <v>8820</v>
      </c>
      <c r="IT44" s="305"/>
      <c r="IU44" s="308"/>
      <c r="IV44" s="310"/>
      <c r="IW44" s="313">
        <v>8933</v>
      </c>
      <c r="IX44" s="317">
        <v>8933</v>
      </c>
      <c r="IY44" s="322">
        <v>9065</v>
      </c>
      <c r="IZ44" s="327"/>
      <c r="JA44" s="331">
        <v>9300</v>
      </c>
      <c r="JB44" s="335"/>
      <c r="JC44" s="338"/>
      <c r="JD44" s="343"/>
      <c r="JE44" s="346">
        <v>9450</v>
      </c>
      <c r="JF44" s="354"/>
      <c r="JG44" s="375"/>
      <c r="JH44" s="388"/>
      <c r="JI44" s="393"/>
      <c r="JJ44" s="414"/>
      <c r="JK44" s="422"/>
      <c r="JL44" s="429"/>
      <c r="JM44" s="435"/>
      <c r="JN44" s="441"/>
      <c r="JO44" s="448"/>
      <c r="JP44" s="456"/>
      <c r="JQ44" s="460"/>
      <c r="JR44" s="468"/>
      <c r="JS44" s="475"/>
      <c r="JT44" s="483"/>
      <c r="JU44" s="489"/>
      <c r="JV44" s="498"/>
      <c r="JW44" s="505"/>
      <c r="JX44" s="511"/>
      <c r="JY44" s="519"/>
      <c r="JZ44" s="530"/>
      <c r="KA44" s="218" t="str">
        <f t="shared" si="3"/>
        <v>Н/Д</v>
      </c>
      <c r="KB44" s="4"/>
    </row>
    <row r="45" spans="1:288" ht="15" customHeight="1" x14ac:dyDescent="0.2">
      <c r="A45" s="557"/>
      <c r="B45" s="43">
        <v>44</v>
      </c>
      <c r="C45" s="4" t="s">
        <v>176</v>
      </c>
      <c r="D45" s="43">
        <v>2</v>
      </c>
      <c r="E45" s="43">
        <v>2</v>
      </c>
      <c r="F45" s="7">
        <v>210</v>
      </c>
      <c r="G45" s="7">
        <v>212</v>
      </c>
      <c r="H45" s="10">
        <v>216</v>
      </c>
      <c r="I45" s="13">
        <v>219</v>
      </c>
      <c r="J45" s="18">
        <v>221</v>
      </c>
      <c r="K45" s="1">
        <v>223</v>
      </c>
      <c r="L45" s="1">
        <v>225</v>
      </c>
      <c r="M45" s="40">
        <v>232</v>
      </c>
      <c r="N45" s="41">
        <v>236</v>
      </c>
      <c r="O45" s="44">
        <v>244</v>
      </c>
      <c r="P45" s="47">
        <v>251</v>
      </c>
      <c r="Q45" s="53">
        <v>261</v>
      </c>
      <c r="R45" s="65">
        <v>269</v>
      </c>
      <c r="S45" s="69">
        <v>278</v>
      </c>
      <c r="T45" s="71">
        <v>285</v>
      </c>
      <c r="U45" s="73">
        <v>293</v>
      </c>
      <c r="V45" s="77">
        <v>300</v>
      </c>
      <c r="W45" s="82">
        <v>310</v>
      </c>
      <c r="X45" s="88">
        <v>319</v>
      </c>
      <c r="Y45" s="90">
        <v>327</v>
      </c>
      <c r="Z45" s="93">
        <v>334</v>
      </c>
      <c r="AA45" s="99">
        <v>341</v>
      </c>
      <c r="AB45" s="104">
        <v>347</v>
      </c>
      <c r="AC45" s="114">
        <v>355</v>
      </c>
      <c r="AD45" s="117">
        <v>362</v>
      </c>
      <c r="AE45" s="122">
        <v>368</v>
      </c>
      <c r="AF45" s="124">
        <v>379</v>
      </c>
      <c r="AG45" s="129">
        <v>386</v>
      </c>
      <c r="AH45" s="133">
        <v>393</v>
      </c>
      <c r="AI45" s="136">
        <v>401</v>
      </c>
      <c r="AJ45" s="1">
        <f>ROUND((AI45-AF45)/3+AI45,1)</f>
        <v>408.3</v>
      </c>
      <c r="AK45" s="145">
        <v>418</v>
      </c>
      <c r="AL45" s="149">
        <v>425</v>
      </c>
      <c r="AM45" s="153">
        <v>432</v>
      </c>
      <c r="AN45" s="158">
        <v>438</v>
      </c>
      <c r="AO45" s="163">
        <v>450</v>
      </c>
      <c r="AP45" s="167">
        <v>455</v>
      </c>
      <c r="AQ45" s="174">
        <v>463</v>
      </c>
      <c r="AR45" s="178">
        <v>470</v>
      </c>
      <c r="AS45" s="184">
        <v>479</v>
      </c>
      <c r="AT45" s="189">
        <v>488</v>
      </c>
      <c r="AU45" s="193">
        <v>496</v>
      </c>
      <c r="AV45" s="202">
        <v>504</v>
      </c>
      <c r="AW45" s="205">
        <v>514</v>
      </c>
      <c r="AX45" s="209">
        <v>523</v>
      </c>
      <c r="AY45" s="218">
        <v>531</v>
      </c>
      <c r="AZ45" s="225">
        <v>538</v>
      </c>
      <c r="BA45" s="229">
        <v>546</v>
      </c>
      <c r="BB45" s="235">
        <v>555</v>
      </c>
      <c r="BC45" s="245">
        <v>562</v>
      </c>
      <c r="BD45" s="251">
        <v>571</v>
      </c>
      <c r="BE45" s="255">
        <v>579</v>
      </c>
      <c r="BF45" s="264">
        <v>584</v>
      </c>
      <c r="BG45" s="268">
        <v>592</v>
      </c>
      <c r="BH45" s="272">
        <v>597</v>
      </c>
      <c r="BI45" s="279">
        <v>604</v>
      </c>
      <c r="BJ45" s="285">
        <v>610</v>
      </c>
      <c r="BK45" s="291">
        <v>612</v>
      </c>
      <c r="BL45" s="295">
        <v>618</v>
      </c>
      <c r="BM45" s="299">
        <v>625</v>
      </c>
      <c r="BN45" s="305">
        <v>633</v>
      </c>
      <c r="BO45" s="308">
        <v>640</v>
      </c>
      <c r="BP45" s="310">
        <v>646</v>
      </c>
      <c r="BQ45" s="313">
        <v>651</v>
      </c>
      <c r="BR45" s="317">
        <v>660</v>
      </c>
      <c r="BS45" s="322">
        <v>668</v>
      </c>
      <c r="BT45" s="327">
        <v>673</v>
      </c>
      <c r="BU45" s="331">
        <v>682</v>
      </c>
      <c r="BV45" s="335">
        <v>690</v>
      </c>
      <c r="BW45" s="338">
        <v>699</v>
      </c>
      <c r="BX45" s="343">
        <v>705</v>
      </c>
      <c r="BY45" s="346">
        <v>715</v>
      </c>
      <c r="BZ45" s="354">
        <v>723</v>
      </c>
      <c r="CA45" s="375">
        <v>729</v>
      </c>
      <c r="CB45" s="388">
        <v>740</v>
      </c>
      <c r="CC45" s="393">
        <v>745</v>
      </c>
      <c r="CD45" s="414">
        <v>748</v>
      </c>
      <c r="CE45" s="422">
        <v>755</v>
      </c>
      <c r="CF45" s="429">
        <v>761</v>
      </c>
      <c r="CG45" s="435">
        <v>767</v>
      </c>
      <c r="CH45" s="441">
        <v>773</v>
      </c>
      <c r="CI45" s="448">
        <v>780</v>
      </c>
      <c r="CJ45" s="456">
        <v>786</v>
      </c>
      <c r="CK45" s="460">
        <v>792</v>
      </c>
      <c r="CL45" s="468">
        <v>798</v>
      </c>
      <c r="CM45" s="475">
        <v>806</v>
      </c>
      <c r="CN45" s="483">
        <v>811</v>
      </c>
      <c r="CO45" s="489">
        <v>817</v>
      </c>
      <c r="CP45" s="498">
        <v>821</v>
      </c>
      <c r="CQ45" s="505">
        <v>828</v>
      </c>
      <c r="CR45" s="511">
        <v>834</v>
      </c>
      <c r="CS45" s="519">
        <v>838</v>
      </c>
      <c r="CT45" s="530">
        <v>844</v>
      </c>
      <c r="CU45" s="218">
        <f t="shared" si="0"/>
        <v>6</v>
      </c>
      <c r="CV45" s="7">
        <v>43</v>
      </c>
      <c r="CW45" s="7">
        <v>45</v>
      </c>
      <c r="CX45" s="10">
        <v>46</v>
      </c>
      <c r="CY45" s="13">
        <v>48</v>
      </c>
      <c r="CZ45" s="18">
        <v>50</v>
      </c>
      <c r="DA45" s="1">
        <v>52</v>
      </c>
      <c r="DB45" s="1">
        <v>53</v>
      </c>
      <c r="DC45" s="40">
        <v>55</v>
      </c>
      <c r="DD45" s="41">
        <v>57</v>
      </c>
      <c r="DE45" s="44">
        <v>59</v>
      </c>
      <c r="DF45" s="47">
        <v>63</v>
      </c>
      <c r="DG45" s="53">
        <v>66</v>
      </c>
      <c r="DH45" s="65">
        <v>70</v>
      </c>
      <c r="DI45" s="69">
        <v>74</v>
      </c>
      <c r="DJ45" s="71">
        <v>77</v>
      </c>
      <c r="DK45" s="73">
        <v>81</v>
      </c>
      <c r="DL45" s="77">
        <v>83</v>
      </c>
      <c r="DM45" s="82">
        <v>84</v>
      </c>
      <c r="DN45" s="88">
        <v>86</v>
      </c>
      <c r="DO45" s="90">
        <v>87</v>
      </c>
      <c r="DP45" s="93">
        <v>90</v>
      </c>
      <c r="DQ45" s="99">
        <v>92</v>
      </c>
      <c r="DR45" s="104">
        <v>95</v>
      </c>
      <c r="DS45" s="114">
        <v>98</v>
      </c>
      <c r="DT45" s="117">
        <v>101</v>
      </c>
      <c r="DU45" s="122">
        <v>104</v>
      </c>
      <c r="DV45" s="124">
        <v>107</v>
      </c>
      <c r="DW45" s="129">
        <v>110</v>
      </c>
      <c r="DX45" s="133">
        <v>111</v>
      </c>
      <c r="DY45" s="136">
        <v>111</v>
      </c>
      <c r="DZ45" s="1">
        <f>DY45</f>
        <v>111</v>
      </c>
      <c r="EA45" s="145">
        <v>111</v>
      </c>
      <c r="EB45" s="149">
        <v>112</v>
      </c>
      <c r="EC45" s="153">
        <v>115</v>
      </c>
      <c r="ED45" s="158">
        <v>117</v>
      </c>
      <c r="EE45" s="163">
        <v>125</v>
      </c>
      <c r="EF45" s="167">
        <v>126</v>
      </c>
      <c r="EG45" s="174">
        <v>127</v>
      </c>
      <c r="EH45" s="178">
        <v>129</v>
      </c>
      <c r="EI45" s="184">
        <v>132</v>
      </c>
      <c r="EJ45" s="189">
        <v>133</v>
      </c>
      <c r="EK45" s="193">
        <v>133</v>
      </c>
      <c r="EL45" s="202">
        <v>133</v>
      </c>
      <c r="EM45" s="205">
        <v>133</v>
      </c>
      <c r="EN45" s="209">
        <v>133</v>
      </c>
      <c r="EO45" s="218">
        <v>136</v>
      </c>
      <c r="EP45" s="225">
        <v>139</v>
      </c>
      <c r="EQ45" s="229">
        <v>144</v>
      </c>
      <c r="ER45" s="235">
        <v>146</v>
      </c>
      <c r="ES45" s="245">
        <v>148</v>
      </c>
      <c r="ET45" s="251">
        <v>152</v>
      </c>
      <c r="EU45" s="255">
        <v>154</v>
      </c>
      <c r="EV45" s="264">
        <v>156</v>
      </c>
      <c r="EW45" s="268">
        <v>156</v>
      </c>
      <c r="EX45" s="272">
        <v>156</v>
      </c>
      <c r="EY45" s="279">
        <v>157</v>
      </c>
      <c r="EZ45" s="285">
        <v>159</v>
      </c>
      <c r="FA45" s="291">
        <v>160</v>
      </c>
      <c r="FB45" s="295">
        <v>161</v>
      </c>
      <c r="FC45" s="299">
        <v>162</v>
      </c>
      <c r="FD45" s="305">
        <v>162</v>
      </c>
      <c r="FE45" s="308">
        <v>163</v>
      </c>
      <c r="FF45" s="310">
        <v>163</v>
      </c>
      <c r="FG45" s="313">
        <v>163</v>
      </c>
      <c r="FH45" s="317">
        <v>163</v>
      </c>
      <c r="FI45" s="322">
        <v>163</v>
      </c>
      <c r="FJ45" s="327">
        <v>163</v>
      </c>
      <c r="FK45" s="331">
        <v>163</v>
      </c>
      <c r="FL45" s="335">
        <v>163</v>
      </c>
      <c r="FM45" s="338">
        <v>163</v>
      </c>
      <c r="FN45" s="343">
        <v>163</v>
      </c>
      <c r="FO45" s="346">
        <v>164</v>
      </c>
      <c r="FP45" s="354">
        <v>164</v>
      </c>
      <c r="FQ45" s="375">
        <v>165</v>
      </c>
      <c r="FR45" s="388">
        <v>165</v>
      </c>
      <c r="FS45" s="393">
        <v>165</v>
      </c>
      <c r="FT45" s="414">
        <v>165</v>
      </c>
      <c r="FU45" s="422">
        <v>165</v>
      </c>
      <c r="FV45" s="429">
        <v>165</v>
      </c>
      <c r="FW45" s="435">
        <v>1.216</v>
      </c>
      <c r="FX45" s="441">
        <v>4</v>
      </c>
      <c r="FY45" s="448">
        <v>7</v>
      </c>
      <c r="FZ45" s="456">
        <v>10</v>
      </c>
      <c r="GA45" s="460">
        <v>13</v>
      </c>
      <c r="GB45" s="468">
        <v>16</v>
      </c>
      <c r="GC45" s="475">
        <v>19</v>
      </c>
      <c r="GD45" s="483">
        <v>22</v>
      </c>
      <c r="GE45" s="489">
        <v>25</v>
      </c>
      <c r="GF45" s="498">
        <v>28</v>
      </c>
      <c r="GG45" s="505">
        <v>30</v>
      </c>
      <c r="GH45" s="511">
        <v>32</v>
      </c>
      <c r="GI45" s="519">
        <v>34</v>
      </c>
      <c r="GJ45" s="530">
        <v>38</v>
      </c>
      <c r="GK45" s="218">
        <f t="shared" si="2"/>
        <v>4</v>
      </c>
      <c r="GL45" s="7">
        <v>5221</v>
      </c>
      <c r="GM45" s="7">
        <v>5269</v>
      </c>
      <c r="GN45" s="7">
        <v>5322</v>
      </c>
      <c r="GO45" s="13">
        <v>5383</v>
      </c>
      <c r="GP45" s="17">
        <v>5422</v>
      </c>
      <c r="GQ45" s="22"/>
      <c r="GR45" s="31"/>
      <c r="GS45" s="37">
        <v>5646</v>
      </c>
      <c r="GT45" s="41">
        <v>5719</v>
      </c>
      <c r="GU45" s="44">
        <v>5815</v>
      </c>
      <c r="GV45" s="47">
        <v>5917</v>
      </c>
      <c r="GW45" s="53">
        <v>6042</v>
      </c>
      <c r="GX45" s="65">
        <v>6154</v>
      </c>
      <c r="GY45" s="69">
        <v>6292</v>
      </c>
      <c r="GZ45" s="71">
        <v>6416</v>
      </c>
      <c r="HA45" s="73">
        <v>6552</v>
      </c>
      <c r="HB45" s="77">
        <v>6686</v>
      </c>
      <c r="HC45" s="82">
        <v>6799</v>
      </c>
      <c r="HD45" s="88">
        <v>6928</v>
      </c>
      <c r="HE45" s="90">
        <v>7058</v>
      </c>
      <c r="HF45" s="93">
        <v>7160</v>
      </c>
      <c r="HG45" s="99">
        <v>7267</v>
      </c>
      <c r="HH45" s="104">
        <v>7399</v>
      </c>
      <c r="HI45" s="114">
        <v>7562</v>
      </c>
      <c r="HJ45" s="117">
        <v>7692</v>
      </c>
      <c r="HK45" s="122">
        <v>7801</v>
      </c>
      <c r="HL45" s="124">
        <v>7959</v>
      </c>
      <c r="HM45" s="129">
        <v>8105</v>
      </c>
      <c r="HN45" s="133">
        <v>8247</v>
      </c>
      <c r="HO45" s="136">
        <v>8391</v>
      </c>
      <c r="HP45" s="140"/>
      <c r="HQ45" s="145">
        <v>8668</v>
      </c>
      <c r="HR45" s="149">
        <v>8813</v>
      </c>
      <c r="HS45" s="74">
        <v>8963</v>
      </c>
      <c r="HT45" s="158">
        <v>9088</v>
      </c>
      <c r="HU45" s="163">
        <v>9249</v>
      </c>
      <c r="HV45" s="167">
        <v>9424</v>
      </c>
      <c r="HW45" s="174">
        <v>9555</v>
      </c>
      <c r="HX45" s="178">
        <v>9717</v>
      </c>
      <c r="HY45" s="184">
        <v>9878</v>
      </c>
      <c r="HZ45" s="189">
        <v>10003</v>
      </c>
      <c r="IA45" s="193">
        <v>10189</v>
      </c>
      <c r="IB45" s="202">
        <v>10339</v>
      </c>
      <c r="IC45" s="205">
        <v>10545</v>
      </c>
      <c r="ID45" s="209">
        <v>10743</v>
      </c>
      <c r="IE45" s="218">
        <v>10926</v>
      </c>
      <c r="IF45" s="225">
        <v>11086</v>
      </c>
      <c r="IG45" s="229">
        <v>11260</v>
      </c>
      <c r="IH45" s="235">
        <v>11457</v>
      </c>
      <c r="II45" s="245">
        <v>11594</v>
      </c>
      <c r="IJ45" s="251">
        <v>11783</v>
      </c>
      <c r="IK45" s="255">
        <v>11934</v>
      </c>
      <c r="IL45" s="264">
        <v>12064</v>
      </c>
      <c r="IM45" s="268">
        <v>12210</v>
      </c>
      <c r="IN45" s="272">
        <v>12391</v>
      </c>
      <c r="IO45" s="279">
        <v>12542</v>
      </c>
      <c r="IP45" s="285">
        <v>12698</v>
      </c>
      <c r="IQ45" s="291">
        <v>12875</v>
      </c>
      <c r="IR45" s="295">
        <v>13030</v>
      </c>
      <c r="IS45" s="299">
        <v>13222</v>
      </c>
      <c r="IT45" s="305">
        <v>13405</v>
      </c>
      <c r="IU45" s="308">
        <v>13593</v>
      </c>
      <c r="IV45" s="310">
        <v>13781</v>
      </c>
      <c r="IW45" s="313">
        <v>13947</v>
      </c>
      <c r="IX45" s="317">
        <v>14120</v>
      </c>
      <c r="IY45" s="322">
        <v>14298</v>
      </c>
      <c r="IZ45" s="327">
        <v>14444</v>
      </c>
      <c r="JA45" s="331">
        <v>14701</v>
      </c>
      <c r="JB45" s="335">
        <v>14959</v>
      </c>
      <c r="JC45" s="338">
        <v>15150</v>
      </c>
      <c r="JD45" s="343">
        <v>15334</v>
      </c>
      <c r="JE45" s="346">
        <v>15531</v>
      </c>
      <c r="JF45" s="354">
        <v>15700</v>
      </c>
      <c r="JG45" s="375">
        <v>15873</v>
      </c>
      <c r="JH45" s="388">
        <v>16150</v>
      </c>
      <c r="JI45" s="393">
        <v>16280</v>
      </c>
      <c r="JJ45" s="414">
        <v>16429</v>
      </c>
      <c r="JK45" s="422">
        <v>16599</v>
      </c>
      <c r="JL45" s="429">
        <v>16729</v>
      </c>
      <c r="JM45" s="435">
        <v>16863</v>
      </c>
      <c r="JN45" s="441">
        <v>17000</v>
      </c>
      <c r="JO45" s="448">
        <v>17190</v>
      </c>
      <c r="JP45" s="456">
        <v>17368</v>
      </c>
      <c r="JQ45" s="460">
        <v>17529</v>
      </c>
      <c r="JR45" s="468">
        <v>17728</v>
      </c>
      <c r="JS45" s="475">
        <v>17837</v>
      </c>
      <c r="JT45" s="483">
        <v>17971</v>
      </c>
      <c r="JU45" s="489">
        <v>18138</v>
      </c>
      <c r="JV45" s="498">
        <v>18263</v>
      </c>
      <c r="JW45" s="505">
        <v>18426</v>
      </c>
      <c r="JX45" s="511">
        <v>18576</v>
      </c>
      <c r="JY45" s="519">
        <v>18684</v>
      </c>
      <c r="JZ45" s="530">
        <v>18835</v>
      </c>
      <c r="KA45" s="218">
        <f t="shared" si="3"/>
        <v>151</v>
      </c>
      <c r="KB45" s="4"/>
    </row>
    <row r="46" spans="1:288" ht="15" customHeight="1" x14ac:dyDescent="0.2">
      <c r="A46" s="557">
        <v>6</v>
      </c>
      <c r="B46" s="43">
        <v>45</v>
      </c>
      <c r="C46" s="4" t="s">
        <v>177</v>
      </c>
      <c r="D46" s="43">
        <v>6</v>
      </c>
      <c r="E46" s="43">
        <v>4</v>
      </c>
      <c r="F46" s="7">
        <v>940</v>
      </c>
      <c r="G46" s="7">
        <v>951</v>
      </c>
      <c r="H46" s="10">
        <v>967</v>
      </c>
      <c r="I46" s="13">
        <v>981</v>
      </c>
      <c r="J46" s="18">
        <v>993</v>
      </c>
      <c r="K46" s="22">
        <v>7</v>
      </c>
      <c r="L46" s="31">
        <v>21</v>
      </c>
      <c r="M46" s="1">
        <v>33</v>
      </c>
      <c r="N46" s="1">
        <v>43</v>
      </c>
      <c r="O46" s="44">
        <v>60</v>
      </c>
      <c r="P46" s="47">
        <v>71</v>
      </c>
      <c r="Q46" s="53">
        <v>84</v>
      </c>
      <c r="R46" s="65">
        <v>94</v>
      </c>
      <c r="S46" s="69">
        <v>108</v>
      </c>
      <c r="T46" s="71">
        <v>120</v>
      </c>
      <c r="U46" s="73">
        <v>130</v>
      </c>
      <c r="V46" s="77">
        <v>136</v>
      </c>
      <c r="W46" s="82">
        <v>145</v>
      </c>
      <c r="X46" s="88">
        <v>156</v>
      </c>
      <c r="Y46" s="90">
        <v>177</v>
      </c>
      <c r="Z46" s="93">
        <v>183</v>
      </c>
      <c r="AA46" s="99">
        <v>193</v>
      </c>
      <c r="AB46" s="104">
        <v>200</v>
      </c>
      <c r="AC46" s="114">
        <v>211</v>
      </c>
      <c r="AD46" s="117">
        <v>220</v>
      </c>
      <c r="AE46" s="122">
        <v>229</v>
      </c>
      <c r="AF46" s="124">
        <v>240</v>
      </c>
      <c r="AG46" s="129">
        <v>248</v>
      </c>
      <c r="AH46" s="133">
        <v>262</v>
      </c>
      <c r="AI46" s="136">
        <v>276</v>
      </c>
      <c r="AJ46" s="140">
        <v>287</v>
      </c>
      <c r="AK46" s="145">
        <v>297</v>
      </c>
      <c r="AL46" s="149">
        <v>304</v>
      </c>
      <c r="AM46" s="153">
        <v>313</v>
      </c>
      <c r="AN46" s="158">
        <v>320</v>
      </c>
      <c r="AO46" s="163">
        <v>328</v>
      </c>
      <c r="AP46" s="167">
        <v>336</v>
      </c>
      <c r="AQ46" s="174">
        <v>344</v>
      </c>
      <c r="AR46" s="178">
        <v>351</v>
      </c>
      <c r="AS46" s="184">
        <v>358</v>
      </c>
      <c r="AT46" s="189">
        <v>367</v>
      </c>
      <c r="AU46" s="193">
        <v>375</v>
      </c>
      <c r="AV46" s="202">
        <v>384</v>
      </c>
      <c r="AW46" s="205">
        <v>396</v>
      </c>
      <c r="AX46" s="209">
        <v>404</v>
      </c>
      <c r="AY46" s="218">
        <v>414</v>
      </c>
      <c r="AZ46" s="225">
        <v>421</v>
      </c>
      <c r="BA46" s="229">
        <v>428</v>
      </c>
      <c r="BB46" s="235">
        <v>436</v>
      </c>
      <c r="BC46" s="245">
        <v>443</v>
      </c>
      <c r="BD46" s="251">
        <v>448</v>
      </c>
      <c r="BE46" s="255">
        <v>455</v>
      </c>
      <c r="BF46" s="264">
        <v>463</v>
      </c>
      <c r="BG46" s="268">
        <v>476</v>
      </c>
      <c r="BH46" s="272">
        <v>491</v>
      </c>
      <c r="BI46" s="279">
        <v>499</v>
      </c>
      <c r="BJ46" s="285">
        <v>507</v>
      </c>
      <c r="BK46" s="291">
        <v>512</v>
      </c>
      <c r="BL46" s="295">
        <v>515</v>
      </c>
      <c r="BM46" s="299">
        <v>521</v>
      </c>
      <c r="BN46" s="305">
        <v>523</v>
      </c>
      <c r="BO46" s="308">
        <v>527</v>
      </c>
      <c r="BP46" s="310">
        <v>531</v>
      </c>
      <c r="BQ46" s="313">
        <v>540</v>
      </c>
      <c r="BR46" s="317">
        <v>549</v>
      </c>
      <c r="BS46" s="322">
        <v>556</v>
      </c>
      <c r="BT46" s="327">
        <v>568</v>
      </c>
      <c r="BU46" s="331">
        <v>575</v>
      </c>
      <c r="BV46" s="335">
        <v>580</v>
      </c>
      <c r="BW46" s="338">
        <v>583</v>
      </c>
      <c r="BX46" s="343">
        <v>587</v>
      </c>
      <c r="BY46" s="346">
        <v>591</v>
      </c>
      <c r="BZ46" s="354">
        <v>595</v>
      </c>
      <c r="CA46" s="375">
        <v>598</v>
      </c>
      <c r="CB46" s="388">
        <v>1.111</v>
      </c>
      <c r="CC46" s="393">
        <v>2</v>
      </c>
      <c r="CD46" s="414">
        <v>7</v>
      </c>
      <c r="CE46" s="422">
        <v>10</v>
      </c>
      <c r="CF46" s="429">
        <v>13</v>
      </c>
      <c r="CG46" s="435">
        <v>17</v>
      </c>
      <c r="CH46" s="441">
        <v>19</v>
      </c>
      <c r="CI46" s="448">
        <v>23</v>
      </c>
      <c r="CJ46" s="456">
        <v>26</v>
      </c>
      <c r="CK46" s="460">
        <v>32</v>
      </c>
      <c r="CL46" s="468">
        <v>38</v>
      </c>
      <c r="CM46" s="475">
        <v>41</v>
      </c>
      <c r="CN46" s="483">
        <v>44</v>
      </c>
      <c r="CO46" s="489">
        <v>49</v>
      </c>
      <c r="CP46" s="498">
        <v>53</v>
      </c>
      <c r="CQ46" s="505">
        <v>57</v>
      </c>
      <c r="CR46" s="511">
        <v>59</v>
      </c>
      <c r="CS46" s="519">
        <v>65</v>
      </c>
      <c r="CT46" s="530">
        <v>67</v>
      </c>
      <c r="CU46" s="218">
        <f t="shared" si="0"/>
        <v>2</v>
      </c>
      <c r="CV46" s="7">
        <v>157</v>
      </c>
      <c r="CW46" s="7">
        <v>166</v>
      </c>
      <c r="CX46" s="10">
        <v>170</v>
      </c>
      <c r="CY46" s="13">
        <v>184</v>
      </c>
      <c r="CZ46" s="18">
        <v>189</v>
      </c>
      <c r="DA46" s="22">
        <v>195</v>
      </c>
      <c r="DB46" s="31">
        <v>199</v>
      </c>
      <c r="DC46" s="1">
        <v>202</v>
      </c>
      <c r="DD46" s="1">
        <f>ROUND((DC46-CV46)/7+DC46,0)</f>
        <v>208</v>
      </c>
      <c r="DE46" s="44">
        <v>212</v>
      </c>
      <c r="DF46" s="47">
        <v>219</v>
      </c>
      <c r="DG46" s="53">
        <v>228</v>
      </c>
      <c r="DH46" s="65">
        <v>235</v>
      </c>
      <c r="DI46" s="69">
        <v>243</v>
      </c>
      <c r="DJ46" s="71">
        <v>250</v>
      </c>
      <c r="DK46" s="73">
        <v>254</v>
      </c>
      <c r="DL46" s="77">
        <v>257</v>
      </c>
      <c r="DM46" s="82">
        <v>259</v>
      </c>
      <c r="DN46" s="88">
        <v>261</v>
      </c>
      <c r="DO46" s="90">
        <v>263</v>
      </c>
      <c r="DP46" s="93">
        <v>265</v>
      </c>
      <c r="DQ46" s="99">
        <v>265</v>
      </c>
      <c r="DR46" s="104">
        <v>265</v>
      </c>
      <c r="DS46" s="114">
        <v>265</v>
      </c>
      <c r="DT46" s="117">
        <v>6</v>
      </c>
      <c r="DU46" s="122">
        <v>12</v>
      </c>
      <c r="DV46" s="124">
        <v>20</v>
      </c>
      <c r="DW46" s="129">
        <v>25</v>
      </c>
      <c r="DX46" s="133">
        <v>28</v>
      </c>
      <c r="DY46" s="136">
        <v>28</v>
      </c>
      <c r="DZ46" s="140">
        <v>28</v>
      </c>
      <c r="EA46" s="145">
        <v>28</v>
      </c>
      <c r="EB46" s="149">
        <v>28</v>
      </c>
      <c r="EC46" s="153">
        <v>35</v>
      </c>
      <c r="ED46" s="158">
        <v>40</v>
      </c>
      <c r="EE46" s="163">
        <v>47</v>
      </c>
      <c r="EF46" s="167">
        <v>52</v>
      </c>
      <c r="EG46" s="174">
        <v>60</v>
      </c>
      <c r="EH46" s="178">
        <v>65</v>
      </c>
      <c r="EI46" s="184">
        <v>71</v>
      </c>
      <c r="EJ46" s="189">
        <v>73</v>
      </c>
      <c r="EK46" s="193">
        <v>73</v>
      </c>
      <c r="EL46" s="202">
        <v>73</v>
      </c>
      <c r="EM46" s="205">
        <v>73</v>
      </c>
      <c r="EN46" s="209">
        <v>73</v>
      </c>
      <c r="EO46" s="218">
        <v>75</v>
      </c>
      <c r="EP46" s="225">
        <v>82</v>
      </c>
      <c r="EQ46" s="229">
        <v>89</v>
      </c>
      <c r="ER46" s="235">
        <v>96</v>
      </c>
      <c r="ES46" s="245">
        <v>103</v>
      </c>
      <c r="ET46" s="251">
        <v>108</v>
      </c>
      <c r="EU46" s="255">
        <v>114</v>
      </c>
      <c r="EV46" s="264">
        <v>117</v>
      </c>
      <c r="EW46" s="268">
        <v>117</v>
      </c>
      <c r="EX46" s="272">
        <v>117</v>
      </c>
      <c r="EY46" s="279">
        <v>120</v>
      </c>
      <c r="EZ46" s="285">
        <v>123</v>
      </c>
      <c r="FA46" s="291">
        <v>128</v>
      </c>
      <c r="FB46" s="295">
        <v>132</v>
      </c>
      <c r="FC46" s="299">
        <v>137</v>
      </c>
      <c r="FD46" s="305">
        <v>140</v>
      </c>
      <c r="FE46" s="308">
        <v>144</v>
      </c>
      <c r="FF46" s="310">
        <v>148</v>
      </c>
      <c r="FG46" s="313">
        <v>149</v>
      </c>
      <c r="FH46" s="317">
        <v>149</v>
      </c>
      <c r="FI46" s="322">
        <v>149</v>
      </c>
      <c r="FJ46" s="327">
        <v>150</v>
      </c>
      <c r="FK46" s="331">
        <v>153</v>
      </c>
      <c r="FL46" s="335">
        <v>154</v>
      </c>
      <c r="FM46" s="338">
        <v>158</v>
      </c>
      <c r="FN46" s="343">
        <v>164</v>
      </c>
      <c r="FO46" s="346">
        <v>169</v>
      </c>
      <c r="FP46" s="354">
        <v>174</v>
      </c>
      <c r="FQ46" s="375">
        <v>178</v>
      </c>
      <c r="FR46" s="388">
        <v>179</v>
      </c>
      <c r="FS46" s="393">
        <v>182</v>
      </c>
      <c r="FT46" s="414">
        <v>182</v>
      </c>
      <c r="FU46" s="422">
        <v>185</v>
      </c>
      <c r="FV46" s="429">
        <v>189</v>
      </c>
      <c r="FW46" s="435">
        <v>193</v>
      </c>
      <c r="FX46" s="441">
        <v>195</v>
      </c>
      <c r="FY46" s="448">
        <v>199</v>
      </c>
      <c r="FZ46" s="456">
        <v>202</v>
      </c>
      <c r="GA46" s="460">
        <v>207</v>
      </c>
      <c r="GB46" s="468">
        <v>212</v>
      </c>
      <c r="GC46" s="475">
        <v>215</v>
      </c>
      <c r="GD46" s="483">
        <v>219</v>
      </c>
      <c r="GE46" s="489">
        <v>225</v>
      </c>
      <c r="GF46" s="498">
        <v>229</v>
      </c>
      <c r="GG46" s="505">
        <v>233</v>
      </c>
      <c r="GH46" s="511">
        <v>235</v>
      </c>
      <c r="GI46" s="519">
        <v>238</v>
      </c>
      <c r="GJ46" s="530">
        <v>242</v>
      </c>
      <c r="GK46" s="218">
        <f t="shared" si="2"/>
        <v>4</v>
      </c>
      <c r="GL46" s="7">
        <v>14054</v>
      </c>
      <c r="GM46" s="7">
        <v>14228</v>
      </c>
      <c r="GN46" s="7">
        <v>14413</v>
      </c>
      <c r="GO46" s="13">
        <v>14589</v>
      </c>
      <c r="GP46" s="17">
        <v>14745</v>
      </c>
      <c r="GQ46" s="22"/>
      <c r="GR46" s="31">
        <v>15100</v>
      </c>
      <c r="GS46" s="37"/>
      <c r="GT46" s="41"/>
      <c r="GU46" s="44">
        <v>15600</v>
      </c>
      <c r="GV46" s="47">
        <v>15946</v>
      </c>
      <c r="GW46" s="53">
        <v>16163</v>
      </c>
      <c r="GX46" s="65">
        <v>16358</v>
      </c>
      <c r="GY46" s="69">
        <v>16571</v>
      </c>
      <c r="GZ46" s="71">
        <v>16773</v>
      </c>
      <c r="HA46" s="73">
        <v>16954</v>
      </c>
      <c r="HB46" s="77">
        <v>17086</v>
      </c>
      <c r="HC46" s="82">
        <v>17249</v>
      </c>
      <c r="HD46" s="88">
        <v>17399</v>
      </c>
      <c r="HE46" s="90">
        <v>17538</v>
      </c>
      <c r="HF46" s="93">
        <v>17801</v>
      </c>
      <c r="HG46" s="99"/>
      <c r="HH46" s="104">
        <v>18361</v>
      </c>
      <c r="HI46" s="114">
        <v>18650</v>
      </c>
      <c r="HJ46" s="117">
        <v>18923</v>
      </c>
      <c r="HK46" s="122">
        <v>19127</v>
      </c>
      <c r="HL46" s="124">
        <v>19325</v>
      </c>
      <c r="HM46" s="129">
        <v>19490</v>
      </c>
      <c r="HN46" s="133">
        <v>19640</v>
      </c>
      <c r="HO46" s="136">
        <v>19792</v>
      </c>
      <c r="HP46" s="140">
        <v>19938</v>
      </c>
      <c r="HQ46" s="145">
        <v>20073</v>
      </c>
      <c r="HR46" s="149">
        <v>20219</v>
      </c>
      <c r="HS46" s="153">
        <v>20476</v>
      </c>
      <c r="HT46" s="158">
        <v>20725</v>
      </c>
      <c r="HU46" s="163">
        <v>20974</v>
      </c>
      <c r="HV46" s="167">
        <v>21181</v>
      </c>
      <c r="HW46" s="74">
        <v>21387</v>
      </c>
      <c r="HX46" s="178">
        <v>21590</v>
      </c>
      <c r="HY46" s="184">
        <v>21767</v>
      </c>
      <c r="HZ46" s="189">
        <v>21917</v>
      </c>
      <c r="IA46" s="193">
        <v>22062</v>
      </c>
      <c r="IB46" s="202">
        <v>22210</v>
      </c>
      <c r="IC46" s="205">
        <v>22392</v>
      </c>
      <c r="ID46" s="209">
        <v>22557</v>
      </c>
      <c r="IE46" s="218">
        <v>22747</v>
      </c>
      <c r="IF46" s="225">
        <v>22976</v>
      </c>
      <c r="IG46" s="229">
        <v>23238</v>
      </c>
      <c r="IH46" s="235">
        <v>23482</v>
      </c>
      <c r="II46" s="245">
        <v>23679</v>
      </c>
      <c r="IJ46" s="251">
        <v>23843</v>
      </c>
      <c r="IK46" s="255">
        <v>23997</v>
      </c>
      <c r="IL46" s="264">
        <v>24138</v>
      </c>
      <c r="IM46" s="268">
        <v>24292</v>
      </c>
      <c r="IN46" s="272">
        <v>24469</v>
      </c>
      <c r="IO46" s="279">
        <v>24620</v>
      </c>
      <c r="IP46" s="74">
        <v>24796</v>
      </c>
      <c r="IQ46" s="291">
        <v>24951</v>
      </c>
      <c r="IR46" s="295">
        <v>25115</v>
      </c>
      <c r="IS46" s="299">
        <v>25310</v>
      </c>
      <c r="IT46" s="305">
        <v>25454</v>
      </c>
      <c r="IU46" s="308">
        <v>25599</v>
      </c>
      <c r="IV46" s="310">
        <v>25753</v>
      </c>
      <c r="IW46" s="313">
        <v>26066</v>
      </c>
      <c r="IX46" s="317">
        <v>26377</v>
      </c>
      <c r="IY46" s="322">
        <v>26627</v>
      </c>
      <c r="IZ46" s="327">
        <v>26914</v>
      </c>
      <c r="JA46" s="331">
        <v>27078</v>
      </c>
      <c r="JB46" s="335">
        <v>27276</v>
      </c>
      <c r="JC46" s="338">
        <v>27403</v>
      </c>
      <c r="JD46" s="343">
        <v>27578</v>
      </c>
      <c r="JE46" s="346">
        <v>27763</v>
      </c>
      <c r="JF46" s="354">
        <v>27904</v>
      </c>
      <c r="JG46" s="375">
        <v>28017</v>
      </c>
      <c r="JH46" s="388">
        <v>28116</v>
      </c>
      <c r="JI46" s="393">
        <v>28214</v>
      </c>
      <c r="JJ46" s="414">
        <v>28434</v>
      </c>
      <c r="JK46" s="422">
        <v>28584</v>
      </c>
      <c r="JL46" s="429">
        <v>28716</v>
      </c>
      <c r="JM46" s="435">
        <v>28877</v>
      </c>
      <c r="JN46" s="441">
        <v>28977</v>
      </c>
      <c r="JO46" s="448">
        <v>29090</v>
      </c>
      <c r="JP46" s="456">
        <v>29216</v>
      </c>
      <c r="JQ46" s="460">
        <v>29343</v>
      </c>
      <c r="JR46" s="468">
        <v>29452</v>
      </c>
      <c r="JS46" s="475">
        <v>29518</v>
      </c>
      <c r="JT46" s="483">
        <v>29620</v>
      </c>
      <c r="JU46" s="489">
        <v>29734</v>
      </c>
      <c r="JV46" s="498">
        <v>29889</v>
      </c>
      <c r="JW46" s="505">
        <v>30000</v>
      </c>
      <c r="JX46" s="511">
        <v>30161</v>
      </c>
      <c r="JY46" s="519">
        <v>30290</v>
      </c>
      <c r="JZ46" s="530">
        <v>30387</v>
      </c>
      <c r="KA46" s="218">
        <f t="shared" si="3"/>
        <v>97</v>
      </c>
      <c r="KB46" s="4"/>
    </row>
    <row r="47" spans="1:288" ht="15" customHeight="1" x14ac:dyDescent="0.2">
      <c r="A47" s="557"/>
      <c r="B47" s="43">
        <v>46</v>
      </c>
      <c r="C47" s="4" t="s">
        <v>178</v>
      </c>
      <c r="D47" s="43">
        <v>4</v>
      </c>
      <c r="E47" s="43">
        <v>2</v>
      </c>
      <c r="F47" s="7">
        <v>130</v>
      </c>
      <c r="G47" s="5">
        <v>130</v>
      </c>
      <c r="H47" s="10">
        <v>134</v>
      </c>
      <c r="I47" s="5">
        <v>134</v>
      </c>
      <c r="J47" s="18">
        <v>140</v>
      </c>
      <c r="K47" s="5">
        <v>140</v>
      </c>
      <c r="L47" s="31">
        <v>155</v>
      </c>
      <c r="M47" s="1">
        <v>162</v>
      </c>
      <c r="N47" s="41">
        <v>170</v>
      </c>
      <c r="O47" s="44">
        <v>175</v>
      </c>
      <c r="P47" s="47">
        <v>183</v>
      </c>
      <c r="Q47" s="53">
        <v>186</v>
      </c>
      <c r="R47" s="1">
        <v>192</v>
      </c>
      <c r="S47" s="69">
        <v>196</v>
      </c>
      <c r="T47" s="71">
        <v>202</v>
      </c>
      <c r="U47" s="73">
        <v>210</v>
      </c>
      <c r="V47" s="77">
        <v>216</v>
      </c>
      <c r="W47" s="82">
        <v>222</v>
      </c>
      <c r="X47" s="88">
        <v>228.571</v>
      </c>
      <c r="Y47" s="90">
        <v>5</v>
      </c>
      <c r="Z47" s="93">
        <v>11</v>
      </c>
      <c r="AA47" s="1">
        <v>17</v>
      </c>
      <c r="AB47" s="1">
        <v>22.3</v>
      </c>
      <c r="AC47" s="1">
        <f>ROUND((AB47-Y47)/3+AB47,1)</f>
        <v>28.1</v>
      </c>
      <c r="AD47" s="1">
        <f>ROUND((AC47-Z47)/3+AC47,1)</f>
        <v>33.799999999999997</v>
      </c>
      <c r="AE47" s="1">
        <f t="shared" ref="AE47" si="57">ROUND((AD47-AA47)/3+AD47,1)</f>
        <v>39.4</v>
      </c>
      <c r="AF47" s="5">
        <v>39.4</v>
      </c>
      <c r="AG47" s="5">
        <v>39.4</v>
      </c>
      <c r="AH47" s="5">
        <v>39.4</v>
      </c>
      <c r="AI47" s="5">
        <v>39.4</v>
      </c>
      <c r="AJ47" s="5">
        <v>39.4</v>
      </c>
      <c r="AK47" s="145">
        <v>31</v>
      </c>
      <c r="AL47" s="1">
        <v>35</v>
      </c>
      <c r="AM47" s="1">
        <v>39</v>
      </c>
      <c r="AN47" s="1">
        <v>43</v>
      </c>
      <c r="AO47" s="1">
        <v>47</v>
      </c>
      <c r="AP47" s="1">
        <v>51</v>
      </c>
      <c r="AQ47" s="1">
        <v>55</v>
      </c>
      <c r="AR47" s="1">
        <v>58</v>
      </c>
      <c r="AS47" s="1">
        <v>60</v>
      </c>
      <c r="AT47" s="1">
        <v>64.3</v>
      </c>
      <c r="AU47" s="1">
        <v>68.599999999999994</v>
      </c>
      <c r="AV47" s="1">
        <f t="shared" ref="AV47:BA47" si="58">AU47+4.3</f>
        <v>72.899999999999991</v>
      </c>
      <c r="AW47" s="1">
        <f t="shared" si="58"/>
        <v>77.199999999999989</v>
      </c>
      <c r="AX47" s="1">
        <f t="shared" si="58"/>
        <v>81.499999999999986</v>
      </c>
      <c r="AY47" s="1">
        <f t="shared" si="58"/>
        <v>85.799999999999983</v>
      </c>
      <c r="AZ47" s="1">
        <f t="shared" si="58"/>
        <v>90.09999999999998</v>
      </c>
      <c r="BA47" s="1">
        <f t="shared" si="58"/>
        <v>94.399999999999977</v>
      </c>
      <c r="BB47" s="1">
        <f t="shared" ref="BB47:BG47" si="59">BA47+4.3</f>
        <v>98.699999999999974</v>
      </c>
      <c r="BC47" s="1">
        <f t="shared" si="59"/>
        <v>102.99999999999997</v>
      </c>
      <c r="BD47" s="1">
        <f t="shared" si="59"/>
        <v>107.29999999999997</v>
      </c>
      <c r="BE47" s="1">
        <f t="shared" si="59"/>
        <v>111.59999999999997</v>
      </c>
      <c r="BF47" s="1">
        <f t="shared" si="59"/>
        <v>115.89999999999996</v>
      </c>
      <c r="BG47" s="1">
        <f t="shared" si="59"/>
        <v>120.19999999999996</v>
      </c>
      <c r="BH47" s="1">
        <f>BG47+4.3</f>
        <v>124.49999999999996</v>
      </c>
      <c r="BI47" s="1">
        <f>BH47+4.3</f>
        <v>128.79999999999995</v>
      </c>
      <c r="BJ47" s="1">
        <v>108.8</v>
      </c>
      <c r="BK47" s="1">
        <f t="shared" ref="BK47:BP47" si="60">BJ47+3</f>
        <v>111.8</v>
      </c>
      <c r="BL47" s="1">
        <f t="shared" si="60"/>
        <v>114.8</v>
      </c>
      <c r="BM47" s="1">
        <f t="shared" si="60"/>
        <v>117.8</v>
      </c>
      <c r="BN47" s="1">
        <f t="shared" si="60"/>
        <v>120.8</v>
      </c>
      <c r="BO47" s="1">
        <f t="shared" si="60"/>
        <v>123.8</v>
      </c>
      <c r="BP47" s="1">
        <f t="shared" si="60"/>
        <v>126.8</v>
      </c>
      <c r="BQ47" s="1">
        <f>BP47+3</f>
        <v>129.80000000000001</v>
      </c>
      <c r="BR47" s="1">
        <f>BQ47+3</f>
        <v>132.80000000000001</v>
      </c>
      <c r="BS47" s="1">
        <f>BR47+3</f>
        <v>135.80000000000001</v>
      </c>
      <c r="BT47" s="1">
        <f>BS47+3</f>
        <v>138.80000000000001</v>
      </c>
      <c r="BU47" s="331">
        <v>161</v>
      </c>
      <c r="BV47" s="1">
        <v>166</v>
      </c>
      <c r="BW47" s="1">
        <v>171</v>
      </c>
      <c r="BX47" s="1">
        <v>176</v>
      </c>
      <c r="BY47" s="1">
        <v>181</v>
      </c>
      <c r="BZ47" s="354">
        <v>174</v>
      </c>
      <c r="CA47" s="1">
        <v>177</v>
      </c>
      <c r="CB47" s="1">
        <v>180</v>
      </c>
      <c r="CC47" s="1">
        <v>183</v>
      </c>
      <c r="CD47" s="1">
        <v>186</v>
      </c>
      <c r="CE47" s="1">
        <v>189</v>
      </c>
      <c r="CF47" s="1">
        <v>192</v>
      </c>
      <c r="CG47" s="1">
        <v>195</v>
      </c>
      <c r="CH47" s="1">
        <v>198</v>
      </c>
      <c r="CI47" s="1">
        <v>201</v>
      </c>
      <c r="CJ47" s="1">
        <v>204</v>
      </c>
      <c r="CK47" s="1">
        <v>207</v>
      </c>
      <c r="CL47" s="1">
        <v>210</v>
      </c>
      <c r="CM47" s="1">
        <v>213</v>
      </c>
      <c r="CN47" s="1">
        <v>216</v>
      </c>
      <c r="CO47" s="1">
        <v>219</v>
      </c>
      <c r="CP47" s="1">
        <v>222</v>
      </c>
      <c r="CQ47" s="1">
        <v>225</v>
      </c>
      <c r="CR47" s="1">
        <v>228</v>
      </c>
      <c r="CS47" s="522">
        <v>231</v>
      </c>
      <c r="CT47" s="1">
        <v>234</v>
      </c>
      <c r="CU47" s="218">
        <f t="shared" si="0"/>
        <v>3</v>
      </c>
      <c r="CV47" s="7">
        <v>57</v>
      </c>
      <c r="CW47" s="5">
        <v>57</v>
      </c>
      <c r="CX47" s="5">
        <v>57</v>
      </c>
      <c r="CY47" s="5">
        <v>57</v>
      </c>
      <c r="CZ47" s="5">
        <v>57</v>
      </c>
      <c r="DA47" s="5">
        <v>57</v>
      </c>
      <c r="DB47" s="31">
        <v>62</v>
      </c>
      <c r="DC47" s="1">
        <v>62</v>
      </c>
      <c r="DD47" s="41">
        <v>100</v>
      </c>
      <c r="DE47" s="44">
        <v>0.15</v>
      </c>
      <c r="DF47" s="47">
        <v>5</v>
      </c>
      <c r="DG47" s="53">
        <v>9</v>
      </c>
      <c r="DH47" s="1">
        <v>13</v>
      </c>
      <c r="DI47" s="69">
        <v>19</v>
      </c>
      <c r="DJ47" s="71">
        <v>25</v>
      </c>
      <c r="DK47" s="73">
        <v>31</v>
      </c>
      <c r="DL47" s="77">
        <v>34</v>
      </c>
      <c r="DM47" s="82">
        <v>36</v>
      </c>
      <c r="DN47" s="88">
        <v>39</v>
      </c>
      <c r="DO47" s="90">
        <v>41</v>
      </c>
      <c r="DP47" s="93">
        <v>45</v>
      </c>
      <c r="DQ47" s="1">
        <f>ROUND((DP47-DM47)/3+DP47,1)</f>
        <v>48</v>
      </c>
      <c r="DR47" s="1">
        <f>ROUND((DQ47-DN47)/3+DQ47,1)</f>
        <v>51</v>
      </c>
      <c r="DS47" s="1">
        <f>ROUND((DR47-DO47)/3+DR47,1)</f>
        <v>54.3</v>
      </c>
      <c r="DT47" s="1">
        <f>ROUND((DS47-DP47)/3+DS47,1)</f>
        <v>57.4</v>
      </c>
      <c r="DU47" s="1">
        <f t="shared" ref="DU47" si="61">ROUND((DT47-DQ47)/3+DT47,1)</f>
        <v>60.5</v>
      </c>
      <c r="DV47" s="5">
        <v>60.5</v>
      </c>
      <c r="DW47" s="5">
        <v>60.5</v>
      </c>
      <c r="DX47" s="5">
        <v>60.5</v>
      </c>
      <c r="DY47" s="5">
        <v>60.5</v>
      </c>
      <c r="DZ47" s="5">
        <v>60.5</v>
      </c>
      <c r="EA47" s="5">
        <v>60.5</v>
      </c>
      <c r="EB47" s="1">
        <v>56</v>
      </c>
      <c r="EC47" s="1">
        <v>58</v>
      </c>
      <c r="ED47" s="1">
        <v>60</v>
      </c>
      <c r="EE47" s="1">
        <v>62</v>
      </c>
      <c r="EF47" s="1">
        <v>65</v>
      </c>
      <c r="EG47" s="1">
        <v>68</v>
      </c>
      <c r="EH47" s="1">
        <v>71</v>
      </c>
      <c r="EI47" s="1">
        <v>74</v>
      </c>
      <c r="EJ47" s="1">
        <v>75</v>
      </c>
      <c r="EK47" s="1">
        <f>EJ47</f>
        <v>75</v>
      </c>
      <c r="EL47" s="1">
        <f>EK47</f>
        <v>75</v>
      </c>
      <c r="EM47" s="1">
        <f>EL47</f>
        <v>75</v>
      </c>
      <c r="EN47" s="1">
        <f>EM47</f>
        <v>75</v>
      </c>
      <c r="EO47" s="1">
        <v>77</v>
      </c>
      <c r="EP47" s="1">
        <f>EO47+3</f>
        <v>80</v>
      </c>
      <c r="EQ47" s="1">
        <v>83</v>
      </c>
      <c r="ER47" s="1">
        <v>86</v>
      </c>
      <c r="ES47" s="1">
        <v>89</v>
      </c>
      <c r="ET47" s="1">
        <v>92</v>
      </c>
      <c r="EU47" s="1">
        <v>95</v>
      </c>
      <c r="EV47" s="1">
        <f>EU47</f>
        <v>95</v>
      </c>
      <c r="EW47" s="1">
        <f t="shared" ref="EW47:EW50" si="62">EV47</f>
        <v>95</v>
      </c>
      <c r="EX47" s="1">
        <f t="shared" ref="EX47:EX50" si="63">EW47</f>
        <v>95</v>
      </c>
      <c r="EY47" s="1">
        <v>98</v>
      </c>
      <c r="EZ47" s="1">
        <v>100</v>
      </c>
      <c r="FA47" s="1">
        <v>102</v>
      </c>
      <c r="FB47" s="1">
        <v>104</v>
      </c>
      <c r="FC47" s="1">
        <v>106</v>
      </c>
      <c r="FD47" s="1">
        <v>108</v>
      </c>
      <c r="FE47" s="1">
        <v>110</v>
      </c>
      <c r="FF47" s="1">
        <v>112</v>
      </c>
      <c r="FG47" s="1">
        <f>FF47</f>
        <v>112</v>
      </c>
      <c r="FH47" s="1">
        <f t="shared" ref="FH47:FH49" si="64">FG47</f>
        <v>112</v>
      </c>
      <c r="FI47" s="1">
        <f>FH47</f>
        <v>112</v>
      </c>
      <c r="FJ47" s="1">
        <f>FI47+1</f>
        <v>113</v>
      </c>
      <c r="FK47" s="331">
        <v>115</v>
      </c>
      <c r="FL47" s="1">
        <v>116</v>
      </c>
      <c r="FM47" s="1">
        <v>117</v>
      </c>
      <c r="FN47" s="1">
        <v>118</v>
      </c>
      <c r="FO47" s="1">
        <v>119</v>
      </c>
      <c r="FP47" s="354">
        <v>126</v>
      </c>
      <c r="FQ47" s="1">
        <v>128</v>
      </c>
      <c r="FR47" s="1">
        <v>130</v>
      </c>
      <c r="FS47" s="1">
        <v>132</v>
      </c>
      <c r="FT47" s="1">
        <v>133</v>
      </c>
      <c r="FU47" s="1">
        <v>135</v>
      </c>
      <c r="FV47" s="1">
        <v>137</v>
      </c>
      <c r="FW47" s="1">
        <v>139</v>
      </c>
      <c r="FX47" s="1">
        <v>141</v>
      </c>
      <c r="FY47" s="1">
        <v>143</v>
      </c>
      <c r="FZ47" s="1">
        <v>145</v>
      </c>
      <c r="GA47" s="1">
        <v>147</v>
      </c>
      <c r="GB47" s="1">
        <v>149</v>
      </c>
      <c r="GC47" s="1">
        <v>151</v>
      </c>
      <c r="GD47" s="1">
        <v>153</v>
      </c>
      <c r="GE47" s="1">
        <v>155</v>
      </c>
      <c r="GF47" s="1">
        <v>157</v>
      </c>
      <c r="GG47" s="1">
        <v>159</v>
      </c>
      <c r="GH47" s="1">
        <v>161</v>
      </c>
      <c r="GI47" s="522">
        <v>163</v>
      </c>
      <c r="GJ47" s="1">
        <v>165</v>
      </c>
      <c r="GK47" s="218">
        <f t="shared" si="2"/>
        <v>2</v>
      </c>
      <c r="GL47" s="7">
        <v>5806</v>
      </c>
      <c r="GM47" s="5">
        <v>5806</v>
      </c>
      <c r="GN47" s="5">
        <v>5806</v>
      </c>
      <c r="GO47" s="5">
        <v>5806</v>
      </c>
      <c r="GP47" s="5">
        <v>5806</v>
      </c>
      <c r="GQ47" s="5">
        <v>5850</v>
      </c>
      <c r="GR47" s="31">
        <v>6040</v>
      </c>
      <c r="GS47" s="37"/>
      <c r="GT47" s="41"/>
      <c r="GU47" s="44">
        <v>6362</v>
      </c>
      <c r="GV47" s="47">
        <v>6450</v>
      </c>
      <c r="GW47" s="53">
        <v>6530</v>
      </c>
      <c r="GX47" s="65"/>
      <c r="GY47" s="69">
        <v>6690</v>
      </c>
      <c r="GZ47" s="71">
        <v>6780</v>
      </c>
      <c r="HA47" s="73">
        <v>6860</v>
      </c>
      <c r="HB47" s="77">
        <v>6960</v>
      </c>
      <c r="HC47" s="82">
        <v>7067</v>
      </c>
      <c r="HD47" s="88">
        <v>7169</v>
      </c>
      <c r="HE47" s="90">
        <v>7250</v>
      </c>
      <c r="HF47" s="74">
        <v>7322</v>
      </c>
      <c r="HG47" s="99"/>
      <c r="HH47" s="104"/>
      <c r="HI47" s="114"/>
      <c r="HJ47" s="117"/>
      <c r="HK47" s="122"/>
      <c r="HL47" s="124">
        <v>7474</v>
      </c>
      <c r="HM47" s="5">
        <v>7474</v>
      </c>
      <c r="HN47" s="5">
        <v>7474</v>
      </c>
      <c r="HO47" s="5">
        <v>7474</v>
      </c>
      <c r="HP47" s="5">
        <v>7474</v>
      </c>
      <c r="HQ47" s="5">
        <v>7474</v>
      </c>
      <c r="HR47" s="149">
        <v>7602</v>
      </c>
      <c r="HS47" s="153"/>
      <c r="HT47" s="158"/>
      <c r="HU47" s="163"/>
      <c r="HV47" s="167"/>
      <c r="HW47" s="174"/>
      <c r="HX47" s="178"/>
      <c r="HY47" s="184"/>
      <c r="HZ47" s="189"/>
      <c r="IA47" s="193"/>
      <c r="IB47" s="202"/>
      <c r="IC47" s="205"/>
      <c r="ID47" s="209"/>
      <c r="IE47" s="223"/>
      <c r="IF47" s="225"/>
      <c r="IG47" s="229"/>
      <c r="IH47" s="235"/>
      <c r="II47" s="245"/>
      <c r="IJ47" s="251"/>
      <c r="IK47" s="255"/>
      <c r="IL47" s="264"/>
      <c r="IM47" s="268"/>
      <c r="IN47" s="272"/>
      <c r="IO47" s="279"/>
      <c r="IP47" s="1">
        <v>8900</v>
      </c>
      <c r="IQ47" s="291"/>
      <c r="IR47" s="295"/>
      <c r="IS47" s="299"/>
      <c r="IT47" s="305"/>
      <c r="IU47" s="308"/>
      <c r="IV47" s="310"/>
      <c r="IW47" s="313"/>
      <c r="IX47" s="317"/>
      <c r="IY47" s="322"/>
      <c r="IZ47" s="327"/>
      <c r="JA47" s="331">
        <v>10075</v>
      </c>
      <c r="JB47" s="335"/>
      <c r="JC47" s="338"/>
      <c r="JD47" s="343"/>
      <c r="JE47" s="346"/>
      <c r="JF47" s="74">
        <v>10507</v>
      </c>
      <c r="JG47" s="375"/>
      <c r="JH47" s="388"/>
      <c r="JI47" s="393"/>
      <c r="JJ47" s="414"/>
      <c r="JK47" s="422"/>
      <c r="JL47" s="429"/>
      <c r="JM47" s="435"/>
      <c r="JN47" s="441"/>
      <c r="JO47" s="448"/>
      <c r="JP47" s="456"/>
      <c r="JQ47" s="460"/>
      <c r="JR47" s="468"/>
      <c r="JS47" s="475"/>
      <c r="JT47" s="483"/>
      <c r="JU47" s="489"/>
      <c r="JV47" s="498"/>
      <c r="JW47" s="505"/>
      <c r="JX47" s="511"/>
      <c r="JY47" s="519"/>
      <c r="JZ47" s="530"/>
      <c r="KA47" s="218" t="str">
        <f t="shared" si="3"/>
        <v>Н/Д</v>
      </c>
      <c r="KB47" s="4"/>
    </row>
    <row r="48" spans="1:288" ht="15" customHeight="1" x14ac:dyDescent="0.2">
      <c r="A48" s="557"/>
      <c r="B48" s="43">
        <v>47</v>
      </c>
      <c r="C48" s="4" t="s">
        <v>329</v>
      </c>
      <c r="D48" s="43">
        <v>0</v>
      </c>
      <c r="E48" s="43">
        <v>1</v>
      </c>
      <c r="F48" s="7">
        <v>7</v>
      </c>
      <c r="G48" s="7">
        <v>8</v>
      </c>
      <c r="H48" s="10">
        <v>8</v>
      </c>
      <c r="I48" s="5">
        <v>8</v>
      </c>
      <c r="J48" s="5">
        <v>8</v>
      </c>
      <c r="K48" s="22">
        <v>9</v>
      </c>
      <c r="L48" s="36">
        <v>18</v>
      </c>
      <c r="M48" s="5">
        <v>18</v>
      </c>
      <c r="N48" s="41">
        <v>25</v>
      </c>
      <c r="O48" s="44">
        <v>25</v>
      </c>
      <c r="P48" s="47">
        <v>27</v>
      </c>
      <c r="Q48" s="53">
        <v>31</v>
      </c>
      <c r="R48" s="65">
        <v>36</v>
      </c>
      <c r="S48" s="69">
        <v>41</v>
      </c>
      <c r="T48" s="71">
        <v>45</v>
      </c>
      <c r="U48" s="73">
        <v>46</v>
      </c>
      <c r="V48" s="1">
        <f>ROUND((U48-S48)/2+U48,1)</f>
        <v>48.5</v>
      </c>
      <c r="W48" s="82">
        <v>48.5</v>
      </c>
      <c r="X48" s="88">
        <v>49</v>
      </c>
      <c r="Y48" s="90">
        <v>49</v>
      </c>
      <c r="Z48" s="93">
        <v>49</v>
      </c>
      <c r="AA48" s="99">
        <v>49</v>
      </c>
      <c r="AB48" s="1">
        <f>ROUND((AA48-X48)/3+AA48,1)</f>
        <v>49</v>
      </c>
      <c r="AC48" s="114">
        <v>51</v>
      </c>
      <c r="AD48" s="117">
        <v>53</v>
      </c>
      <c r="AE48" s="122">
        <v>54</v>
      </c>
      <c r="AF48" s="124">
        <v>56</v>
      </c>
      <c r="AG48" s="129">
        <v>59</v>
      </c>
      <c r="AH48" s="133">
        <v>61</v>
      </c>
      <c r="AI48" s="136">
        <v>65</v>
      </c>
      <c r="AJ48" s="140">
        <v>65</v>
      </c>
      <c r="AK48" s="145">
        <v>68</v>
      </c>
      <c r="AL48" s="149">
        <v>71</v>
      </c>
      <c r="AM48" s="153">
        <v>76</v>
      </c>
      <c r="AN48" s="158">
        <v>78</v>
      </c>
      <c r="AO48" s="163">
        <v>80</v>
      </c>
      <c r="AP48" s="167">
        <v>82</v>
      </c>
      <c r="AQ48" s="174">
        <v>84</v>
      </c>
      <c r="AR48" s="178">
        <v>86</v>
      </c>
      <c r="AS48" s="184">
        <v>87</v>
      </c>
      <c r="AT48" s="189">
        <v>90</v>
      </c>
      <c r="AU48" s="193">
        <v>93</v>
      </c>
      <c r="AV48" s="202">
        <v>97</v>
      </c>
      <c r="AW48" s="205">
        <v>101</v>
      </c>
      <c r="AX48" s="209">
        <v>104</v>
      </c>
      <c r="AY48" s="218">
        <v>107</v>
      </c>
      <c r="AZ48" s="225">
        <v>109</v>
      </c>
      <c r="BA48" s="229">
        <v>112</v>
      </c>
      <c r="BB48" s="1">
        <v>115</v>
      </c>
      <c r="BC48" s="245">
        <v>116</v>
      </c>
      <c r="BD48" s="251">
        <v>118</v>
      </c>
      <c r="BE48" s="255">
        <v>120</v>
      </c>
      <c r="BF48" s="264">
        <v>124</v>
      </c>
      <c r="BG48" s="268">
        <v>127</v>
      </c>
      <c r="BH48" s="1">
        <v>130</v>
      </c>
      <c r="BI48" s="279">
        <v>135</v>
      </c>
      <c r="BJ48" s="285">
        <v>139</v>
      </c>
      <c r="BK48" s="291">
        <v>143</v>
      </c>
      <c r="BL48" s="295">
        <v>145</v>
      </c>
      <c r="BM48" s="299">
        <v>149</v>
      </c>
      <c r="BN48" s="305">
        <v>154</v>
      </c>
      <c r="BO48" s="308">
        <v>159</v>
      </c>
      <c r="BP48" s="310">
        <v>164</v>
      </c>
      <c r="BQ48" s="313">
        <v>169</v>
      </c>
      <c r="BR48" s="1">
        <v>174</v>
      </c>
      <c r="BS48" s="322">
        <v>179</v>
      </c>
      <c r="BT48" s="327">
        <v>184</v>
      </c>
      <c r="BU48" s="331">
        <v>188</v>
      </c>
      <c r="BV48" s="335">
        <v>192</v>
      </c>
      <c r="BW48" s="338">
        <v>197</v>
      </c>
      <c r="BX48" s="343">
        <v>201</v>
      </c>
      <c r="BY48" s="346">
        <v>206</v>
      </c>
      <c r="BZ48" s="354">
        <v>210</v>
      </c>
      <c r="CA48" s="375">
        <v>214</v>
      </c>
      <c r="CB48" s="388">
        <v>218</v>
      </c>
      <c r="CC48" s="393">
        <v>222</v>
      </c>
      <c r="CD48" s="414">
        <v>229</v>
      </c>
      <c r="CE48" s="422">
        <v>232</v>
      </c>
      <c r="CF48" s="429">
        <v>237</v>
      </c>
      <c r="CG48" s="435">
        <v>241</v>
      </c>
      <c r="CH48" s="441">
        <v>246</v>
      </c>
      <c r="CI48" s="448">
        <v>250</v>
      </c>
      <c r="CJ48" s="456">
        <v>253</v>
      </c>
      <c r="CK48" s="460">
        <v>257</v>
      </c>
      <c r="CL48" s="468">
        <v>260</v>
      </c>
      <c r="CM48" s="475">
        <v>264</v>
      </c>
      <c r="CN48" s="483">
        <v>268</v>
      </c>
      <c r="CO48" s="489">
        <v>274</v>
      </c>
      <c r="CP48" s="498">
        <v>278</v>
      </c>
      <c r="CQ48" s="505">
        <v>281</v>
      </c>
      <c r="CR48" s="511">
        <v>283</v>
      </c>
      <c r="CS48" s="519">
        <v>286</v>
      </c>
      <c r="CT48" s="530">
        <v>288</v>
      </c>
      <c r="CU48" s="218">
        <f t="shared" si="0"/>
        <v>2</v>
      </c>
      <c r="CV48" s="7">
        <v>8</v>
      </c>
      <c r="CW48" s="7">
        <v>10</v>
      </c>
      <c r="CX48" s="10">
        <v>11</v>
      </c>
      <c r="CY48" s="5">
        <v>11</v>
      </c>
      <c r="CZ48" s="5">
        <v>11</v>
      </c>
      <c r="DA48" s="22">
        <v>11</v>
      </c>
      <c r="DB48" s="36">
        <v>14</v>
      </c>
      <c r="DC48" s="5">
        <v>14</v>
      </c>
      <c r="DD48" s="41">
        <v>16</v>
      </c>
      <c r="DE48" s="44">
        <v>16</v>
      </c>
      <c r="DF48" s="47">
        <v>20</v>
      </c>
      <c r="DG48" s="53">
        <v>31</v>
      </c>
      <c r="DH48" s="65">
        <v>45</v>
      </c>
      <c r="DI48" s="69">
        <v>58</v>
      </c>
      <c r="DJ48" s="71">
        <v>68</v>
      </c>
      <c r="DK48" s="73">
        <v>69</v>
      </c>
      <c r="DL48" s="1">
        <f>ROUND((DK48-DI48)/2+DK48,1)</f>
        <v>74.5</v>
      </c>
      <c r="DM48" s="82">
        <v>70</v>
      </c>
      <c r="DN48" s="88">
        <v>71</v>
      </c>
      <c r="DO48" s="90">
        <v>71</v>
      </c>
      <c r="DP48" s="93">
        <v>71</v>
      </c>
      <c r="DQ48" s="99">
        <v>71</v>
      </c>
      <c r="DR48" s="1">
        <f>ROUND((DQ48-DN48)/3+DQ48,1)</f>
        <v>71</v>
      </c>
      <c r="DS48" s="114">
        <v>73</v>
      </c>
      <c r="DT48" s="117">
        <v>76</v>
      </c>
      <c r="DU48" s="122">
        <v>77</v>
      </c>
      <c r="DV48" s="124">
        <v>80</v>
      </c>
      <c r="DW48" s="129">
        <v>82</v>
      </c>
      <c r="DX48" s="133">
        <v>83</v>
      </c>
      <c r="DY48" s="136">
        <v>83</v>
      </c>
      <c r="DZ48" s="140">
        <v>83</v>
      </c>
      <c r="EA48" s="145">
        <v>83</v>
      </c>
      <c r="EB48" s="149">
        <v>84</v>
      </c>
      <c r="EC48" s="153">
        <v>85</v>
      </c>
      <c r="ED48" s="158">
        <v>87</v>
      </c>
      <c r="EE48" s="163">
        <v>88</v>
      </c>
      <c r="EF48" s="167">
        <v>90</v>
      </c>
      <c r="EG48" s="174">
        <v>91</v>
      </c>
      <c r="EH48" s="178">
        <v>93</v>
      </c>
      <c r="EI48" s="184">
        <v>94</v>
      </c>
      <c r="EJ48" s="189">
        <v>95</v>
      </c>
      <c r="EK48" s="193">
        <v>95</v>
      </c>
      <c r="EL48" s="202">
        <v>95</v>
      </c>
      <c r="EM48" s="205">
        <v>95</v>
      </c>
      <c r="EN48" s="209">
        <v>95</v>
      </c>
      <c r="EO48" s="218">
        <v>96</v>
      </c>
      <c r="EP48" s="225">
        <v>97</v>
      </c>
      <c r="EQ48" s="234">
        <v>100</v>
      </c>
      <c r="ER48" s="234">
        <v>101</v>
      </c>
      <c r="ES48" s="245">
        <v>103</v>
      </c>
      <c r="ET48" s="251">
        <v>104</v>
      </c>
      <c r="EU48" s="255">
        <v>106</v>
      </c>
      <c r="EV48" s="264">
        <v>107</v>
      </c>
      <c r="EW48" s="1">
        <f t="shared" si="62"/>
        <v>107</v>
      </c>
      <c r="EX48" s="1">
        <f t="shared" si="63"/>
        <v>107</v>
      </c>
      <c r="EY48" s="279">
        <v>108</v>
      </c>
      <c r="EZ48" s="285">
        <v>109</v>
      </c>
      <c r="FA48" s="291">
        <v>110</v>
      </c>
      <c r="FB48" s="295">
        <v>112</v>
      </c>
      <c r="FC48" s="299">
        <v>116</v>
      </c>
      <c r="FD48" s="305">
        <v>119</v>
      </c>
      <c r="FE48" s="308">
        <v>120</v>
      </c>
      <c r="FF48" s="310">
        <v>123</v>
      </c>
      <c r="FG48" s="313">
        <v>123</v>
      </c>
      <c r="FH48" s="1">
        <f t="shared" si="64"/>
        <v>123</v>
      </c>
      <c r="FI48" s="322">
        <v>123</v>
      </c>
      <c r="FJ48" s="327">
        <v>123</v>
      </c>
      <c r="FK48" s="331">
        <v>124</v>
      </c>
      <c r="FL48" s="335">
        <v>126</v>
      </c>
      <c r="FM48" s="338">
        <v>128</v>
      </c>
      <c r="FN48" s="343">
        <v>130</v>
      </c>
      <c r="FO48" s="346">
        <v>132</v>
      </c>
      <c r="FP48" s="354">
        <v>134</v>
      </c>
      <c r="FQ48" s="375">
        <v>136</v>
      </c>
      <c r="FR48" s="388">
        <v>139</v>
      </c>
      <c r="FS48" s="393">
        <v>143</v>
      </c>
      <c r="FT48" s="414">
        <v>143</v>
      </c>
      <c r="FU48" s="422">
        <v>145</v>
      </c>
      <c r="FV48" s="429">
        <v>148</v>
      </c>
      <c r="FW48" s="435">
        <v>150</v>
      </c>
      <c r="FX48" s="441">
        <v>152</v>
      </c>
      <c r="FY48" s="448">
        <v>154</v>
      </c>
      <c r="FZ48" s="456">
        <v>156</v>
      </c>
      <c r="GA48" s="460">
        <v>158</v>
      </c>
      <c r="GB48" s="468">
        <v>160</v>
      </c>
      <c r="GC48" s="475">
        <v>162</v>
      </c>
      <c r="GD48" s="483">
        <v>164</v>
      </c>
      <c r="GE48" s="489">
        <v>165</v>
      </c>
      <c r="GF48" s="498">
        <v>166</v>
      </c>
      <c r="GG48" s="505">
        <v>167</v>
      </c>
      <c r="GH48" s="511">
        <v>168</v>
      </c>
      <c r="GI48" s="519">
        <v>169</v>
      </c>
      <c r="GJ48" s="530">
        <v>171</v>
      </c>
      <c r="GK48" s="218">
        <f t="shared" si="2"/>
        <v>2</v>
      </c>
      <c r="GL48" s="7">
        <v>5827</v>
      </c>
      <c r="GM48" s="7">
        <v>5889</v>
      </c>
      <c r="GN48" s="7">
        <v>5968</v>
      </c>
      <c r="GO48" s="13"/>
      <c r="GP48" s="17"/>
      <c r="GQ48" s="22"/>
      <c r="GR48" s="5">
        <v>6040</v>
      </c>
      <c r="GS48" s="5">
        <v>6040</v>
      </c>
      <c r="GT48" s="41">
        <v>6247</v>
      </c>
      <c r="GU48" s="44">
        <v>6259</v>
      </c>
      <c r="GV48" s="47">
        <v>6318</v>
      </c>
      <c r="GW48" s="53">
        <v>6387</v>
      </c>
      <c r="GX48" s="65">
        <v>6472</v>
      </c>
      <c r="GY48" s="69">
        <v>6561</v>
      </c>
      <c r="GZ48" s="71">
        <v>6641</v>
      </c>
      <c r="HA48" s="73">
        <v>6660</v>
      </c>
      <c r="HB48" s="77"/>
      <c r="HC48" s="82">
        <v>6762</v>
      </c>
      <c r="HD48" s="88">
        <v>6812</v>
      </c>
      <c r="HE48" s="90">
        <v>6856</v>
      </c>
      <c r="HF48" s="93">
        <v>6886</v>
      </c>
      <c r="HG48" s="99">
        <v>6928</v>
      </c>
      <c r="HH48" s="104"/>
      <c r="HI48" s="114">
        <v>6985</v>
      </c>
      <c r="HJ48" s="117">
        <v>7040</v>
      </c>
      <c r="HK48" s="74">
        <v>7082</v>
      </c>
      <c r="HL48" s="124">
        <v>7143</v>
      </c>
      <c r="HM48" s="129">
        <v>7192</v>
      </c>
      <c r="HN48" s="133">
        <v>7238</v>
      </c>
      <c r="HO48" s="136">
        <v>7278</v>
      </c>
      <c r="HP48" s="140">
        <v>7278</v>
      </c>
      <c r="HQ48" s="145">
        <v>7326</v>
      </c>
      <c r="HR48" s="149">
        <v>7412</v>
      </c>
      <c r="HS48" s="153">
        <v>7554</v>
      </c>
      <c r="HT48" s="158">
        <v>7693</v>
      </c>
      <c r="HU48" s="163">
        <v>7793</v>
      </c>
      <c r="HV48" s="167">
        <v>7892</v>
      </c>
      <c r="HW48" s="174">
        <v>7986</v>
      </c>
      <c r="HX48" s="74">
        <v>8090</v>
      </c>
      <c r="HY48" s="184">
        <v>8167</v>
      </c>
      <c r="HZ48" s="189">
        <v>8299</v>
      </c>
      <c r="IA48" s="193">
        <v>8574</v>
      </c>
      <c r="IB48" s="202">
        <v>8803</v>
      </c>
      <c r="IC48" s="205">
        <v>8955</v>
      </c>
      <c r="ID48" s="209">
        <v>9096</v>
      </c>
      <c r="IE48" s="223">
        <v>9251</v>
      </c>
      <c r="IF48" s="225">
        <v>9389</v>
      </c>
      <c r="IG48" s="229">
        <v>9552</v>
      </c>
      <c r="IH48" s="235"/>
      <c r="II48" s="245">
        <v>9751</v>
      </c>
      <c r="IJ48" s="251">
        <v>9852</v>
      </c>
      <c r="IK48" s="255">
        <v>9970</v>
      </c>
      <c r="IL48" s="264">
        <v>10108</v>
      </c>
      <c r="IM48" s="268">
        <v>10457</v>
      </c>
      <c r="IN48" s="272"/>
      <c r="IO48" s="279">
        <v>10959</v>
      </c>
      <c r="IP48" s="285">
        <v>11095</v>
      </c>
      <c r="IQ48" s="291">
        <v>11192</v>
      </c>
      <c r="IR48" s="295">
        <v>11285</v>
      </c>
      <c r="IS48" s="299">
        <v>11393</v>
      </c>
      <c r="IT48" s="305">
        <v>11500</v>
      </c>
      <c r="IU48" s="308">
        <v>11598</v>
      </c>
      <c r="IV48" s="310">
        <v>11716</v>
      </c>
      <c r="IW48" s="313">
        <v>11974</v>
      </c>
      <c r="IX48" s="317"/>
      <c r="IY48" s="322">
        <v>12452</v>
      </c>
      <c r="IZ48" s="327">
        <v>12802</v>
      </c>
      <c r="JA48" s="331">
        <v>13008</v>
      </c>
      <c r="JB48" s="335">
        <v>13173</v>
      </c>
      <c r="JC48" s="338">
        <v>13290</v>
      </c>
      <c r="JD48" s="343">
        <v>13397</v>
      </c>
      <c r="JE48" s="346">
        <v>13518</v>
      </c>
      <c r="JF48" s="354">
        <v>13630</v>
      </c>
      <c r="JG48" s="375">
        <v>13742</v>
      </c>
      <c r="JH48" s="388">
        <v>13854</v>
      </c>
      <c r="JI48" s="393">
        <v>13953</v>
      </c>
      <c r="JJ48" s="414">
        <v>14169</v>
      </c>
      <c r="JK48" s="422">
        <v>14331</v>
      </c>
      <c r="JL48" s="429">
        <v>14755</v>
      </c>
      <c r="JM48" s="435">
        <v>14887</v>
      </c>
      <c r="JN48" s="441">
        <v>15004</v>
      </c>
      <c r="JO48" s="448">
        <v>15106</v>
      </c>
      <c r="JP48" s="456">
        <v>15217</v>
      </c>
      <c r="JQ48" s="460">
        <v>15329</v>
      </c>
      <c r="JR48" s="468">
        <v>15428</v>
      </c>
      <c r="JS48" s="475">
        <v>15531</v>
      </c>
      <c r="JT48" s="483">
        <v>15674</v>
      </c>
      <c r="JU48" s="489">
        <v>15911</v>
      </c>
      <c r="JV48" s="498">
        <v>16167</v>
      </c>
      <c r="JW48" s="505">
        <v>16497</v>
      </c>
      <c r="JX48" s="511">
        <v>16627</v>
      </c>
      <c r="JY48" s="519">
        <v>16794</v>
      </c>
      <c r="JZ48" s="530">
        <v>16892</v>
      </c>
      <c r="KA48" s="218">
        <f t="shared" si="3"/>
        <v>98</v>
      </c>
      <c r="KB48" s="4"/>
    </row>
    <row r="49" spans="1:288" ht="15" customHeight="1" x14ac:dyDescent="0.2">
      <c r="A49" s="557"/>
      <c r="B49" s="43">
        <v>48</v>
      </c>
      <c r="C49" s="4" t="s">
        <v>482</v>
      </c>
      <c r="D49" s="43">
        <v>4</v>
      </c>
      <c r="E49" s="43">
        <v>4</v>
      </c>
      <c r="F49" s="7">
        <v>506</v>
      </c>
      <c r="G49" s="7">
        <v>512</v>
      </c>
      <c r="H49" s="1">
        <v>520</v>
      </c>
      <c r="I49" s="13">
        <v>523</v>
      </c>
      <c r="J49" s="18">
        <v>526</v>
      </c>
      <c r="K49" s="1">
        <v>531</v>
      </c>
      <c r="L49" s="1">
        <v>536</v>
      </c>
      <c r="M49" s="40">
        <v>548</v>
      </c>
      <c r="N49" s="1">
        <f>ROUND((M49-F49)/7+M49,0)</f>
        <v>554</v>
      </c>
      <c r="O49" s="44">
        <v>565</v>
      </c>
      <c r="P49" s="1">
        <f>ROUND((O49-F49)/9+O49+1,0)</f>
        <v>573</v>
      </c>
      <c r="Q49" s="53">
        <v>582</v>
      </c>
      <c r="R49" s="65">
        <v>589</v>
      </c>
      <c r="S49" s="69">
        <v>597</v>
      </c>
      <c r="T49" s="71">
        <v>607</v>
      </c>
      <c r="U49" s="73">
        <v>614</v>
      </c>
      <c r="V49" s="77">
        <v>636</v>
      </c>
      <c r="W49" s="82">
        <v>658</v>
      </c>
      <c r="X49" s="88">
        <v>663</v>
      </c>
      <c r="Y49" s="1">
        <f>ROUND((X49-U49)/3+X49,1)</f>
        <v>679.3</v>
      </c>
      <c r="Z49" s="93">
        <v>683</v>
      </c>
      <c r="AA49" s="99">
        <v>694</v>
      </c>
      <c r="AB49" s="104">
        <v>702</v>
      </c>
      <c r="AC49" s="114">
        <v>710</v>
      </c>
      <c r="AD49" s="117">
        <v>718</v>
      </c>
      <c r="AE49" s="122">
        <v>725</v>
      </c>
      <c r="AF49" s="124">
        <v>739</v>
      </c>
      <c r="AG49" s="1">
        <f>ROUND((AF49-AC49)/3+AF49,1)</f>
        <v>748.7</v>
      </c>
      <c r="AH49" s="1">
        <f>ROUND((AG49-AD49)/3+AG49,1)</f>
        <v>758.9</v>
      </c>
      <c r="AI49" s="5">
        <v>758.9</v>
      </c>
      <c r="AJ49" s="5">
        <v>758.9</v>
      </c>
      <c r="AK49" s="5">
        <v>758.9</v>
      </c>
      <c r="AL49" s="149">
        <v>767</v>
      </c>
      <c r="AM49" s="153">
        <v>778</v>
      </c>
      <c r="AN49" s="1">
        <v>786</v>
      </c>
      <c r="AO49" s="1">
        <v>794</v>
      </c>
      <c r="AP49" s="167">
        <v>802</v>
      </c>
      <c r="AQ49" s="1">
        <v>810</v>
      </c>
      <c r="AR49" s="178">
        <v>823</v>
      </c>
      <c r="AS49" s="184">
        <v>831</v>
      </c>
      <c r="AT49" s="1">
        <f>ROUND((AS49-AP49)/3*1.2+AS49,1)</f>
        <v>842.6</v>
      </c>
      <c r="AU49" s="1">
        <v>849</v>
      </c>
      <c r="AV49" s="1">
        <v>857</v>
      </c>
      <c r="AW49" s="1">
        <v>865</v>
      </c>
      <c r="AX49" s="1">
        <v>873</v>
      </c>
      <c r="AY49" s="218">
        <v>866</v>
      </c>
      <c r="AZ49" s="1">
        <v>870</v>
      </c>
      <c r="BA49" s="1">
        <v>874</v>
      </c>
      <c r="BB49" s="1">
        <v>878</v>
      </c>
      <c r="BC49" s="1">
        <v>882</v>
      </c>
      <c r="BD49" s="1">
        <v>886</v>
      </c>
      <c r="BE49" s="1">
        <v>890</v>
      </c>
      <c r="BF49" s="1">
        <v>894</v>
      </c>
      <c r="BG49" s="1">
        <v>898</v>
      </c>
      <c r="BH49" s="1">
        <v>902</v>
      </c>
      <c r="BI49" s="1">
        <v>906</v>
      </c>
      <c r="BJ49" s="1">
        <v>910</v>
      </c>
      <c r="BK49" s="1">
        <v>914</v>
      </c>
      <c r="BL49" s="1">
        <v>918</v>
      </c>
      <c r="BM49" s="1">
        <v>922</v>
      </c>
      <c r="BN49" s="1">
        <v>926</v>
      </c>
      <c r="BO49" s="1">
        <v>930</v>
      </c>
      <c r="BP49" s="1">
        <v>936</v>
      </c>
      <c r="BQ49" s="1">
        <v>942</v>
      </c>
      <c r="BR49" s="1">
        <v>948</v>
      </c>
      <c r="BS49" s="1">
        <v>954</v>
      </c>
      <c r="BT49" s="1">
        <v>960</v>
      </c>
      <c r="BU49" s="1">
        <v>966</v>
      </c>
      <c r="BV49" s="1">
        <v>972</v>
      </c>
      <c r="BW49" s="1">
        <v>978</v>
      </c>
      <c r="BX49" s="343">
        <v>1056</v>
      </c>
      <c r="BY49" s="1">
        <v>1066</v>
      </c>
      <c r="BZ49" s="1">
        <v>1076</v>
      </c>
      <c r="CA49" s="375">
        <v>1081</v>
      </c>
      <c r="CB49" s="1">
        <v>1086</v>
      </c>
      <c r="CC49" s="1">
        <v>1091</v>
      </c>
      <c r="CD49" s="1">
        <v>1096</v>
      </c>
      <c r="CE49" s="1">
        <v>1101</v>
      </c>
      <c r="CF49" s="1">
        <v>1106</v>
      </c>
      <c r="CG49" s="1">
        <v>1111</v>
      </c>
      <c r="CH49" s="1">
        <v>1116</v>
      </c>
      <c r="CI49" s="1">
        <v>1121</v>
      </c>
      <c r="CJ49" s="1">
        <v>1126</v>
      </c>
      <c r="CK49" s="1">
        <v>1131</v>
      </c>
      <c r="CL49" s="1">
        <v>1136</v>
      </c>
      <c r="CM49" s="396">
        <v>1093</v>
      </c>
      <c r="CN49" s="1">
        <v>1101</v>
      </c>
      <c r="CO49" s="1">
        <v>1109</v>
      </c>
      <c r="CP49" s="1">
        <v>1117</v>
      </c>
      <c r="CQ49" s="1">
        <v>1125</v>
      </c>
      <c r="CR49" s="1">
        <v>1133</v>
      </c>
      <c r="CS49" s="522">
        <v>1141</v>
      </c>
      <c r="CT49" s="1">
        <v>1149</v>
      </c>
      <c r="CU49" s="218">
        <f t="shared" si="0"/>
        <v>8</v>
      </c>
      <c r="CV49" s="7">
        <v>71</v>
      </c>
      <c r="CW49" s="7">
        <v>76</v>
      </c>
      <c r="CX49" s="1">
        <v>82</v>
      </c>
      <c r="CY49" s="13">
        <v>84</v>
      </c>
      <c r="CZ49" s="18">
        <v>86</v>
      </c>
      <c r="DA49" s="1">
        <v>89</v>
      </c>
      <c r="DB49" s="1">
        <v>92</v>
      </c>
      <c r="DC49" s="40">
        <v>92</v>
      </c>
      <c r="DD49" s="1">
        <f>ROUND((DC49-CV49)/7+DC49,0)</f>
        <v>95</v>
      </c>
      <c r="DE49" s="5">
        <v>95</v>
      </c>
      <c r="DF49" s="5">
        <v>95</v>
      </c>
      <c r="DG49" s="5">
        <v>95</v>
      </c>
      <c r="DH49" s="65">
        <v>92</v>
      </c>
      <c r="DI49" s="69">
        <v>92</v>
      </c>
      <c r="DJ49" s="71">
        <v>92</v>
      </c>
      <c r="DK49" s="73">
        <v>92</v>
      </c>
      <c r="DL49" s="77">
        <v>92</v>
      </c>
      <c r="DM49" s="82">
        <v>92</v>
      </c>
      <c r="DN49" s="88">
        <v>92</v>
      </c>
      <c r="DO49" s="1">
        <f>ROUND((DN49-DK49)/3+DN49,1)</f>
        <v>92</v>
      </c>
      <c r="DP49" s="93">
        <v>92</v>
      </c>
      <c r="DQ49" s="99">
        <v>92</v>
      </c>
      <c r="DR49" s="104">
        <v>92</v>
      </c>
      <c r="DS49" s="114">
        <v>92</v>
      </c>
      <c r="DT49" s="117">
        <v>92</v>
      </c>
      <c r="DU49" s="122">
        <v>92</v>
      </c>
      <c r="DV49" s="124">
        <v>92</v>
      </c>
      <c r="DW49" s="1">
        <v>92</v>
      </c>
      <c r="DX49" s="1">
        <v>92</v>
      </c>
      <c r="DY49" s="136">
        <v>92</v>
      </c>
      <c r="DZ49" s="1">
        <v>92</v>
      </c>
      <c r="EA49" s="1">
        <v>92</v>
      </c>
      <c r="EB49" s="149">
        <v>92</v>
      </c>
      <c r="EC49" s="153">
        <v>92</v>
      </c>
      <c r="ED49" s="1">
        <v>92</v>
      </c>
      <c r="EE49" s="1">
        <v>92</v>
      </c>
      <c r="EF49" s="167">
        <v>92</v>
      </c>
      <c r="EG49" s="1">
        <v>92</v>
      </c>
      <c r="EH49" s="178">
        <v>92</v>
      </c>
      <c r="EI49" s="184">
        <v>92</v>
      </c>
      <c r="EJ49" s="1">
        <v>92</v>
      </c>
      <c r="EK49" s="1">
        <f>EJ49</f>
        <v>92</v>
      </c>
      <c r="EL49" s="1">
        <f>EK49</f>
        <v>92</v>
      </c>
      <c r="EM49" s="1">
        <f>EL49</f>
        <v>92</v>
      </c>
      <c r="EN49" s="1">
        <f>EM49</f>
        <v>92</v>
      </c>
      <c r="EO49" s="218">
        <v>92</v>
      </c>
      <c r="EP49" s="1">
        <v>92</v>
      </c>
      <c r="EQ49" s="1">
        <v>92</v>
      </c>
      <c r="ER49" s="1">
        <v>92</v>
      </c>
      <c r="ES49" s="1">
        <v>92</v>
      </c>
      <c r="ET49" s="1">
        <v>92</v>
      </c>
      <c r="EU49" s="1">
        <v>92</v>
      </c>
      <c r="EV49" s="1">
        <f>EU49</f>
        <v>92</v>
      </c>
      <c r="EW49" s="1">
        <f t="shared" si="62"/>
        <v>92</v>
      </c>
      <c r="EX49" s="1">
        <f t="shared" si="63"/>
        <v>92</v>
      </c>
      <c r="EY49" s="1">
        <v>92</v>
      </c>
      <c r="EZ49" s="1">
        <v>92</v>
      </c>
      <c r="FA49" s="1">
        <v>92</v>
      </c>
      <c r="FB49" s="1">
        <v>92</v>
      </c>
      <c r="FC49" s="1">
        <v>92</v>
      </c>
      <c r="FD49" s="1">
        <v>92</v>
      </c>
      <c r="FE49" s="1">
        <v>92</v>
      </c>
      <c r="FF49" s="1">
        <v>92</v>
      </c>
      <c r="FG49" s="1">
        <f>FF49</f>
        <v>92</v>
      </c>
      <c r="FH49" s="1">
        <f t="shared" si="64"/>
        <v>92</v>
      </c>
      <c r="FI49" s="1">
        <f>FH49</f>
        <v>92</v>
      </c>
      <c r="FJ49" s="1">
        <v>92</v>
      </c>
      <c r="FK49" s="1">
        <v>92</v>
      </c>
      <c r="FL49" s="1">
        <v>92</v>
      </c>
      <c r="FM49" s="1">
        <v>92</v>
      </c>
      <c r="FN49" s="343">
        <v>92</v>
      </c>
      <c r="FO49" s="1">
        <v>92</v>
      </c>
      <c r="FP49" s="1">
        <v>92</v>
      </c>
      <c r="FQ49" s="375">
        <v>92</v>
      </c>
      <c r="FR49" s="1">
        <v>92</v>
      </c>
      <c r="FS49" s="1">
        <v>92</v>
      </c>
      <c r="FT49" s="1">
        <v>92</v>
      </c>
      <c r="FU49" s="1">
        <v>92</v>
      </c>
      <c r="FV49" s="1">
        <v>92</v>
      </c>
      <c r="FW49" s="1">
        <v>92</v>
      </c>
      <c r="FX49" s="1">
        <v>92</v>
      </c>
      <c r="FY49" s="1">
        <v>92</v>
      </c>
      <c r="FZ49" s="1">
        <v>92</v>
      </c>
      <c r="GA49" s="1">
        <v>92</v>
      </c>
      <c r="GB49" s="1">
        <v>92</v>
      </c>
      <c r="GC49" s="1">
        <v>92</v>
      </c>
      <c r="GD49" s="1">
        <v>92</v>
      </c>
      <c r="GE49" s="1">
        <v>92</v>
      </c>
      <c r="GF49" s="1">
        <v>92</v>
      </c>
      <c r="GG49" s="1">
        <v>92</v>
      </c>
      <c r="GH49" s="1">
        <v>92</v>
      </c>
      <c r="GI49" s="522">
        <v>92</v>
      </c>
      <c r="GJ49" s="1">
        <v>92</v>
      </c>
      <c r="GK49" s="218">
        <f t="shared" si="2"/>
        <v>0</v>
      </c>
      <c r="GL49" s="7">
        <v>8406</v>
      </c>
      <c r="GM49" s="7">
        <v>8559</v>
      </c>
      <c r="GN49" s="7"/>
      <c r="GO49" s="13">
        <v>8856</v>
      </c>
      <c r="GP49" s="17">
        <v>8963</v>
      </c>
      <c r="GQ49" s="22"/>
      <c r="GR49" s="31"/>
      <c r="GS49" s="37">
        <v>9445</v>
      </c>
      <c r="GT49" s="41"/>
      <c r="GU49" s="44">
        <v>9993</v>
      </c>
      <c r="GV49" s="47"/>
      <c r="GW49" s="53">
        <v>10631</v>
      </c>
      <c r="GX49" s="65">
        <v>10938</v>
      </c>
      <c r="GY49" s="69">
        <v>11098</v>
      </c>
      <c r="GZ49" s="71">
        <v>11637</v>
      </c>
      <c r="HA49" s="74">
        <v>11949</v>
      </c>
      <c r="HB49" s="77">
        <v>12126</v>
      </c>
      <c r="HC49" s="82">
        <v>12380</v>
      </c>
      <c r="HD49" s="74">
        <v>12612</v>
      </c>
      <c r="HE49" s="90"/>
      <c r="HF49" s="93">
        <v>13222</v>
      </c>
      <c r="HG49" s="99">
        <v>13561</v>
      </c>
      <c r="HH49" s="104">
        <v>13922</v>
      </c>
      <c r="HI49" s="114">
        <v>14257</v>
      </c>
      <c r="HJ49" s="117">
        <v>14606</v>
      </c>
      <c r="HK49" s="122">
        <v>14945</v>
      </c>
      <c r="HL49" s="124">
        <v>15312</v>
      </c>
      <c r="HM49" s="129"/>
      <c r="HN49" s="133"/>
      <c r="HO49" s="136">
        <v>16019</v>
      </c>
      <c r="HP49" s="140"/>
      <c r="HQ49" s="145"/>
      <c r="HR49" s="149">
        <v>16987</v>
      </c>
      <c r="HS49" s="153">
        <v>17323</v>
      </c>
      <c r="HT49" s="158"/>
      <c r="HU49" s="163"/>
      <c r="HV49" s="167">
        <v>18592</v>
      </c>
      <c r="HW49" s="174"/>
      <c r="HX49" s="178">
        <v>19410</v>
      </c>
      <c r="HY49" s="184">
        <v>19740</v>
      </c>
      <c r="HZ49" s="189"/>
      <c r="IA49" s="193"/>
      <c r="IB49" s="202"/>
      <c r="IC49" s="205"/>
      <c r="ID49" s="209"/>
      <c r="IE49" s="223">
        <v>21387</v>
      </c>
      <c r="IF49" s="225"/>
      <c r="IG49" s="229"/>
      <c r="IH49" s="235"/>
      <c r="II49" s="245"/>
      <c r="IJ49" s="251"/>
      <c r="IK49" s="255"/>
      <c r="IL49" s="264"/>
      <c r="IM49" s="268"/>
      <c r="IN49" s="272"/>
      <c r="IO49" s="279"/>
      <c r="IP49" s="285"/>
      <c r="IQ49" s="291"/>
      <c r="IR49" s="295"/>
      <c r="IS49" s="299"/>
      <c r="IT49" s="305"/>
      <c r="IU49" s="308"/>
      <c r="IV49" s="310"/>
      <c r="IW49" s="313"/>
      <c r="IX49" s="317"/>
      <c r="IY49" s="322"/>
      <c r="IZ49" s="327"/>
      <c r="JA49" s="331"/>
      <c r="JB49" s="335"/>
      <c r="JC49" s="338"/>
      <c r="JD49" s="343">
        <v>29228</v>
      </c>
      <c r="JE49" s="346"/>
      <c r="JF49" s="354"/>
      <c r="JG49" s="375">
        <v>30267</v>
      </c>
      <c r="JH49" s="388"/>
      <c r="JI49" s="393"/>
      <c r="JJ49" s="414"/>
      <c r="JK49" s="422"/>
      <c r="JL49" s="429"/>
      <c r="JM49" s="435"/>
      <c r="JN49" s="441"/>
      <c r="JO49" s="448"/>
      <c r="JP49" s="456"/>
      <c r="JQ49" s="460"/>
      <c r="JR49" s="468"/>
      <c r="JS49" s="475"/>
      <c r="JT49" s="483"/>
      <c r="JU49" s="489"/>
      <c r="JV49" s="498"/>
      <c r="JW49" s="505"/>
      <c r="JX49" s="511"/>
      <c r="JY49" s="519"/>
      <c r="JZ49" s="530"/>
      <c r="KA49" s="218" t="str">
        <f t="shared" si="3"/>
        <v>Н/Д</v>
      </c>
      <c r="KB49" s="4"/>
    </row>
    <row r="50" spans="1:288" ht="15" customHeight="1" x14ac:dyDescent="0.2">
      <c r="A50" s="557">
        <v>1</v>
      </c>
      <c r="B50" s="43">
        <v>49</v>
      </c>
      <c r="C50" s="4" t="s">
        <v>179</v>
      </c>
      <c r="D50" s="43">
        <v>2</v>
      </c>
      <c r="E50" s="43">
        <v>1</v>
      </c>
      <c r="F50" s="7">
        <v>1.6060000000000001</v>
      </c>
      <c r="G50" s="7">
        <v>3</v>
      </c>
      <c r="H50" s="10">
        <v>6</v>
      </c>
      <c r="I50" s="13">
        <v>8</v>
      </c>
      <c r="J50" s="18">
        <v>9</v>
      </c>
      <c r="K50" s="22">
        <v>12</v>
      </c>
      <c r="L50" s="31">
        <v>14</v>
      </c>
      <c r="M50" s="37">
        <v>17</v>
      </c>
      <c r="N50" s="41">
        <v>19</v>
      </c>
      <c r="O50" s="44">
        <v>21</v>
      </c>
      <c r="P50" s="47">
        <v>23</v>
      </c>
      <c r="Q50" s="53">
        <v>25</v>
      </c>
      <c r="R50" s="65">
        <v>27</v>
      </c>
      <c r="S50" s="69">
        <v>27</v>
      </c>
      <c r="T50" s="71">
        <v>29</v>
      </c>
      <c r="U50" s="73">
        <v>30</v>
      </c>
      <c r="V50" s="1">
        <f>ROUND((U50-S50)/2+U50,1)</f>
        <v>31.5</v>
      </c>
      <c r="W50" s="82">
        <v>33</v>
      </c>
      <c r="X50" s="88">
        <v>35</v>
      </c>
      <c r="Y50" s="90">
        <v>37</v>
      </c>
      <c r="Z50" s="93">
        <v>39</v>
      </c>
      <c r="AA50" s="99">
        <v>41</v>
      </c>
      <c r="AB50" s="104">
        <v>43</v>
      </c>
      <c r="AC50" s="114">
        <v>45</v>
      </c>
      <c r="AD50" s="117">
        <v>50</v>
      </c>
      <c r="AE50" s="1">
        <f t="shared" ref="AE50" si="65">ROUND((AD50-AA50)/3+AD50,1)</f>
        <v>53</v>
      </c>
      <c r="AF50" s="124">
        <v>55</v>
      </c>
      <c r="AG50" s="129">
        <v>65</v>
      </c>
      <c r="AH50" s="133">
        <v>69</v>
      </c>
      <c r="AI50" s="136">
        <v>70</v>
      </c>
      <c r="AJ50" s="140">
        <v>71</v>
      </c>
      <c r="AK50" s="1">
        <f>ROUND((AJ50-AG50)/3+AJ50,1)</f>
        <v>73</v>
      </c>
      <c r="AL50" s="149">
        <v>73</v>
      </c>
      <c r="AM50" s="153">
        <v>74</v>
      </c>
      <c r="AN50" s="158">
        <v>75</v>
      </c>
      <c r="AO50" s="163">
        <v>76</v>
      </c>
      <c r="AP50" s="167">
        <v>77</v>
      </c>
      <c r="AQ50" s="174">
        <v>78</v>
      </c>
      <c r="AR50" s="178">
        <v>78</v>
      </c>
      <c r="AS50" s="184">
        <v>80</v>
      </c>
      <c r="AT50" s="189">
        <v>80</v>
      </c>
      <c r="AU50" s="193">
        <v>80</v>
      </c>
      <c r="AV50" s="202">
        <v>82</v>
      </c>
      <c r="AW50" s="205">
        <v>82</v>
      </c>
      <c r="AX50" s="209">
        <v>82</v>
      </c>
      <c r="AY50" s="218">
        <v>82</v>
      </c>
      <c r="AZ50" s="225">
        <v>82</v>
      </c>
      <c r="BA50" s="229">
        <v>83</v>
      </c>
      <c r="BB50" s="235">
        <v>83</v>
      </c>
      <c r="BC50" s="245">
        <v>83</v>
      </c>
      <c r="BD50" s="251">
        <v>84</v>
      </c>
      <c r="BE50" s="255">
        <v>84</v>
      </c>
      <c r="BF50" s="264">
        <v>85</v>
      </c>
      <c r="BG50" s="268">
        <v>2</v>
      </c>
      <c r="BH50" s="272">
        <v>5</v>
      </c>
      <c r="BI50" s="279">
        <v>9</v>
      </c>
      <c r="BJ50" s="285">
        <v>12</v>
      </c>
      <c r="BK50" s="291">
        <v>16</v>
      </c>
      <c r="BL50" s="295">
        <v>20</v>
      </c>
      <c r="BM50" s="299">
        <v>23</v>
      </c>
      <c r="BN50" s="305">
        <v>26</v>
      </c>
      <c r="BO50" s="308">
        <v>29</v>
      </c>
      <c r="BP50" s="310">
        <v>33</v>
      </c>
      <c r="BQ50" s="313">
        <v>36</v>
      </c>
      <c r="BR50" s="320">
        <v>40</v>
      </c>
      <c r="BS50" s="322">
        <v>43</v>
      </c>
      <c r="BT50" s="327">
        <v>47</v>
      </c>
      <c r="BU50" s="331">
        <v>50</v>
      </c>
      <c r="BV50" s="335">
        <v>53</v>
      </c>
      <c r="BW50" s="338">
        <v>56</v>
      </c>
      <c r="BX50" s="343">
        <v>59</v>
      </c>
      <c r="BY50" s="346">
        <v>61</v>
      </c>
      <c r="BZ50" s="1">
        <v>64</v>
      </c>
      <c r="CA50" s="375">
        <v>66</v>
      </c>
      <c r="CB50" s="388">
        <v>69</v>
      </c>
      <c r="CC50" s="393">
        <v>72</v>
      </c>
      <c r="CD50" s="414">
        <v>75</v>
      </c>
      <c r="CE50" s="422">
        <v>78</v>
      </c>
      <c r="CF50" s="429">
        <v>81</v>
      </c>
      <c r="CG50" s="435">
        <v>84</v>
      </c>
      <c r="CH50" s="441">
        <v>87</v>
      </c>
      <c r="CI50" s="448">
        <v>89</v>
      </c>
      <c r="CJ50" s="456">
        <v>92</v>
      </c>
      <c r="CK50" s="460">
        <v>95</v>
      </c>
      <c r="CL50" s="468">
        <v>97</v>
      </c>
      <c r="CM50" s="475">
        <v>100</v>
      </c>
      <c r="CN50" s="483">
        <v>103</v>
      </c>
      <c r="CO50" s="489">
        <v>106</v>
      </c>
      <c r="CP50" s="498">
        <v>109</v>
      </c>
      <c r="CQ50" s="505">
        <v>112</v>
      </c>
      <c r="CR50" s="511">
        <v>115</v>
      </c>
      <c r="CS50" s="519">
        <v>120</v>
      </c>
      <c r="CT50" s="530">
        <v>124</v>
      </c>
      <c r="CU50" s="218">
        <f t="shared" si="0"/>
        <v>4</v>
      </c>
      <c r="CV50" s="7">
        <v>24</v>
      </c>
      <c r="CW50" s="7">
        <v>25</v>
      </c>
      <c r="CX50" s="10">
        <v>25</v>
      </c>
      <c r="CY50" s="13">
        <v>25</v>
      </c>
      <c r="CZ50" s="18">
        <v>25</v>
      </c>
      <c r="DA50" s="22">
        <v>25</v>
      </c>
      <c r="DB50" s="31">
        <v>25</v>
      </c>
      <c r="DC50" s="37">
        <v>26</v>
      </c>
      <c r="DD50" s="41">
        <v>26</v>
      </c>
      <c r="DE50" s="44">
        <v>26</v>
      </c>
      <c r="DF50" s="47">
        <v>26</v>
      </c>
      <c r="DG50" s="53">
        <v>26</v>
      </c>
      <c r="DH50" s="65">
        <v>26</v>
      </c>
      <c r="DI50" s="69">
        <v>26</v>
      </c>
      <c r="DJ50" s="71">
        <v>27</v>
      </c>
      <c r="DK50" s="73">
        <v>27</v>
      </c>
      <c r="DL50" s="1">
        <f>ROUND((DK50-DI50)/2+DK50,1)</f>
        <v>27.5</v>
      </c>
      <c r="DM50" s="82">
        <v>27.5</v>
      </c>
      <c r="DN50" s="88">
        <v>27.7</v>
      </c>
      <c r="DO50" s="90">
        <v>28</v>
      </c>
      <c r="DP50" s="93">
        <v>28</v>
      </c>
      <c r="DQ50" s="99">
        <v>29</v>
      </c>
      <c r="DR50" s="104">
        <v>29</v>
      </c>
      <c r="DS50" s="114">
        <v>29</v>
      </c>
      <c r="DT50" s="117">
        <v>29</v>
      </c>
      <c r="DU50" s="1">
        <v>29</v>
      </c>
      <c r="DV50" s="124">
        <v>30</v>
      </c>
      <c r="DW50" s="129">
        <v>30</v>
      </c>
      <c r="DX50" s="133">
        <v>30</v>
      </c>
      <c r="DY50" s="136">
        <v>30</v>
      </c>
      <c r="DZ50" s="140">
        <v>30</v>
      </c>
      <c r="EA50" s="1">
        <f>DZ50</f>
        <v>30</v>
      </c>
      <c r="EB50" s="149">
        <v>30</v>
      </c>
      <c r="EC50" s="153">
        <v>30</v>
      </c>
      <c r="ED50" s="158">
        <v>30</v>
      </c>
      <c r="EE50" s="163">
        <v>30</v>
      </c>
      <c r="EF50" s="167">
        <v>30</v>
      </c>
      <c r="EG50" s="174">
        <v>30</v>
      </c>
      <c r="EH50" s="178">
        <v>31</v>
      </c>
      <c r="EI50" s="184">
        <v>31</v>
      </c>
      <c r="EJ50" s="189">
        <v>31</v>
      </c>
      <c r="EK50" s="193">
        <v>31</v>
      </c>
      <c r="EL50" s="202">
        <v>31</v>
      </c>
      <c r="EM50" s="205">
        <v>31</v>
      </c>
      <c r="EN50" s="209">
        <v>31</v>
      </c>
      <c r="EO50" s="218">
        <v>31</v>
      </c>
      <c r="EP50" s="225">
        <v>31</v>
      </c>
      <c r="EQ50" s="229">
        <v>31</v>
      </c>
      <c r="ER50" s="235">
        <v>31</v>
      </c>
      <c r="ES50" s="245">
        <v>31</v>
      </c>
      <c r="ET50" s="251">
        <v>32</v>
      </c>
      <c r="EU50" s="255">
        <v>32</v>
      </c>
      <c r="EV50" s="1">
        <v>32</v>
      </c>
      <c r="EW50" s="1">
        <f t="shared" si="62"/>
        <v>32</v>
      </c>
      <c r="EX50" s="1">
        <f t="shared" si="63"/>
        <v>32</v>
      </c>
      <c r="EY50" s="1">
        <v>33</v>
      </c>
      <c r="EZ50" s="1">
        <v>34</v>
      </c>
      <c r="FA50" s="291">
        <v>32</v>
      </c>
      <c r="FB50" s="295">
        <v>32</v>
      </c>
      <c r="FC50" s="299">
        <v>32</v>
      </c>
      <c r="FD50" s="305">
        <v>32</v>
      </c>
      <c r="FE50" s="308">
        <v>32</v>
      </c>
      <c r="FF50" s="310">
        <v>32</v>
      </c>
      <c r="FG50" s="313">
        <v>32</v>
      </c>
      <c r="FH50" s="320">
        <v>32</v>
      </c>
      <c r="FI50" s="322">
        <v>32</v>
      </c>
      <c r="FJ50" s="327">
        <v>32</v>
      </c>
      <c r="FK50" s="331">
        <v>32</v>
      </c>
      <c r="FL50" s="335">
        <v>32</v>
      </c>
      <c r="FM50" s="338">
        <v>32</v>
      </c>
      <c r="FN50" s="343">
        <v>33</v>
      </c>
      <c r="FO50" s="346">
        <v>33</v>
      </c>
      <c r="FP50" s="354">
        <v>33</v>
      </c>
      <c r="FQ50" s="375">
        <v>33</v>
      </c>
      <c r="FR50" s="388">
        <v>33</v>
      </c>
      <c r="FS50" s="393">
        <v>33</v>
      </c>
      <c r="FT50" s="414">
        <v>33</v>
      </c>
      <c r="FU50" s="422">
        <v>33</v>
      </c>
      <c r="FV50" s="429">
        <v>33</v>
      </c>
      <c r="FW50" s="435">
        <v>33</v>
      </c>
      <c r="FX50" s="441">
        <v>33</v>
      </c>
      <c r="FY50" s="448">
        <v>33</v>
      </c>
      <c r="FZ50" s="456">
        <v>33</v>
      </c>
      <c r="GA50" s="460">
        <v>33</v>
      </c>
      <c r="GB50" s="468">
        <v>33</v>
      </c>
      <c r="GC50" s="475">
        <v>33</v>
      </c>
      <c r="GD50" s="483">
        <v>34</v>
      </c>
      <c r="GE50" s="489">
        <v>34</v>
      </c>
      <c r="GF50" s="498">
        <v>34</v>
      </c>
      <c r="GG50" s="505">
        <v>34</v>
      </c>
      <c r="GH50" s="511">
        <v>34</v>
      </c>
      <c r="GI50" s="519">
        <v>34</v>
      </c>
      <c r="GJ50" s="530">
        <v>34</v>
      </c>
      <c r="GK50" s="218">
        <f t="shared" si="2"/>
        <v>0</v>
      </c>
      <c r="GL50" s="7">
        <v>4034</v>
      </c>
      <c r="GM50" s="7">
        <v>4096</v>
      </c>
      <c r="GN50" s="7">
        <v>4173</v>
      </c>
      <c r="GO50" s="13">
        <v>4235</v>
      </c>
      <c r="GP50" s="17">
        <v>4297</v>
      </c>
      <c r="GQ50" s="22">
        <v>4360</v>
      </c>
      <c r="GR50" s="31">
        <v>4423</v>
      </c>
      <c r="GS50" s="5">
        <v>4423</v>
      </c>
      <c r="GT50" s="41">
        <v>4550</v>
      </c>
      <c r="GU50" s="44">
        <v>4618</v>
      </c>
      <c r="GV50" s="47">
        <v>4683</v>
      </c>
      <c r="GW50" s="53">
        <v>4740</v>
      </c>
      <c r="GX50" s="65">
        <v>4781</v>
      </c>
      <c r="GY50" s="69">
        <v>4821</v>
      </c>
      <c r="GZ50" s="71">
        <v>4878</v>
      </c>
      <c r="HA50" s="73">
        <v>4918</v>
      </c>
      <c r="HB50" s="77"/>
      <c r="HC50" s="82">
        <v>4990</v>
      </c>
      <c r="HD50" s="88">
        <v>5062</v>
      </c>
      <c r="HE50" s="74">
        <v>5112</v>
      </c>
      <c r="HF50" s="93">
        <v>5160</v>
      </c>
      <c r="HG50" s="99">
        <v>5200</v>
      </c>
      <c r="HH50" s="104">
        <v>5247</v>
      </c>
      <c r="HI50" s="114">
        <v>5302</v>
      </c>
      <c r="HJ50" s="74">
        <v>5353</v>
      </c>
      <c r="HK50" s="122"/>
      <c r="HL50" s="124">
        <v>5435</v>
      </c>
      <c r="HM50" s="129">
        <v>5472</v>
      </c>
      <c r="HN50" s="133">
        <v>5522</v>
      </c>
      <c r="HO50" s="136">
        <v>5572</v>
      </c>
      <c r="HP50" s="140">
        <v>5612</v>
      </c>
      <c r="HQ50" s="145"/>
      <c r="HR50" s="149">
        <v>5695</v>
      </c>
      <c r="HS50" s="153">
        <v>5750</v>
      </c>
      <c r="HT50" s="158">
        <v>5800</v>
      </c>
      <c r="HU50" s="163">
        <v>5854</v>
      </c>
      <c r="HV50" s="74">
        <v>5915</v>
      </c>
      <c r="HW50" s="174">
        <v>5960</v>
      </c>
      <c r="HX50" s="178">
        <v>6030</v>
      </c>
      <c r="HY50" s="184">
        <v>6089</v>
      </c>
      <c r="HZ50" s="189">
        <v>6137</v>
      </c>
      <c r="IA50" s="193">
        <v>6197</v>
      </c>
      <c r="IB50" s="202">
        <v>6249</v>
      </c>
      <c r="IC50" s="205">
        <v>6306</v>
      </c>
      <c r="ID50" s="209">
        <v>6353</v>
      </c>
      <c r="IE50" s="223">
        <v>6410</v>
      </c>
      <c r="IF50" s="225">
        <v>6460</v>
      </c>
      <c r="IG50" s="229">
        <v>6520</v>
      </c>
      <c r="IH50" s="235">
        <v>6588</v>
      </c>
      <c r="II50" s="245">
        <v>6640</v>
      </c>
      <c r="IJ50" s="251">
        <v>6700</v>
      </c>
      <c r="IK50" s="255">
        <v>6760</v>
      </c>
      <c r="IL50" s="264">
        <v>6824</v>
      </c>
      <c r="IM50" s="268">
        <v>6894</v>
      </c>
      <c r="IN50" s="272">
        <v>6956</v>
      </c>
      <c r="IO50" s="279">
        <v>7010</v>
      </c>
      <c r="IP50" s="285">
        <v>7060</v>
      </c>
      <c r="IQ50" s="291">
        <v>7125</v>
      </c>
      <c r="IR50" s="295">
        <v>7190</v>
      </c>
      <c r="IS50" s="299">
        <v>7250</v>
      </c>
      <c r="IT50" s="305">
        <v>7320</v>
      </c>
      <c r="IU50" s="308">
        <v>7380</v>
      </c>
      <c r="IV50" s="310">
        <v>7440</v>
      </c>
      <c r="IW50" s="313">
        <v>7490</v>
      </c>
      <c r="IX50" s="74">
        <v>7550</v>
      </c>
      <c r="IY50" s="74">
        <v>7610</v>
      </c>
      <c r="IZ50" s="74">
        <v>7680</v>
      </c>
      <c r="JA50" s="331">
        <v>7745</v>
      </c>
      <c r="JB50" s="335">
        <v>7810</v>
      </c>
      <c r="JC50" s="338">
        <v>7880</v>
      </c>
      <c r="JD50" s="343">
        <v>7950</v>
      </c>
      <c r="JE50" s="346">
        <v>8010</v>
      </c>
      <c r="JF50" s="354">
        <v>8085</v>
      </c>
      <c r="JG50" s="375">
        <v>8150</v>
      </c>
      <c r="JH50" s="388">
        <v>8220</v>
      </c>
      <c r="JI50" s="393">
        <v>8285</v>
      </c>
      <c r="JJ50" s="414">
        <v>8345</v>
      </c>
      <c r="JK50" s="422">
        <v>8405</v>
      </c>
      <c r="JL50" s="429">
        <v>8475</v>
      </c>
      <c r="JM50" s="435">
        <v>8535</v>
      </c>
      <c r="JN50" s="441">
        <v>8595</v>
      </c>
      <c r="JO50" s="448">
        <v>8665</v>
      </c>
      <c r="JP50" s="456">
        <v>8735</v>
      </c>
      <c r="JQ50" s="460">
        <v>8800</v>
      </c>
      <c r="JR50" s="468">
        <v>8860</v>
      </c>
      <c r="JS50" s="475">
        <v>8925</v>
      </c>
      <c r="JT50" s="483">
        <v>9000</v>
      </c>
      <c r="JU50" s="489">
        <v>9050</v>
      </c>
      <c r="JV50" s="498">
        <v>9115</v>
      </c>
      <c r="JW50" s="505">
        <v>9180</v>
      </c>
      <c r="JX50" s="511">
        <v>9250</v>
      </c>
      <c r="JY50" s="74">
        <v>9315</v>
      </c>
      <c r="JZ50" s="530">
        <v>9370</v>
      </c>
      <c r="KA50" s="218">
        <f t="shared" si="3"/>
        <v>55</v>
      </c>
      <c r="KB50" s="4"/>
    </row>
    <row r="51" spans="1:288" ht="15" customHeight="1" x14ac:dyDescent="0.2">
      <c r="A51" s="557"/>
      <c r="B51" s="43">
        <v>50</v>
      </c>
      <c r="C51" s="4" t="s">
        <v>180</v>
      </c>
      <c r="D51" s="43">
        <v>0</v>
      </c>
      <c r="E51" s="43">
        <v>2</v>
      </c>
      <c r="F51" s="7">
        <v>260</v>
      </c>
      <c r="G51" s="7">
        <v>266</v>
      </c>
      <c r="H51" s="10">
        <v>272</v>
      </c>
      <c r="I51" s="13">
        <v>278</v>
      </c>
      <c r="J51" s="18">
        <v>284</v>
      </c>
      <c r="K51" s="22">
        <v>290</v>
      </c>
      <c r="L51" s="31">
        <v>296</v>
      </c>
      <c r="M51" s="37">
        <v>302</v>
      </c>
      <c r="N51" s="41">
        <v>308</v>
      </c>
      <c r="O51" s="44">
        <v>314</v>
      </c>
      <c r="P51" s="47">
        <v>320</v>
      </c>
      <c r="Q51" s="53">
        <v>326</v>
      </c>
      <c r="R51" s="65">
        <v>340</v>
      </c>
      <c r="S51" s="69">
        <v>350</v>
      </c>
      <c r="T51" s="71">
        <v>359.36399999999998</v>
      </c>
      <c r="U51" s="73">
        <v>364</v>
      </c>
      <c r="V51" s="77">
        <v>368</v>
      </c>
      <c r="W51" s="82">
        <v>373</v>
      </c>
      <c r="X51" s="88">
        <v>378</v>
      </c>
      <c r="Y51" s="90">
        <v>383</v>
      </c>
      <c r="Z51" s="1">
        <f>ROUND((Y51-V51)/3+Y51,1)</f>
        <v>388</v>
      </c>
      <c r="AA51" s="99">
        <v>392</v>
      </c>
      <c r="AB51" s="104">
        <v>397</v>
      </c>
      <c r="AC51" s="114">
        <v>402</v>
      </c>
      <c r="AD51" s="117">
        <v>407</v>
      </c>
      <c r="AE51" s="122">
        <v>411</v>
      </c>
      <c r="AF51" s="124">
        <v>416</v>
      </c>
      <c r="AG51" s="129">
        <v>421</v>
      </c>
      <c r="AH51" s="133">
        <v>425</v>
      </c>
      <c r="AI51" s="136">
        <v>430</v>
      </c>
      <c r="AJ51" s="140">
        <v>437</v>
      </c>
      <c r="AK51" s="145">
        <v>443</v>
      </c>
      <c r="AL51" s="149">
        <v>449</v>
      </c>
      <c r="AM51" s="153">
        <v>455</v>
      </c>
      <c r="AN51" s="158">
        <v>461</v>
      </c>
      <c r="AO51" s="163">
        <v>466</v>
      </c>
      <c r="AP51" s="167">
        <v>472</v>
      </c>
      <c r="AQ51" s="174">
        <v>477</v>
      </c>
      <c r="AR51" s="178">
        <v>483</v>
      </c>
      <c r="AS51" s="184">
        <v>489</v>
      </c>
      <c r="AT51" s="189">
        <v>495</v>
      </c>
      <c r="AU51" s="193">
        <v>502</v>
      </c>
      <c r="AV51" s="202">
        <v>509</v>
      </c>
      <c r="AW51" s="205">
        <v>516</v>
      </c>
      <c r="AX51" s="209">
        <v>523</v>
      </c>
      <c r="AY51" s="1">
        <v>528</v>
      </c>
      <c r="AZ51" s="225">
        <v>535</v>
      </c>
      <c r="BA51" s="1">
        <v>541</v>
      </c>
      <c r="BB51" s="235">
        <v>545</v>
      </c>
      <c r="BC51" s="245">
        <v>550</v>
      </c>
      <c r="BD51" s="251">
        <v>556</v>
      </c>
      <c r="BE51" s="255">
        <v>562</v>
      </c>
      <c r="BF51" s="264">
        <v>569</v>
      </c>
      <c r="BG51" s="268">
        <v>578</v>
      </c>
      <c r="BH51" s="272">
        <v>586</v>
      </c>
      <c r="BI51" s="279">
        <v>592</v>
      </c>
      <c r="BJ51" s="285">
        <v>598</v>
      </c>
      <c r="BK51" s="291">
        <v>604</v>
      </c>
      <c r="BL51" s="295">
        <v>610</v>
      </c>
      <c r="BM51" s="299">
        <v>617</v>
      </c>
      <c r="BN51" s="305">
        <v>624</v>
      </c>
      <c r="BO51" s="308">
        <v>630</v>
      </c>
      <c r="BP51" s="310">
        <v>637</v>
      </c>
      <c r="BQ51" s="313">
        <v>645</v>
      </c>
      <c r="BR51" s="317">
        <v>653</v>
      </c>
      <c r="BS51" s="322">
        <v>660</v>
      </c>
      <c r="BT51" s="327">
        <v>668</v>
      </c>
      <c r="BU51" s="331">
        <v>674</v>
      </c>
      <c r="BV51" s="335">
        <v>682</v>
      </c>
      <c r="BW51" s="338">
        <v>689</v>
      </c>
      <c r="BX51" s="343">
        <v>697</v>
      </c>
      <c r="BY51" s="346">
        <v>702</v>
      </c>
      <c r="BZ51" s="354">
        <v>3</v>
      </c>
      <c r="CA51" s="375">
        <v>11</v>
      </c>
      <c r="CB51" s="388">
        <v>20</v>
      </c>
      <c r="CC51" s="393">
        <v>28</v>
      </c>
      <c r="CD51" s="1">
        <v>36</v>
      </c>
      <c r="CE51" s="422">
        <v>48</v>
      </c>
      <c r="CF51" s="429">
        <v>57</v>
      </c>
      <c r="CG51" s="435">
        <v>65</v>
      </c>
      <c r="CH51" s="441">
        <v>74</v>
      </c>
      <c r="CI51" s="448">
        <v>82</v>
      </c>
      <c r="CJ51" s="456">
        <v>89</v>
      </c>
      <c r="CK51" s="460">
        <v>96</v>
      </c>
      <c r="CL51" s="468">
        <v>105</v>
      </c>
      <c r="CM51" s="475">
        <v>113</v>
      </c>
      <c r="CN51" s="483">
        <v>122</v>
      </c>
      <c r="CO51" s="489">
        <v>130</v>
      </c>
      <c r="CP51" s="498">
        <v>139</v>
      </c>
      <c r="CQ51" s="505">
        <v>148</v>
      </c>
      <c r="CR51" s="511">
        <v>158</v>
      </c>
      <c r="CS51" s="519">
        <v>168</v>
      </c>
      <c r="CT51" s="530">
        <v>175</v>
      </c>
      <c r="CU51" s="218">
        <f t="shared" si="0"/>
        <v>7</v>
      </c>
      <c r="CV51" s="7">
        <v>66</v>
      </c>
      <c r="CW51" s="7">
        <v>70</v>
      </c>
      <c r="CX51" s="10">
        <v>73</v>
      </c>
      <c r="CY51" s="13">
        <v>77</v>
      </c>
      <c r="CZ51" s="18">
        <v>80</v>
      </c>
      <c r="DA51" s="22">
        <v>83</v>
      </c>
      <c r="DB51" s="31">
        <v>86</v>
      </c>
      <c r="DC51" s="37">
        <v>87</v>
      </c>
      <c r="DD51" s="41">
        <v>90</v>
      </c>
      <c r="DE51" s="44">
        <v>93</v>
      </c>
      <c r="DF51" s="47">
        <v>96</v>
      </c>
      <c r="DG51" s="53">
        <v>99</v>
      </c>
      <c r="DH51" s="65">
        <v>106</v>
      </c>
      <c r="DI51" s="69">
        <v>110</v>
      </c>
      <c r="DJ51" s="71">
        <v>115.267</v>
      </c>
      <c r="DK51" s="73">
        <v>117</v>
      </c>
      <c r="DL51" s="77">
        <v>119</v>
      </c>
      <c r="DM51" s="82">
        <v>121</v>
      </c>
      <c r="DN51" s="88">
        <v>122</v>
      </c>
      <c r="DO51" s="90">
        <v>124</v>
      </c>
      <c r="DP51" s="1">
        <f>ROUND((DO51-DL51)/3+DO51,1)</f>
        <v>125.7</v>
      </c>
      <c r="DQ51" s="99">
        <v>129</v>
      </c>
      <c r="DR51" s="104">
        <v>131</v>
      </c>
      <c r="DS51" s="114">
        <v>134</v>
      </c>
      <c r="DT51" s="117">
        <v>137</v>
      </c>
      <c r="DU51" s="122">
        <v>140</v>
      </c>
      <c r="DV51" s="124">
        <v>143</v>
      </c>
      <c r="DW51" s="129">
        <v>145</v>
      </c>
      <c r="DX51" s="133">
        <v>147</v>
      </c>
      <c r="DY51" s="136">
        <v>147</v>
      </c>
      <c r="DZ51" s="140">
        <v>147</v>
      </c>
      <c r="EA51" s="145">
        <v>147</v>
      </c>
      <c r="EB51" s="149">
        <v>148</v>
      </c>
      <c r="EC51" s="153">
        <v>151</v>
      </c>
      <c r="ED51" s="158">
        <v>153</v>
      </c>
      <c r="EE51" s="163">
        <v>155</v>
      </c>
      <c r="EF51" s="167">
        <v>157</v>
      </c>
      <c r="EG51" s="174">
        <v>160</v>
      </c>
      <c r="EH51" s="178">
        <v>162</v>
      </c>
      <c r="EI51" s="184">
        <v>164</v>
      </c>
      <c r="EJ51" s="189">
        <v>165</v>
      </c>
      <c r="EK51" s="193">
        <v>165</v>
      </c>
      <c r="EL51" s="202">
        <v>165</v>
      </c>
      <c r="EM51" s="205">
        <v>165</v>
      </c>
      <c r="EN51" s="209">
        <v>165</v>
      </c>
      <c r="EO51" s="1">
        <v>167</v>
      </c>
      <c r="EP51" s="225">
        <v>168</v>
      </c>
      <c r="EQ51" s="1">
        <v>170</v>
      </c>
      <c r="ER51" s="235">
        <v>172</v>
      </c>
      <c r="ES51" s="245">
        <v>173</v>
      </c>
      <c r="ET51" s="251">
        <v>174</v>
      </c>
      <c r="EU51" s="255">
        <v>175</v>
      </c>
      <c r="EV51" s="264">
        <v>176</v>
      </c>
      <c r="EW51" s="268">
        <v>176</v>
      </c>
      <c r="EX51" s="272">
        <v>176</v>
      </c>
      <c r="EY51" s="279">
        <v>176</v>
      </c>
      <c r="EZ51" s="285">
        <v>177</v>
      </c>
      <c r="FA51" s="291">
        <v>177</v>
      </c>
      <c r="FB51" s="295">
        <v>177</v>
      </c>
      <c r="FC51" s="299">
        <v>178</v>
      </c>
      <c r="FD51" s="305">
        <v>178</v>
      </c>
      <c r="FE51" s="308">
        <v>178</v>
      </c>
      <c r="FF51" s="310">
        <v>179</v>
      </c>
      <c r="FG51" s="313">
        <v>1.415</v>
      </c>
      <c r="FH51" s="317">
        <v>1.415</v>
      </c>
      <c r="FI51" s="322">
        <v>1.415</v>
      </c>
      <c r="FJ51" s="327">
        <v>1.415</v>
      </c>
      <c r="FK51" s="331">
        <v>2</v>
      </c>
      <c r="FL51" s="335">
        <v>3</v>
      </c>
      <c r="FM51" s="338">
        <v>7</v>
      </c>
      <c r="FN51" s="343">
        <v>10</v>
      </c>
      <c r="FO51" s="346">
        <v>12</v>
      </c>
      <c r="FP51" s="354">
        <v>15</v>
      </c>
      <c r="FQ51" s="375">
        <v>17</v>
      </c>
      <c r="FR51" s="388">
        <v>20</v>
      </c>
      <c r="FS51" s="393">
        <v>22</v>
      </c>
      <c r="FT51" s="1">
        <v>23</v>
      </c>
      <c r="FU51" s="422">
        <v>24</v>
      </c>
      <c r="FV51" s="429">
        <v>26</v>
      </c>
      <c r="FW51" s="435">
        <v>29</v>
      </c>
      <c r="FX51" s="441">
        <v>31</v>
      </c>
      <c r="FY51" s="448">
        <v>35</v>
      </c>
      <c r="FZ51" s="456">
        <v>37</v>
      </c>
      <c r="GA51" s="460">
        <v>39</v>
      </c>
      <c r="GB51" s="468">
        <v>42</v>
      </c>
      <c r="GC51" s="475">
        <v>45</v>
      </c>
      <c r="GD51" s="483">
        <v>48</v>
      </c>
      <c r="GE51" s="489">
        <v>50</v>
      </c>
      <c r="GF51" s="498">
        <v>52</v>
      </c>
      <c r="GG51" s="505">
        <v>54</v>
      </c>
      <c r="GH51" s="511">
        <v>57</v>
      </c>
      <c r="GI51" s="519">
        <v>57</v>
      </c>
      <c r="GJ51" s="530">
        <v>58</v>
      </c>
      <c r="GK51" s="218">
        <f t="shared" si="2"/>
        <v>1</v>
      </c>
      <c r="GL51" s="7">
        <v>13050</v>
      </c>
      <c r="GM51" s="7">
        <v>13250</v>
      </c>
      <c r="GN51" s="7">
        <v>13450</v>
      </c>
      <c r="GO51" s="13">
        <v>13600</v>
      </c>
      <c r="GP51" s="17">
        <v>13800</v>
      </c>
      <c r="GQ51" s="22">
        <v>14000</v>
      </c>
      <c r="GR51" s="31">
        <v>14300</v>
      </c>
      <c r="GS51" s="37">
        <v>14600</v>
      </c>
      <c r="GT51" s="41">
        <v>14850</v>
      </c>
      <c r="GU51" s="44">
        <v>15050</v>
      </c>
      <c r="GV51" s="47">
        <v>15250</v>
      </c>
      <c r="GW51" s="53">
        <v>15400</v>
      </c>
      <c r="GX51" s="65">
        <v>15560</v>
      </c>
      <c r="GY51" s="69">
        <v>15730</v>
      </c>
      <c r="GZ51" s="71">
        <v>15875</v>
      </c>
      <c r="HA51" s="73">
        <v>15939</v>
      </c>
      <c r="HB51" s="77">
        <v>15993</v>
      </c>
      <c r="HC51" s="82">
        <v>16087</v>
      </c>
      <c r="HD51" s="88">
        <v>16159</v>
      </c>
      <c r="HE51" s="90">
        <v>16218</v>
      </c>
      <c r="HF51" s="93"/>
      <c r="HG51" s="99">
        <v>16326</v>
      </c>
      <c r="HH51" s="104">
        <v>16381</v>
      </c>
      <c r="HI51" s="114">
        <v>16440</v>
      </c>
      <c r="HJ51" s="117">
        <v>16496</v>
      </c>
      <c r="HK51" s="122">
        <v>16554</v>
      </c>
      <c r="HL51" s="124">
        <v>16618</v>
      </c>
      <c r="HM51" s="129">
        <v>16673</v>
      </c>
      <c r="HN51" s="133">
        <v>16730</v>
      </c>
      <c r="HO51" s="136">
        <v>16792</v>
      </c>
      <c r="HP51" s="140">
        <v>16856</v>
      </c>
      <c r="HQ51" s="145">
        <v>16916</v>
      </c>
      <c r="HR51" s="149">
        <v>16975</v>
      </c>
      <c r="HS51" s="153">
        <v>17043</v>
      </c>
      <c r="HT51" s="158">
        <v>17107</v>
      </c>
      <c r="HU51" s="163">
        <v>17179</v>
      </c>
      <c r="HV51" s="167">
        <v>17253</v>
      </c>
      <c r="HW51" s="174">
        <v>17318</v>
      </c>
      <c r="HX51" s="178">
        <v>17391</v>
      </c>
      <c r="HY51" s="184">
        <v>17461</v>
      </c>
      <c r="HZ51" s="189">
        <v>17525</v>
      </c>
      <c r="IA51" s="193">
        <v>17620</v>
      </c>
      <c r="IB51" s="202">
        <v>17733</v>
      </c>
      <c r="IC51" s="205">
        <v>17826</v>
      </c>
      <c r="ID51" s="209">
        <v>17959</v>
      </c>
      <c r="IE51" s="223"/>
      <c r="IF51" s="225"/>
      <c r="IG51" s="229"/>
      <c r="IH51" s="235"/>
      <c r="II51" s="245"/>
      <c r="IJ51" s="251"/>
      <c r="IK51" s="255"/>
      <c r="IL51" s="264"/>
      <c r="IM51" s="268"/>
      <c r="IN51" s="272"/>
      <c r="IO51" s="279"/>
      <c r="IP51" s="285"/>
      <c r="IQ51" s="291"/>
      <c r="IR51" s="295"/>
      <c r="IS51" s="299"/>
      <c r="IT51" s="305"/>
      <c r="IU51" s="308"/>
      <c r="IV51" s="310"/>
      <c r="IW51" s="313"/>
      <c r="IX51" s="317"/>
      <c r="IY51" s="322"/>
      <c r="IZ51" s="327"/>
      <c r="JA51" s="331"/>
      <c r="JB51" s="335"/>
      <c r="JC51" s="338"/>
      <c r="JD51" s="343"/>
      <c r="JE51" s="346"/>
      <c r="JF51" s="354"/>
      <c r="JG51" s="375"/>
      <c r="JH51" s="388"/>
      <c r="JI51" s="393"/>
      <c r="JJ51" s="414"/>
      <c r="JK51" s="422"/>
      <c r="JL51" s="429"/>
      <c r="JM51" s="435"/>
      <c r="JN51" s="441"/>
      <c r="JO51" s="448"/>
      <c r="JP51" s="456"/>
      <c r="JQ51" s="460"/>
      <c r="JR51" s="468"/>
      <c r="JS51" s="475"/>
      <c r="JT51" s="483"/>
      <c r="JU51" s="489"/>
      <c r="JV51" s="498"/>
      <c r="JW51" s="505"/>
      <c r="JX51" s="511"/>
      <c r="JY51" s="519">
        <v>22012</v>
      </c>
      <c r="JZ51" s="530"/>
      <c r="KA51" s="218" t="str">
        <f t="shared" si="3"/>
        <v>Н/Д</v>
      </c>
      <c r="KB51" s="4"/>
    </row>
    <row r="52" spans="1:288" ht="15" customHeight="1" x14ac:dyDescent="0.2">
      <c r="A52" s="557"/>
      <c r="B52" s="43">
        <v>51</v>
      </c>
      <c r="C52" s="4" t="s">
        <v>181</v>
      </c>
      <c r="D52" s="43">
        <v>0</v>
      </c>
      <c r="E52" s="43">
        <v>3</v>
      </c>
      <c r="F52" s="7">
        <v>34</v>
      </c>
      <c r="G52" s="7">
        <v>39</v>
      </c>
      <c r="H52" s="10">
        <v>44</v>
      </c>
      <c r="I52" s="13">
        <v>49</v>
      </c>
      <c r="J52" s="18">
        <v>53</v>
      </c>
      <c r="K52" s="22">
        <v>61</v>
      </c>
      <c r="L52" s="31">
        <v>69</v>
      </c>
      <c r="M52" s="37">
        <v>80</v>
      </c>
      <c r="N52" s="41">
        <v>88</v>
      </c>
      <c r="O52" s="1">
        <f>ROUND((N52-F52)/8+N52,0)</f>
        <v>95</v>
      </c>
      <c r="P52" s="47">
        <v>105</v>
      </c>
      <c r="Q52" s="53">
        <v>115</v>
      </c>
      <c r="R52" s="65">
        <v>123</v>
      </c>
      <c r="S52" s="69">
        <v>127</v>
      </c>
      <c r="T52" s="71">
        <v>134</v>
      </c>
      <c r="U52" s="73">
        <v>141</v>
      </c>
      <c r="V52" s="77">
        <v>150</v>
      </c>
      <c r="W52" s="82">
        <v>161</v>
      </c>
      <c r="X52" s="88">
        <v>171</v>
      </c>
      <c r="Y52" s="90">
        <v>181</v>
      </c>
      <c r="Z52" s="93">
        <v>192</v>
      </c>
      <c r="AA52" s="99">
        <v>197</v>
      </c>
      <c r="AB52" s="104">
        <v>202</v>
      </c>
      <c r="AC52" s="114">
        <v>207</v>
      </c>
      <c r="AD52" s="117">
        <v>208</v>
      </c>
      <c r="AE52" s="122">
        <v>208</v>
      </c>
      <c r="AF52" s="124">
        <v>211</v>
      </c>
      <c r="AG52" s="129">
        <v>214</v>
      </c>
      <c r="AH52" s="133">
        <v>217</v>
      </c>
      <c r="AI52" s="1">
        <f>ROUND((AH52-AE52)/3+AH52,1)</f>
        <v>220</v>
      </c>
      <c r="AJ52" s="140">
        <v>231</v>
      </c>
      <c r="AK52" s="145">
        <v>235</v>
      </c>
      <c r="AL52" s="149">
        <v>239</v>
      </c>
      <c r="AM52" s="153">
        <v>242</v>
      </c>
      <c r="AN52" s="158">
        <v>245</v>
      </c>
      <c r="AO52" s="163">
        <v>252</v>
      </c>
      <c r="AP52" s="167">
        <v>256</v>
      </c>
      <c r="AQ52" s="174">
        <v>260</v>
      </c>
      <c r="AR52" s="178">
        <v>265</v>
      </c>
      <c r="AS52" s="184">
        <v>270</v>
      </c>
      <c r="AT52" s="1">
        <f>ROUND((AS52-AP52)/3*1.2+AS52,1)</f>
        <v>275.60000000000002</v>
      </c>
      <c r="AU52" s="1">
        <v>280</v>
      </c>
      <c r="AV52" s="202">
        <v>295</v>
      </c>
      <c r="AW52" s="205">
        <v>302</v>
      </c>
      <c r="AX52" s="209">
        <v>309</v>
      </c>
      <c r="AY52" s="218">
        <v>319</v>
      </c>
      <c r="AZ52" s="1">
        <v>327</v>
      </c>
      <c r="BA52" s="229">
        <v>327</v>
      </c>
      <c r="BB52" s="235">
        <v>333</v>
      </c>
      <c r="BC52" s="245">
        <v>337</v>
      </c>
      <c r="BD52" s="251">
        <v>341</v>
      </c>
      <c r="BE52" s="255">
        <v>344</v>
      </c>
      <c r="BF52" s="264">
        <v>348</v>
      </c>
      <c r="BG52" s="268">
        <v>356</v>
      </c>
      <c r="BH52" s="272">
        <v>364</v>
      </c>
      <c r="BI52" s="279">
        <v>368</v>
      </c>
      <c r="BJ52" s="285">
        <v>374</v>
      </c>
      <c r="BK52" s="291">
        <v>378</v>
      </c>
      <c r="BL52" s="295">
        <v>386</v>
      </c>
      <c r="BM52" s="299">
        <v>394</v>
      </c>
      <c r="BN52" s="305">
        <v>399</v>
      </c>
      <c r="BO52" s="308">
        <v>404</v>
      </c>
      <c r="BP52" s="310">
        <v>421</v>
      </c>
      <c r="BQ52" s="313">
        <v>421</v>
      </c>
      <c r="BR52" s="317">
        <v>422</v>
      </c>
      <c r="BS52" s="322">
        <v>429</v>
      </c>
      <c r="BT52" s="327">
        <v>437</v>
      </c>
      <c r="BU52" s="331">
        <v>442</v>
      </c>
      <c r="BV52" s="335">
        <v>449</v>
      </c>
      <c r="BW52" s="338">
        <v>453</v>
      </c>
      <c r="BX52" s="343">
        <v>457</v>
      </c>
      <c r="BY52" s="346">
        <v>463</v>
      </c>
      <c r="BZ52" s="354">
        <v>467</v>
      </c>
      <c r="CA52" s="375">
        <v>472</v>
      </c>
      <c r="CB52" s="388">
        <v>477</v>
      </c>
      <c r="CC52" s="393">
        <v>480</v>
      </c>
      <c r="CD52" s="414">
        <v>486</v>
      </c>
      <c r="CE52" s="422">
        <v>491</v>
      </c>
      <c r="CF52" s="429">
        <v>497</v>
      </c>
      <c r="CG52" s="435">
        <v>504</v>
      </c>
      <c r="CH52" s="441">
        <v>509</v>
      </c>
      <c r="CI52" s="448">
        <v>514</v>
      </c>
      <c r="CJ52" s="1">
        <v>519</v>
      </c>
      <c r="CK52" s="460">
        <v>524</v>
      </c>
      <c r="CL52" s="468">
        <v>529</v>
      </c>
      <c r="CM52" s="475">
        <v>533</v>
      </c>
      <c r="CN52" s="483">
        <v>536</v>
      </c>
      <c r="CO52" s="489">
        <v>536</v>
      </c>
      <c r="CP52" s="498">
        <v>536</v>
      </c>
      <c r="CQ52" s="505">
        <v>536</v>
      </c>
      <c r="CR52" s="511">
        <v>536</v>
      </c>
      <c r="CS52" s="519">
        <v>536</v>
      </c>
      <c r="CT52" s="530">
        <v>536</v>
      </c>
      <c r="CU52" s="218">
        <f t="shared" si="0"/>
        <v>0</v>
      </c>
      <c r="CV52" s="7">
        <v>32</v>
      </c>
      <c r="CW52" s="7">
        <v>40</v>
      </c>
      <c r="CX52" s="10">
        <v>48</v>
      </c>
      <c r="CY52" s="13">
        <v>55</v>
      </c>
      <c r="CZ52" s="18">
        <v>60</v>
      </c>
      <c r="DA52" s="22">
        <v>65</v>
      </c>
      <c r="DB52" s="31">
        <v>69</v>
      </c>
      <c r="DC52" s="37">
        <v>69</v>
      </c>
      <c r="DD52" s="41">
        <v>69</v>
      </c>
      <c r="DE52" s="1">
        <v>69</v>
      </c>
      <c r="DF52" s="47">
        <v>69</v>
      </c>
      <c r="DG52" s="53">
        <v>69</v>
      </c>
      <c r="DH52" s="65">
        <v>69</v>
      </c>
      <c r="DI52" s="69">
        <v>70</v>
      </c>
      <c r="DJ52" s="71">
        <v>75</v>
      </c>
      <c r="DK52" s="73">
        <v>80</v>
      </c>
      <c r="DL52" s="77">
        <v>81</v>
      </c>
      <c r="DM52" s="82">
        <v>81</v>
      </c>
      <c r="DN52" s="88">
        <v>81</v>
      </c>
      <c r="DO52" s="90">
        <v>81</v>
      </c>
      <c r="DP52" s="93">
        <v>81</v>
      </c>
      <c r="DQ52" s="99">
        <v>81</v>
      </c>
      <c r="DR52" s="104">
        <v>81</v>
      </c>
      <c r="DS52" s="114">
        <v>81</v>
      </c>
      <c r="DT52" s="117">
        <v>81</v>
      </c>
      <c r="DU52" s="122">
        <v>81</v>
      </c>
      <c r="DV52" s="124">
        <v>82</v>
      </c>
      <c r="DW52" s="129">
        <v>83</v>
      </c>
      <c r="DX52" s="133">
        <v>84</v>
      </c>
      <c r="DY52" s="1">
        <v>84</v>
      </c>
      <c r="DZ52" s="140">
        <v>84</v>
      </c>
      <c r="EA52" s="145">
        <v>84</v>
      </c>
      <c r="EB52" s="149">
        <v>85</v>
      </c>
      <c r="EC52" s="153">
        <v>85</v>
      </c>
      <c r="ED52" s="158">
        <v>86</v>
      </c>
      <c r="EE52" s="163">
        <v>89</v>
      </c>
      <c r="EF52" s="167">
        <v>92</v>
      </c>
      <c r="EG52" s="174">
        <v>94</v>
      </c>
      <c r="EH52" s="178">
        <v>96</v>
      </c>
      <c r="EI52" s="184">
        <v>98</v>
      </c>
      <c r="EJ52" s="1">
        <v>99</v>
      </c>
      <c r="EK52" s="1">
        <f t="shared" ref="EK52:EK53" si="66">EJ52</f>
        <v>99</v>
      </c>
      <c r="EL52" s="202">
        <v>99</v>
      </c>
      <c r="EM52" s="205">
        <v>99</v>
      </c>
      <c r="EN52" s="209">
        <v>99</v>
      </c>
      <c r="EO52" s="218">
        <v>98</v>
      </c>
      <c r="EP52" s="1">
        <v>100</v>
      </c>
      <c r="EQ52" s="229">
        <v>98</v>
      </c>
      <c r="ER52" s="235">
        <v>98</v>
      </c>
      <c r="ES52" s="245">
        <v>99</v>
      </c>
      <c r="ET52" s="251">
        <v>99</v>
      </c>
      <c r="EU52" s="255">
        <v>99</v>
      </c>
      <c r="EV52" s="264">
        <v>99</v>
      </c>
      <c r="EW52" s="268">
        <v>99</v>
      </c>
      <c r="EX52" s="272">
        <v>99</v>
      </c>
      <c r="EY52" s="279">
        <v>99</v>
      </c>
      <c r="EZ52" s="285">
        <v>99</v>
      </c>
      <c r="FA52" s="291">
        <v>99</v>
      </c>
      <c r="FB52" s="295">
        <v>1.1279999999999999</v>
      </c>
      <c r="FC52" s="299">
        <v>1.1279999999999999</v>
      </c>
      <c r="FD52" s="305">
        <v>1.1279999999999999</v>
      </c>
      <c r="FE52" s="308">
        <v>1.1279999999999999</v>
      </c>
      <c r="FF52" s="310">
        <v>1.1279999999999999</v>
      </c>
      <c r="FG52" s="313">
        <v>1.1279999999999999</v>
      </c>
      <c r="FH52" s="317">
        <v>1.1279999999999999</v>
      </c>
      <c r="FI52" s="322">
        <v>1.1279999999999999</v>
      </c>
      <c r="FJ52" s="327">
        <v>1.1279999999999999</v>
      </c>
      <c r="FK52" s="331">
        <v>1.1279999999999999</v>
      </c>
      <c r="FL52" s="335">
        <v>1.1279999999999999</v>
      </c>
      <c r="FM52" s="338">
        <v>1.1279999999999999</v>
      </c>
      <c r="FN52" s="343">
        <v>1.1279999999999999</v>
      </c>
      <c r="FO52" s="346">
        <v>1.1279999999999999</v>
      </c>
      <c r="FP52" s="354">
        <v>1.1279999999999999</v>
      </c>
      <c r="FQ52" s="375">
        <v>1.1279999999999999</v>
      </c>
      <c r="FR52" s="388">
        <v>1.1279999999999999</v>
      </c>
      <c r="FS52" s="393">
        <v>1.1279999999999999</v>
      </c>
      <c r="FT52" s="414">
        <v>1.1279999999999999</v>
      </c>
      <c r="FU52" s="422">
        <v>1.1279999999999999</v>
      </c>
      <c r="FV52" s="429">
        <v>1.1279999999999999</v>
      </c>
      <c r="FW52" s="435">
        <v>1.1279999999999999</v>
      </c>
      <c r="FX52" s="441">
        <v>1.1279999999999999</v>
      </c>
      <c r="FY52" s="448">
        <v>1.1279999999999999</v>
      </c>
      <c r="FZ52" s="1">
        <v>1.1279999999999999</v>
      </c>
      <c r="GA52" s="460">
        <v>1.1279999999999999</v>
      </c>
      <c r="GB52" s="468">
        <v>1.1279999999999999</v>
      </c>
      <c r="GC52" s="475">
        <v>1.1279999999999999</v>
      </c>
      <c r="GD52" s="483">
        <v>1.1279999999999999</v>
      </c>
      <c r="GE52" s="489">
        <v>1.1279999999999999</v>
      </c>
      <c r="GF52" s="498">
        <v>1.1279999999999999</v>
      </c>
      <c r="GG52" s="505">
        <v>1.1279999999999999</v>
      </c>
      <c r="GH52" s="511">
        <v>1.1279999999999999</v>
      </c>
      <c r="GI52" s="519">
        <v>1.1279999999999999</v>
      </c>
      <c r="GJ52" s="530">
        <v>1.1279999999999999</v>
      </c>
      <c r="GK52" s="218">
        <f t="shared" si="2"/>
        <v>0</v>
      </c>
      <c r="GL52" s="7">
        <v>648</v>
      </c>
      <c r="GM52" s="7">
        <v>757</v>
      </c>
      <c r="GN52" s="7">
        <v>922</v>
      </c>
      <c r="GO52" s="13">
        <v>1182</v>
      </c>
      <c r="GP52" s="17">
        <v>1328</v>
      </c>
      <c r="GQ52" s="22">
        <v>1453</v>
      </c>
      <c r="GR52" s="31"/>
      <c r="GS52" s="37"/>
      <c r="GT52" s="41">
        <v>2294</v>
      </c>
      <c r="GU52" s="44"/>
      <c r="GV52" s="47">
        <v>2951</v>
      </c>
      <c r="GW52" s="53">
        <v>3393</v>
      </c>
      <c r="GX52" s="65">
        <v>3732</v>
      </c>
      <c r="GY52" s="69">
        <v>3886</v>
      </c>
      <c r="GZ52" s="71">
        <v>4089</v>
      </c>
      <c r="HA52" s="73">
        <v>4315</v>
      </c>
      <c r="HB52" s="77">
        <v>4615</v>
      </c>
      <c r="HC52" s="82">
        <v>4939</v>
      </c>
      <c r="HD52" s="88">
        <v>5234</v>
      </c>
      <c r="HE52" s="90">
        <v>5539</v>
      </c>
      <c r="HF52" s="74">
        <v>5867</v>
      </c>
      <c r="HG52" s="99">
        <v>6045</v>
      </c>
      <c r="HH52" s="104">
        <v>6237</v>
      </c>
      <c r="HI52" s="114">
        <v>6453</v>
      </c>
      <c r="HJ52" s="117">
        <v>6492</v>
      </c>
      <c r="HK52" s="122">
        <v>6516</v>
      </c>
      <c r="HL52" s="74">
        <v>6576</v>
      </c>
      <c r="HM52" s="129">
        <v>6624</v>
      </c>
      <c r="HN52" s="133">
        <v>6679</v>
      </c>
      <c r="HO52" s="136"/>
      <c r="HP52" s="140">
        <v>6971</v>
      </c>
      <c r="HQ52" s="145">
        <v>7050</v>
      </c>
      <c r="HR52" s="149">
        <v>7196</v>
      </c>
      <c r="HS52" s="153">
        <v>7248</v>
      </c>
      <c r="HT52" s="158">
        <v>7314</v>
      </c>
      <c r="HU52" s="74">
        <v>7433</v>
      </c>
      <c r="HV52" s="74">
        <v>7526</v>
      </c>
      <c r="HW52" s="174">
        <v>7602</v>
      </c>
      <c r="HX52" s="178">
        <v>7683</v>
      </c>
      <c r="HY52" s="184">
        <v>7784</v>
      </c>
      <c r="HZ52" s="189"/>
      <c r="IA52" s="193"/>
      <c r="IB52" s="202">
        <v>8445</v>
      </c>
      <c r="IC52" s="205">
        <v>8669</v>
      </c>
      <c r="ID52" s="209">
        <v>8894</v>
      </c>
      <c r="IE52" s="218">
        <v>9112</v>
      </c>
      <c r="IF52" s="225"/>
      <c r="IG52" s="229">
        <v>9433</v>
      </c>
      <c r="IH52" s="235">
        <v>9667</v>
      </c>
      <c r="II52" s="245">
        <v>9810</v>
      </c>
      <c r="IJ52" s="251">
        <v>9913</v>
      </c>
      <c r="IK52" s="255">
        <v>10004</v>
      </c>
      <c r="IL52" s="264">
        <v>10105</v>
      </c>
      <c r="IM52" s="268">
        <v>10260</v>
      </c>
      <c r="IN52" s="272">
        <v>10401</v>
      </c>
      <c r="IO52" s="279">
        <v>10548</v>
      </c>
      <c r="IP52" s="285">
        <v>10712</v>
      </c>
      <c r="IQ52" s="291">
        <v>10852</v>
      </c>
      <c r="IR52" s="295">
        <v>11057</v>
      </c>
      <c r="IS52" s="299">
        <v>11300</v>
      </c>
      <c r="IT52" s="305">
        <v>11444</v>
      </c>
      <c r="IU52" s="308">
        <v>11590</v>
      </c>
      <c r="IV52" s="310">
        <v>11761</v>
      </c>
      <c r="IW52" s="313">
        <v>11903</v>
      </c>
      <c r="IX52" s="317">
        <v>12038</v>
      </c>
      <c r="IY52" s="322">
        <v>12273</v>
      </c>
      <c r="IZ52" s="327">
        <v>12505</v>
      </c>
      <c r="JA52" s="331">
        <v>12705</v>
      </c>
      <c r="JB52" s="335">
        <v>12916</v>
      </c>
      <c r="JC52" s="338">
        <v>13090</v>
      </c>
      <c r="JD52" s="343">
        <v>13266</v>
      </c>
      <c r="JE52" s="346">
        <v>13470</v>
      </c>
      <c r="JF52" s="354">
        <v>13645</v>
      </c>
      <c r="JG52" s="375">
        <v>13822</v>
      </c>
      <c r="JH52" s="388">
        <v>14000</v>
      </c>
      <c r="JI52" s="393">
        <v>14124</v>
      </c>
      <c r="JJ52" s="414">
        <v>14300</v>
      </c>
      <c r="JK52" s="422">
        <v>14443</v>
      </c>
      <c r="JL52" s="429">
        <v>14585</v>
      </c>
      <c r="JM52" s="435">
        <v>14752</v>
      </c>
      <c r="JN52" s="441">
        <v>14903</v>
      </c>
      <c r="JO52" s="448">
        <v>15062</v>
      </c>
      <c r="JP52" s="456"/>
      <c r="JQ52" s="460">
        <v>15431</v>
      </c>
      <c r="JR52" s="468">
        <v>15583</v>
      </c>
      <c r="JS52" s="475">
        <v>15696</v>
      </c>
      <c r="JT52" s="483">
        <v>15771</v>
      </c>
      <c r="JU52" s="489">
        <v>15771</v>
      </c>
      <c r="JV52" s="498">
        <v>15771</v>
      </c>
      <c r="JW52" s="505">
        <v>15771</v>
      </c>
      <c r="JX52" s="511">
        <v>15771</v>
      </c>
      <c r="JY52" s="519">
        <v>15771</v>
      </c>
      <c r="JZ52" s="530">
        <v>15771</v>
      </c>
      <c r="KA52" s="218">
        <f t="shared" si="3"/>
        <v>0</v>
      </c>
      <c r="KB52" s="4"/>
    </row>
    <row r="53" spans="1:288" ht="15" customHeight="1" x14ac:dyDescent="0.2">
      <c r="A53" s="557"/>
      <c r="B53" s="43">
        <v>52</v>
      </c>
      <c r="C53" s="4" t="s">
        <v>182</v>
      </c>
      <c r="D53" s="43">
        <v>1</v>
      </c>
      <c r="E53" s="43">
        <v>2</v>
      </c>
      <c r="F53" s="7">
        <v>35</v>
      </c>
      <c r="G53" s="5">
        <v>35</v>
      </c>
      <c r="H53" s="5">
        <v>35</v>
      </c>
      <c r="I53" s="5">
        <v>35</v>
      </c>
      <c r="J53" s="5">
        <v>35</v>
      </c>
      <c r="K53" s="5">
        <v>35</v>
      </c>
      <c r="L53" s="5">
        <v>35</v>
      </c>
      <c r="M53" s="5">
        <v>35</v>
      </c>
      <c r="N53" s="5">
        <v>35</v>
      </c>
      <c r="O53" s="5">
        <v>35</v>
      </c>
      <c r="P53" s="5">
        <v>35</v>
      </c>
      <c r="Q53" s="53">
        <v>1.3680000000000001</v>
      </c>
      <c r="R53" s="65">
        <v>1.3680000000000001</v>
      </c>
      <c r="S53" s="5">
        <v>1.3680000000000001</v>
      </c>
      <c r="T53" s="71">
        <v>3</v>
      </c>
      <c r="U53" s="73">
        <v>5</v>
      </c>
      <c r="V53" s="77">
        <v>8</v>
      </c>
      <c r="W53" s="82">
        <v>11</v>
      </c>
      <c r="X53" s="88">
        <v>13</v>
      </c>
      <c r="Y53" s="90">
        <v>16</v>
      </c>
      <c r="Z53" s="93">
        <v>19</v>
      </c>
      <c r="AA53" s="99">
        <v>22</v>
      </c>
      <c r="AB53" s="104">
        <v>24</v>
      </c>
      <c r="AC53" s="114">
        <v>27</v>
      </c>
      <c r="AD53" s="117">
        <v>30</v>
      </c>
      <c r="AE53" s="122">
        <v>32</v>
      </c>
      <c r="AF53" s="124">
        <v>35</v>
      </c>
      <c r="AG53" s="129">
        <v>37</v>
      </c>
      <c r="AH53" s="133">
        <v>37</v>
      </c>
      <c r="AI53" s="136">
        <v>42</v>
      </c>
      <c r="AJ53" s="140">
        <v>47</v>
      </c>
      <c r="AK53" s="145">
        <v>51</v>
      </c>
      <c r="AL53" s="149">
        <v>54</v>
      </c>
      <c r="AM53" s="153">
        <v>58</v>
      </c>
      <c r="AN53" s="1">
        <v>62</v>
      </c>
      <c r="AO53" s="163">
        <v>66</v>
      </c>
      <c r="AP53" s="167">
        <v>69</v>
      </c>
      <c r="AQ53" s="174">
        <v>72</v>
      </c>
      <c r="AR53" s="178">
        <v>72</v>
      </c>
      <c r="AS53" s="184">
        <v>74</v>
      </c>
      <c r="AT53" s="189">
        <v>79</v>
      </c>
      <c r="AU53" s="1">
        <v>82</v>
      </c>
      <c r="AV53" s="202">
        <v>86</v>
      </c>
      <c r="AW53" s="205">
        <v>91</v>
      </c>
      <c r="AX53" s="209">
        <v>96</v>
      </c>
      <c r="AY53" s="218">
        <v>102</v>
      </c>
      <c r="AZ53" s="225">
        <v>108</v>
      </c>
      <c r="BA53" s="229">
        <v>114</v>
      </c>
      <c r="BB53" s="235">
        <v>119</v>
      </c>
      <c r="BC53" s="245">
        <v>124</v>
      </c>
      <c r="BD53" s="251">
        <v>129</v>
      </c>
      <c r="BE53" s="255">
        <v>133</v>
      </c>
      <c r="BF53" s="264">
        <v>141</v>
      </c>
      <c r="BG53" s="268">
        <v>148</v>
      </c>
      <c r="BH53" s="1">
        <v>154</v>
      </c>
      <c r="BI53" s="279">
        <v>161</v>
      </c>
      <c r="BJ53" s="285">
        <v>166</v>
      </c>
      <c r="BK53" s="291">
        <v>171</v>
      </c>
      <c r="BL53" s="295">
        <v>176</v>
      </c>
      <c r="BM53" s="299">
        <v>181</v>
      </c>
      <c r="BN53" s="305">
        <v>185</v>
      </c>
      <c r="BO53" s="308">
        <v>189</v>
      </c>
      <c r="BP53" s="310">
        <v>194</v>
      </c>
      <c r="BQ53" s="313">
        <v>200</v>
      </c>
      <c r="BR53" s="317">
        <v>206</v>
      </c>
      <c r="BS53" s="322">
        <v>213</v>
      </c>
      <c r="BT53" s="327">
        <v>219</v>
      </c>
      <c r="BU53" s="331">
        <v>226</v>
      </c>
      <c r="BV53" s="335">
        <v>232</v>
      </c>
      <c r="BW53" s="338">
        <v>236</v>
      </c>
      <c r="BX53" s="343">
        <v>242</v>
      </c>
      <c r="BY53" s="346">
        <v>248</v>
      </c>
      <c r="BZ53" s="354">
        <v>253</v>
      </c>
      <c r="CA53" s="375">
        <v>259</v>
      </c>
      <c r="CB53" s="388">
        <v>264</v>
      </c>
      <c r="CC53" s="393">
        <v>270</v>
      </c>
      <c r="CD53" s="414">
        <v>276</v>
      </c>
      <c r="CE53" s="422">
        <v>281</v>
      </c>
      <c r="CF53" s="429">
        <v>287</v>
      </c>
      <c r="CG53" s="435">
        <v>295</v>
      </c>
      <c r="CH53" s="441">
        <v>301</v>
      </c>
      <c r="CI53" s="448">
        <v>308</v>
      </c>
      <c r="CJ53" s="456">
        <v>314</v>
      </c>
      <c r="CK53" s="460">
        <v>317</v>
      </c>
      <c r="CL53" s="468">
        <v>321</v>
      </c>
      <c r="CM53" s="475">
        <v>326</v>
      </c>
      <c r="CN53" s="483">
        <v>331</v>
      </c>
      <c r="CO53" s="489">
        <v>337</v>
      </c>
      <c r="CP53" s="498">
        <v>342</v>
      </c>
      <c r="CQ53" s="505">
        <v>345</v>
      </c>
      <c r="CR53" s="511">
        <v>349</v>
      </c>
      <c r="CS53" s="519">
        <v>355</v>
      </c>
      <c r="CT53" s="530">
        <v>361</v>
      </c>
      <c r="CU53" s="218">
        <f t="shared" si="0"/>
        <v>6</v>
      </c>
      <c r="CV53" s="7">
        <v>1.302</v>
      </c>
      <c r="CW53" s="5">
        <v>1.302</v>
      </c>
      <c r="CX53" s="5">
        <v>1.302</v>
      </c>
      <c r="CY53" s="5">
        <v>1.302</v>
      </c>
      <c r="CZ53" s="5">
        <v>1.302</v>
      </c>
      <c r="DA53" s="5">
        <v>1.302</v>
      </c>
      <c r="DB53" s="5">
        <v>1.302</v>
      </c>
      <c r="DC53" s="5">
        <v>1.302</v>
      </c>
      <c r="DD53" s="5">
        <v>1.302</v>
      </c>
      <c r="DE53" s="5">
        <v>1.302</v>
      </c>
      <c r="DF53" s="5">
        <v>1.302</v>
      </c>
      <c r="DG53" s="53">
        <v>1.454</v>
      </c>
      <c r="DH53" s="65">
        <v>1.454</v>
      </c>
      <c r="DI53" s="5">
        <v>1.454</v>
      </c>
      <c r="DJ53" s="71">
        <v>2</v>
      </c>
      <c r="DK53" s="73">
        <v>3</v>
      </c>
      <c r="DL53" s="77">
        <v>5</v>
      </c>
      <c r="DM53" s="82">
        <v>7</v>
      </c>
      <c r="DN53" s="88">
        <v>9</v>
      </c>
      <c r="DO53" s="90">
        <v>9</v>
      </c>
      <c r="DP53" s="93">
        <v>10</v>
      </c>
      <c r="DQ53" s="99">
        <v>12</v>
      </c>
      <c r="DR53" s="104">
        <v>13</v>
      </c>
      <c r="DS53" s="114">
        <v>15</v>
      </c>
      <c r="DT53" s="117">
        <v>17</v>
      </c>
      <c r="DU53" s="122">
        <v>18</v>
      </c>
      <c r="DV53" s="124">
        <v>19</v>
      </c>
      <c r="DW53" s="129">
        <v>20</v>
      </c>
      <c r="DX53" s="133">
        <v>20</v>
      </c>
      <c r="DY53" s="136">
        <v>20</v>
      </c>
      <c r="DZ53" s="140">
        <v>20</v>
      </c>
      <c r="EA53" s="145">
        <v>20</v>
      </c>
      <c r="EB53" s="149">
        <v>20</v>
      </c>
      <c r="EC53" s="153">
        <v>21</v>
      </c>
      <c r="ED53" s="1">
        <v>22</v>
      </c>
      <c r="EE53" s="163">
        <v>24</v>
      </c>
      <c r="EF53" s="167">
        <v>25</v>
      </c>
      <c r="EG53" s="174">
        <v>26</v>
      </c>
      <c r="EH53" s="178">
        <v>26</v>
      </c>
      <c r="EI53" s="184">
        <v>27</v>
      </c>
      <c r="EJ53" s="189">
        <v>27</v>
      </c>
      <c r="EK53" s="1">
        <f t="shared" si="66"/>
        <v>27</v>
      </c>
      <c r="EL53" s="202">
        <v>27</v>
      </c>
      <c r="EM53" s="205">
        <v>27</v>
      </c>
      <c r="EN53" s="209">
        <v>27</v>
      </c>
      <c r="EO53" s="218">
        <v>27</v>
      </c>
      <c r="EP53" s="225">
        <v>27</v>
      </c>
      <c r="EQ53" s="229">
        <v>34</v>
      </c>
      <c r="ER53" s="235">
        <v>36</v>
      </c>
      <c r="ES53" s="245">
        <v>38</v>
      </c>
      <c r="ET53" s="251">
        <v>40</v>
      </c>
      <c r="EU53" s="255">
        <v>42</v>
      </c>
      <c r="EV53" s="1">
        <v>42</v>
      </c>
      <c r="EW53" s="1">
        <f t="shared" ref="EW53:EW54" si="67">EV53</f>
        <v>42</v>
      </c>
      <c r="EX53" s="1">
        <f>EW53</f>
        <v>42</v>
      </c>
      <c r="EY53" s="1">
        <v>44</v>
      </c>
      <c r="EZ53" s="285">
        <v>44</v>
      </c>
      <c r="FA53" s="291">
        <v>45</v>
      </c>
      <c r="FB53" s="295">
        <v>46</v>
      </c>
      <c r="FC53" s="299">
        <v>47</v>
      </c>
      <c r="FD53" s="305">
        <v>47</v>
      </c>
      <c r="FE53" s="308">
        <v>49</v>
      </c>
      <c r="FF53" s="310">
        <v>51</v>
      </c>
      <c r="FG53" s="313">
        <v>51</v>
      </c>
      <c r="FH53" s="317">
        <v>51</v>
      </c>
      <c r="FI53" s="322">
        <v>51</v>
      </c>
      <c r="FJ53" s="327">
        <v>51</v>
      </c>
      <c r="FK53" s="331">
        <v>51</v>
      </c>
      <c r="FL53" s="335">
        <v>51</v>
      </c>
      <c r="FM53" s="338">
        <v>52</v>
      </c>
      <c r="FN53" s="343">
        <v>52</v>
      </c>
      <c r="FO53" s="346">
        <v>52</v>
      </c>
      <c r="FP53" s="354">
        <v>54</v>
      </c>
      <c r="FQ53" s="375">
        <v>56</v>
      </c>
      <c r="FR53" s="388">
        <v>56</v>
      </c>
      <c r="FS53" s="393">
        <v>56</v>
      </c>
      <c r="FT53" s="414">
        <v>56</v>
      </c>
      <c r="FU53" s="422">
        <v>56</v>
      </c>
      <c r="FV53" s="429">
        <v>56</v>
      </c>
      <c r="FW53" s="435">
        <v>56</v>
      </c>
      <c r="FX53" s="441">
        <v>56</v>
      </c>
      <c r="FY53" s="448">
        <v>56</v>
      </c>
      <c r="FZ53" s="456">
        <v>58</v>
      </c>
      <c r="GA53" s="460">
        <v>60</v>
      </c>
      <c r="GB53" s="468">
        <v>62</v>
      </c>
      <c r="GC53" s="475">
        <v>64</v>
      </c>
      <c r="GD53" s="483">
        <v>66</v>
      </c>
      <c r="GE53" s="489">
        <v>68</v>
      </c>
      <c r="GF53" s="498">
        <v>70</v>
      </c>
      <c r="GG53" s="505">
        <v>71</v>
      </c>
      <c r="GH53" s="511">
        <v>72</v>
      </c>
      <c r="GI53" s="519">
        <v>73</v>
      </c>
      <c r="GJ53" s="530">
        <v>76</v>
      </c>
      <c r="GK53" s="218">
        <f t="shared" si="2"/>
        <v>3</v>
      </c>
      <c r="GL53" s="7">
        <v>62</v>
      </c>
      <c r="GM53" s="5">
        <v>62</v>
      </c>
      <c r="GN53" s="5">
        <v>62</v>
      </c>
      <c r="GO53" s="5">
        <v>62</v>
      </c>
      <c r="GP53" s="5">
        <v>62</v>
      </c>
      <c r="GQ53" s="5">
        <v>62</v>
      </c>
      <c r="GR53" s="5">
        <v>62</v>
      </c>
      <c r="GS53" s="5">
        <v>62</v>
      </c>
      <c r="GT53" s="5">
        <v>62</v>
      </c>
      <c r="GU53" s="5">
        <v>62</v>
      </c>
      <c r="GV53" s="5">
        <v>62</v>
      </c>
      <c r="GW53" s="57">
        <v>83</v>
      </c>
      <c r="GX53" s="65">
        <v>83</v>
      </c>
      <c r="GY53" s="5">
        <v>83</v>
      </c>
      <c r="GZ53" s="71">
        <v>130</v>
      </c>
      <c r="HA53" s="73">
        <v>182</v>
      </c>
      <c r="HB53" s="77">
        <v>240</v>
      </c>
      <c r="HC53" s="82">
        <v>300</v>
      </c>
      <c r="HD53" s="88">
        <v>352</v>
      </c>
      <c r="HE53" s="90">
        <v>410</v>
      </c>
      <c r="HF53" s="93">
        <v>483</v>
      </c>
      <c r="HG53" s="99">
        <v>560</v>
      </c>
      <c r="HH53" s="104">
        <v>613</v>
      </c>
      <c r="HI53" s="114">
        <v>670</v>
      </c>
      <c r="HJ53" s="117">
        <v>729</v>
      </c>
      <c r="HK53" s="122">
        <v>783</v>
      </c>
      <c r="HL53" s="124">
        <v>844</v>
      </c>
      <c r="HM53" s="129">
        <v>954</v>
      </c>
      <c r="HN53" s="133">
        <v>954</v>
      </c>
      <c r="HO53" s="136">
        <v>1054</v>
      </c>
      <c r="HP53" s="140">
        <v>1142</v>
      </c>
      <c r="HQ53" s="145">
        <v>1227</v>
      </c>
      <c r="HR53" s="149">
        <v>1312</v>
      </c>
      <c r="HS53" s="153">
        <v>1401</v>
      </c>
      <c r="HT53" s="158"/>
      <c r="HU53" s="163">
        <v>1560</v>
      </c>
      <c r="HV53" s="167">
        <v>1641</v>
      </c>
      <c r="HW53" s="174">
        <v>1719</v>
      </c>
      <c r="HX53" s="178">
        <v>1719</v>
      </c>
      <c r="HY53" s="184">
        <v>1771</v>
      </c>
      <c r="HZ53" s="189">
        <v>1873</v>
      </c>
      <c r="IA53" s="193"/>
      <c r="IB53" s="202">
        <v>2027</v>
      </c>
      <c r="IC53" s="205">
        <v>2118</v>
      </c>
      <c r="ID53" s="209">
        <v>2201</v>
      </c>
      <c r="IE53" s="218">
        <v>2294</v>
      </c>
      <c r="IF53" s="225">
        <v>2393</v>
      </c>
      <c r="IG53" s="229">
        <v>2491</v>
      </c>
      <c r="IH53" s="235">
        <v>2586</v>
      </c>
      <c r="II53" s="245">
        <v>2683</v>
      </c>
      <c r="IJ53" s="251">
        <v>2780</v>
      </c>
      <c r="IK53" s="255">
        <v>2863</v>
      </c>
      <c r="IL53" s="264">
        <v>2961</v>
      </c>
      <c r="IM53" s="268">
        <v>3054</v>
      </c>
      <c r="IN53" s="272"/>
      <c r="IO53" s="279">
        <v>3240</v>
      </c>
      <c r="IP53" s="285">
        <v>3336</v>
      </c>
      <c r="IQ53" s="291">
        <v>3418</v>
      </c>
      <c r="IR53" s="295">
        <v>3509</v>
      </c>
      <c r="IS53" s="299">
        <v>3602</v>
      </c>
      <c r="IT53" s="305">
        <v>3683</v>
      </c>
      <c r="IU53" s="308">
        <v>3772</v>
      </c>
      <c r="IV53" s="74">
        <v>3859</v>
      </c>
      <c r="IW53" s="313">
        <v>3960</v>
      </c>
      <c r="IX53" s="317">
        <v>4040</v>
      </c>
      <c r="IY53" s="322">
        <v>4133</v>
      </c>
      <c r="IZ53" s="327">
        <v>4222</v>
      </c>
      <c r="JA53" s="331">
        <v>4314</v>
      </c>
      <c r="JB53" s="335">
        <v>4403</v>
      </c>
      <c r="JC53" s="338">
        <v>4491</v>
      </c>
      <c r="JD53" s="343">
        <v>4583</v>
      </c>
      <c r="JE53" s="346">
        <v>4670</v>
      </c>
      <c r="JF53" s="354">
        <v>4760</v>
      </c>
      <c r="JG53" s="375">
        <v>4853</v>
      </c>
      <c r="JH53" s="388">
        <v>4932</v>
      </c>
      <c r="JI53" s="393">
        <v>5013</v>
      </c>
      <c r="JJ53" s="414">
        <v>5095</v>
      </c>
      <c r="JK53" s="422">
        <v>5174</v>
      </c>
      <c r="JL53" s="429">
        <v>5256</v>
      </c>
      <c r="JM53" s="435">
        <v>5339</v>
      </c>
      <c r="JN53" s="441">
        <v>5419</v>
      </c>
      <c r="JO53" s="448">
        <v>5501</v>
      </c>
      <c r="JP53" s="456">
        <v>5588</v>
      </c>
      <c r="JQ53" s="460">
        <v>5667</v>
      </c>
      <c r="JR53" s="468">
        <v>5742</v>
      </c>
      <c r="JS53" s="475">
        <v>5822</v>
      </c>
      <c r="JT53" s="483">
        <v>5901</v>
      </c>
      <c r="JU53" s="489">
        <v>5980</v>
      </c>
      <c r="JV53" s="498">
        <v>6056</v>
      </c>
      <c r="JW53" s="505">
        <v>6120</v>
      </c>
      <c r="JX53" s="511">
        <v>6187</v>
      </c>
      <c r="JY53" s="519">
        <v>6266</v>
      </c>
      <c r="JZ53" s="530">
        <v>6345</v>
      </c>
      <c r="KA53" s="218">
        <f t="shared" si="3"/>
        <v>79</v>
      </c>
      <c r="KB53" s="4"/>
    </row>
    <row r="54" spans="1:288" ht="15" customHeight="1" x14ac:dyDescent="0.2">
      <c r="A54" s="557">
        <v>2</v>
      </c>
      <c r="B54" s="43">
        <v>53</v>
      </c>
      <c r="C54" s="4" t="s">
        <v>181</v>
      </c>
      <c r="D54" s="43">
        <v>0</v>
      </c>
      <c r="E54" s="43">
        <v>1</v>
      </c>
      <c r="F54" s="7">
        <v>27</v>
      </c>
      <c r="G54" s="7">
        <v>42</v>
      </c>
      <c r="H54" s="10">
        <v>55</v>
      </c>
      <c r="I54" s="13">
        <v>64</v>
      </c>
      <c r="J54" s="18">
        <v>72</v>
      </c>
      <c r="K54" s="22">
        <v>79</v>
      </c>
      <c r="L54" s="1">
        <v>85</v>
      </c>
      <c r="M54" s="37">
        <v>108</v>
      </c>
      <c r="N54" s="1">
        <f>ROUND((M54-F54)/7+M54,0)</f>
        <v>120</v>
      </c>
      <c r="O54" s="44">
        <v>132</v>
      </c>
      <c r="P54" s="47">
        <v>145</v>
      </c>
      <c r="Q54" s="53">
        <v>155</v>
      </c>
      <c r="R54" s="65">
        <v>163</v>
      </c>
      <c r="S54" s="69">
        <v>170</v>
      </c>
      <c r="T54" s="71">
        <v>181</v>
      </c>
      <c r="U54" s="73">
        <v>190</v>
      </c>
      <c r="V54" s="77">
        <v>202</v>
      </c>
      <c r="W54" s="82">
        <v>210</v>
      </c>
      <c r="X54" s="1">
        <f>ROUND((W54-T54)/3+W54,1)</f>
        <v>219.7</v>
      </c>
      <c r="Y54" s="90">
        <v>230</v>
      </c>
      <c r="Z54" s="93">
        <v>241</v>
      </c>
      <c r="AA54" s="99">
        <v>253</v>
      </c>
      <c r="AB54" s="104">
        <v>263</v>
      </c>
      <c r="AC54" s="114">
        <v>275</v>
      </c>
      <c r="AD54" s="117">
        <v>289</v>
      </c>
      <c r="AE54" s="122">
        <v>299</v>
      </c>
      <c r="AF54" s="124">
        <v>310</v>
      </c>
      <c r="AG54" s="129">
        <v>319</v>
      </c>
      <c r="AH54" s="1">
        <f>ROUND((AG54-AD54)/3+AG54,1)</f>
        <v>329</v>
      </c>
      <c r="AI54" s="136">
        <v>336</v>
      </c>
      <c r="AJ54" s="1">
        <f>ROUND((AI54-AF54)/3+AI54,1)</f>
        <v>344.7</v>
      </c>
      <c r="AK54" s="1">
        <f>ROUND((AJ54-AG54)/3+AJ54,1)</f>
        <v>353.3</v>
      </c>
      <c r="AL54" s="149">
        <v>391</v>
      </c>
      <c r="AM54" s="1">
        <v>405</v>
      </c>
      <c r="AN54" s="158">
        <v>413</v>
      </c>
      <c r="AO54" s="163">
        <v>422</v>
      </c>
      <c r="AP54" s="1">
        <v>432</v>
      </c>
      <c r="AQ54" s="174">
        <v>448</v>
      </c>
      <c r="AR54" s="178">
        <v>457</v>
      </c>
      <c r="AS54" s="184">
        <v>467</v>
      </c>
      <c r="AT54" s="189">
        <v>479</v>
      </c>
      <c r="AU54" s="193">
        <v>490</v>
      </c>
      <c r="AV54" s="202">
        <v>502</v>
      </c>
      <c r="AW54" s="205">
        <v>516</v>
      </c>
      <c r="AX54" s="209">
        <v>532</v>
      </c>
      <c r="AY54" s="218">
        <v>546</v>
      </c>
      <c r="AZ54" s="1">
        <v>558</v>
      </c>
      <c r="BA54" s="1">
        <v>570</v>
      </c>
      <c r="BB54" s="235">
        <v>589</v>
      </c>
      <c r="BC54" s="1">
        <v>601</v>
      </c>
      <c r="BD54" s="251">
        <v>620</v>
      </c>
      <c r="BE54" s="255">
        <v>630</v>
      </c>
      <c r="BF54" s="264">
        <v>641</v>
      </c>
      <c r="BG54" s="1">
        <v>652</v>
      </c>
      <c r="BH54" s="272">
        <v>667</v>
      </c>
      <c r="BI54" s="279">
        <v>678</v>
      </c>
      <c r="BJ54" s="1">
        <v>688</v>
      </c>
      <c r="BK54" s="291">
        <v>707</v>
      </c>
      <c r="BL54" s="295">
        <v>719</v>
      </c>
      <c r="BM54" s="299">
        <v>734</v>
      </c>
      <c r="BN54" s="305">
        <v>746</v>
      </c>
      <c r="BO54" s="1">
        <v>756</v>
      </c>
      <c r="BP54" s="310">
        <v>771</v>
      </c>
      <c r="BQ54" s="313">
        <v>788</v>
      </c>
      <c r="BR54" s="1">
        <v>802</v>
      </c>
      <c r="BS54" s="322">
        <v>816</v>
      </c>
      <c r="BT54" s="1">
        <v>830</v>
      </c>
      <c r="BU54" s="331">
        <v>840</v>
      </c>
      <c r="BV54" s="335">
        <v>852</v>
      </c>
      <c r="BW54" s="338">
        <v>867</v>
      </c>
      <c r="BX54" s="343">
        <v>885</v>
      </c>
      <c r="BY54" s="346">
        <v>902</v>
      </c>
      <c r="BZ54" s="354">
        <v>919</v>
      </c>
      <c r="CA54" s="1">
        <v>936</v>
      </c>
      <c r="CB54" s="388">
        <v>928</v>
      </c>
      <c r="CC54" s="393">
        <v>928</v>
      </c>
      <c r="CD54" s="414">
        <v>928</v>
      </c>
      <c r="CE54" s="422">
        <v>928</v>
      </c>
      <c r="CF54" s="1">
        <v>928</v>
      </c>
      <c r="CG54" s="435">
        <v>927</v>
      </c>
      <c r="CH54" s="441">
        <v>927</v>
      </c>
      <c r="CI54" s="448">
        <v>927</v>
      </c>
      <c r="CJ54" s="1">
        <v>927</v>
      </c>
      <c r="CK54" s="460">
        <v>927</v>
      </c>
      <c r="CL54" s="468">
        <v>927</v>
      </c>
      <c r="CM54" s="475">
        <v>927</v>
      </c>
      <c r="CN54" s="483">
        <v>934</v>
      </c>
      <c r="CO54" s="489">
        <v>937</v>
      </c>
      <c r="CP54" s="498">
        <v>941</v>
      </c>
      <c r="CQ54" s="505">
        <v>948</v>
      </c>
      <c r="CR54" s="511">
        <v>958</v>
      </c>
      <c r="CS54" s="519">
        <v>965</v>
      </c>
      <c r="CT54" s="530">
        <v>972</v>
      </c>
      <c r="CU54" s="218">
        <f t="shared" si="0"/>
        <v>7</v>
      </c>
      <c r="CV54" s="7">
        <v>150</v>
      </c>
      <c r="CW54" s="7">
        <v>155</v>
      </c>
      <c r="CX54" s="10">
        <v>161</v>
      </c>
      <c r="CY54" s="13">
        <v>168</v>
      </c>
      <c r="CZ54" s="18">
        <v>174</v>
      </c>
      <c r="DA54" s="22">
        <v>179</v>
      </c>
      <c r="DB54" s="1">
        <v>183</v>
      </c>
      <c r="DC54" s="37">
        <v>189</v>
      </c>
      <c r="DD54" s="1">
        <f>ROUND((DC54-CV54)/7+DC54,0)</f>
        <v>195</v>
      </c>
      <c r="DE54" s="44">
        <v>204</v>
      </c>
      <c r="DF54" s="47">
        <v>211</v>
      </c>
      <c r="DG54" s="53">
        <v>231</v>
      </c>
      <c r="DH54" s="65">
        <v>242</v>
      </c>
      <c r="DI54" s="69">
        <v>251</v>
      </c>
      <c r="DJ54" s="71">
        <v>263</v>
      </c>
      <c r="DK54" s="73">
        <v>273</v>
      </c>
      <c r="DL54" s="77">
        <v>275</v>
      </c>
      <c r="DM54" s="82">
        <v>280</v>
      </c>
      <c r="DN54" s="1">
        <f>ROUND((DM54-DJ54)/3+DM54,1)</f>
        <v>285.7</v>
      </c>
      <c r="DO54" s="90">
        <v>288</v>
      </c>
      <c r="DP54" s="93">
        <v>296</v>
      </c>
      <c r="DQ54" s="99">
        <v>305</v>
      </c>
      <c r="DR54" s="104">
        <v>315</v>
      </c>
      <c r="DS54" s="114">
        <v>326</v>
      </c>
      <c r="DT54" s="117">
        <v>337</v>
      </c>
      <c r="DU54" s="122">
        <v>347</v>
      </c>
      <c r="DV54" s="124">
        <v>356</v>
      </c>
      <c r="DW54" s="129">
        <v>363</v>
      </c>
      <c r="DX54" s="1">
        <f>ROUND((DW54-DT54)/3/31*16+DW54,1)</f>
        <v>367.5</v>
      </c>
      <c r="DY54" s="136">
        <v>367.5</v>
      </c>
      <c r="DZ54" s="1">
        <f>DY54</f>
        <v>367.5</v>
      </c>
      <c r="EA54" s="1">
        <f>DZ54</f>
        <v>367.5</v>
      </c>
      <c r="EB54" s="149">
        <v>366</v>
      </c>
      <c r="EC54" s="1">
        <v>366</v>
      </c>
      <c r="ED54" s="158">
        <v>380</v>
      </c>
      <c r="EE54" s="163">
        <v>389</v>
      </c>
      <c r="EF54" s="1">
        <v>397</v>
      </c>
      <c r="EG54" s="174">
        <v>405</v>
      </c>
      <c r="EH54" s="178">
        <v>413</v>
      </c>
      <c r="EI54" s="184">
        <v>421</v>
      </c>
      <c r="EJ54" s="189">
        <v>424</v>
      </c>
      <c r="EK54" s="193">
        <v>424</v>
      </c>
      <c r="EL54" s="202">
        <v>424</v>
      </c>
      <c r="EM54" s="205">
        <v>424</v>
      </c>
      <c r="EN54" s="209">
        <v>424</v>
      </c>
      <c r="EO54" s="218">
        <v>425</v>
      </c>
      <c r="EP54" s="1">
        <v>433</v>
      </c>
      <c r="EQ54" s="1">
        <v>441</v>
      </c>
      <c r="ER54" s="235">
        <v>435</v>
      </c>
      <c r="ES54" s="1">
        <v>438</v>
      </c>
      <c r="ET54" s="251">
        <v>445</v>
      </c>
      <c r="EU54" s="255">
        <v>450</v>
      </c>
      <c r="EV54" s="264">
        <v>451</v>
      </c>
      <c r="EW54" s="1">
        <f t="shared" si="67"/>
        <v>451</v>
      </c>
      <c r="EX54" s="272">
        <v>451</v>
      </c>
      <c r="EY54" s="279">
        <v>454</v>
      </c>
      <c r="EZ54" s="1">
        <v>458</v>
      </c>
      <c r="FA54" s="291">
        <v>459</v>
      </c>
      <c r="FB54" s="295">
        <v>9</v>
      </c>
      <c r="FC54" s="299">
        <v>22</v>
      </c>
      <c r="FD54" s="305">
        <v>33</v>
      </c>
      <c r="FE54" s="1">
        <v>41</v>
      </c>
      <c r="FF54" s="310">
        <v>54</v>
      </c>
      <c r="FG54" s="313">
        <v>55</v>
      </c>
      <c r="FH54" s="1">
        <f>FG54</f>
        <v>55</v>
      </c>
      <c r="FI54" s="322">
        <v>55</v>
      </c>
      <c r="FJ54" s="1">
        <f>FI54+1</f>
        <v>56</v>
      </c>
      <c r="FK54" s="331">
        <v>62</v>
      </c>
      <c r="FL54" s="335">
        <v>65</v>
      </c>
      <c r="FM54" s="338">
        <v>74</v>
      </c>
      <c r="FN54" s="343">
        <v>81</v>
      </c>
      <c r="FO54" s="346">
        <v>90</v>
      </c>
      <c r="FP54" s="354">
        <v>99</v>
      </c>
      <c r="FQ54" s="375">
        <v>104</v>
      </c>
      <c r="FR54" s="388">
        <v>104</v>
      </c>
      <c r="FS54" s="393">
        <v>104</v>
      </c>
      <c r="FT54" s="414">
        <v>104</v>
      </c>
      <c r="FU54" s="422">
        <v>104</v>
      </c>
      <c r="FV54" s="429">
        <v>104</v>
      </c>
      <c r="FW54" s="435">
        <v>104</v>
      </c>
      <c r="FX54" s="441">
        <v>104</v>
      </c>
      <c r="FY54" s="448">
        <v>104</v>
      </c>
      <c r="FZ54" s="1">
        <v>104</v>
      </c>
      <c r="GA54" s="460">
        <v>104</v>
      </c>
      <c r="GB54" s="468">
        <v>104</v>
      </c>
      <c r="GC54" s="475">
        <v>104</v>
      </c>
      <c r="GD54" s="483">
        <v>106</v>
      </c>
      <c r="GE54" s="489">
        <v>108</v>
      </c>
      <c r="GF54" s="498">
        <v>110</v>
      </c>
      <c r="GG54" s="505">
        <v>110</v>
      </c>
      <c r="GH54" s="511">
        <v>110</v>
      </c>
      <c r="GI54" s="519">
        <v>110</v>
      </c>
      <c r="GJ54" s="530">
        <v>110</v>
      </c>
      <c r="GK54" s="218">
        <f t="shared" si="2"/>
        <v>0</v>
      </c>
      <c r="GL54" s="7">
        <v>12923</v>
      </c>
      <c r="GM54" s="7">
        <v>13095</v>
      </c>
      <c r="GN54" s="7">
        <v>13363</v>
      </c>
      <c r="GO54" s="13">
        <v>13673</v>
      </c>
      <c r="GP54" s="17">
        <v>14487</v>
      </c>
      <c r="GQ54" s="22">
        <v>14546</v>
      </c>
      <c r="GR54" s="31"/>
      <c r="GS54" s="37"/>
      <c r="GT54" s="41"/>
      <c r="GU54" s="44">
        <v>15025</v>
      </c>
      <c r="GV54" s="47">
        <v>15232</v>
      </c>
      <c r="GW54" s="53">
        <v>15416</v>
      </c>
      <c r="GX54" s="65">
        <v>15720</v>
      </c>
      <c r="GY54" s="69">
        <v>16146</v>
      </c>
      <c r="GZ54" s="71">
        <v>16459</v>
      </c>
      <c r="HA54" s="73">
        <v>16714</v>
      </c>
      <c r="HB54" s="74">
        <v>17078</v>
      </c>
      <c r="HC54" s="82">
        <v>17367</v>
      </c>
      <c r="HD54" s="88"/>
      <c r="HE54" s="74">
        <v>17875</v>
      </c>
      <c r="HF54" s="93">
        <v>18250</v>
      </c>
      <c r="HG54" s="74">
        <v>18761</v>
      </c>
      <c r="HH54" s="104">
        <v>19196</v>
      </c>
      <c r="HI54" s="114">
        <v>19678</v>
      </c>
      <c r="HJ54" s="74">
        <v>20202</v>
      </c>
      <c r="HK54" s="122">
        <v>20595</v>
      </c>
      <c r="HL54" s="124">
        <v>21004</v>
      </c>
      <c r="HM54" s="129">
        <v>21277</v>
      </c>
      <c r="HN54" s="133"/>
      <c r="HO54" s="136">
        <v>21684</v>
      </c>
      <c r="HP54" s="140"/>
      <c r="HQ54" s="145"/>
      <c r="HR54" s="149">
        <v>23173</v>
      </c>
      <c r="HS54" s="153"/>
      <c r="HT54" s="158">
        <v>24018</v>
      </c>
      <c r="HU54" s="163">
        <v>24413</v>
      </c>
      <c r="HV54" s="167"/>
      <c r="HW54" s="74">
        <v>25373</v>
      </c>
      <c r="HX54" s="178">
        <v>25732</v>
      </c>
      <c r="HY54" s="184">
        <v>26105</v>
      </c>
      <c r="HZ54" s="189">
        <v>26550</v>
      </c>
      <c r="IA54" s="193">
        <v>26970</v>
      </c>
      <c r="IB54" s="202">
        <v>27382</v>
      </c>
      <c r="IC54" s="205">
        <v>27905</v>
      </c>
      <c r="ID54" s="209">
        <v>28644</v>
      </c>
      <c r="IE54" s="218">
        <v>29333</v>
      </c>
      <c r="IF54" s="225"/>
      <c r="IG54" s="229"/>
      <c r="IH54" s="235">
        <v>31424</v>
      </c>
      <c r="II54" s="245"/>
      <c r="IJ54" s="251">
        <v>32667</v>
      </c>
      <c r="IK54" s="255">
        <v>33121</v>
      </c>
      <c r="IL54" s="264">
        <v>33502</v>
      </c>
      <c r="IM54" s="268"/>
      <c r="IN54" s="272">
        <v>34637</v>
      </c>
      <c r="IO54" s="279">
        <v>34979</v>
      </c>
      <c r="IP54" s="285"/>
      <c r="IQ54" s="291">
        <v>36094</v>
      </c>
      <c r="IR54" s="295">
        <v>36514</v>
      </c>
      <c r="IS54" s="299">
        <v>36923</v>
      </c>
      <c r="IT54" s="305">
        <v>37315</v>
      </c>
      <c r="IU54" s="308"/>
      <c r="IV54" s="310">
        <v>38040</v>
      </c>
      <c r="IW54" s="74">
        <v>38820</v>
      </c>
      <c r="IX54" s="317"/>
      <c r="IY54" s="322">
        <v>39740</v>
      </c>
      <c r="IZ54" s="327"/>
      <c r="JA54" s="74">
        <v>40528</v>
      </c>
      <c r="JB54" s="335">
        <v>41041</v>
      </c>
      <c r="JC54" s="338">
        <v>41697</v>
      </c>
      <c r="JD54" s="343">
        <v>42371</v>
      </c>
      <c r="JE54" s="346">
        <v>43074</v>
      </c>
      <c r="JF54" s="354">
        <v>43707</v>
      </c>
      <c r="JG54" s="375">
        <v>44021</v>
      </c>
      <c r="JH54" s="388">
        <v>44021</v>
      </c>
      <c r="JI54" s="393">
        <v>44030</v>
      </c>
      <c r="JJ54" s="414">
        <v>44030</v>
      </c>
      <c r="JK54" s="422">
        <v>44030</v>
      </c>
      <c r="JL54" s="429"/>
      <c r="JM54" s="435">
        <v>44030</v>
      </c>
      <c r="JN54" s="441">
        <v>44030</v>
      </c>
      <c r="JO54" s="448">
        <v>44030</v>
      </c>
      <c r="JP54" s="456"/>
      <c r="JQ54" s="460">
        <v>44030</v>
      </c>
      <c r="JR54" s="468">
        <v>44030</v>
      </c>
      <c r="JS54" s="475">
        <v>44030</v>
      </c>
      <c r="JT54" s="483">
        <v>44249</v>
      </c>
      <c r="JU54" s="489">
        <v>44337</v>
      </c>
      <c r="JV54" s="498">
        <v>44448</v>
      </c>
      <c r="JW54" s="505">
        <v>44622</v>
      </c>
      <c r="JX54" s="511">
        <v>44817</v>
      </c>
      <c r="JY54" s="519">
        <v>44974</v>
      </c>
      <c r="JZ54" s="530">
        <v>45142</v>
      </c>
      <c r="KA54" s="218">
        <f t="shared" si="3"/>
        <v>168</v>
      </c>
      <c r="KB54" s="4"/>
    </row>
    <row r="55" spans="1:288" ht="15" customHeight="1" x14ac:dyDescent="0.2">
      <c r="A55" s="557"/>
      <c r="B55" s="43">
        <v>54</v>
      </c>
      <c r="C55" s="4" t="s">
        <v>183</v>
      </c>
      <c r="D55" s="43">
        <v>1</v>
      </c>
      <c r="E55" s="43">
        <v>1</v>
      </c>
      <c r="F55" s="7">
        <v>5</v>
      </c>
      <c r="G55" s="7">
        <v>6</v>
      </c>
      <c r="H55" s="10">
        <v>7</v>
      </c>
      <c r="I55" s="13">
        <v>8</v>
      </c>
      <c r="J55" s="18">
        <v>8</v>
      </c>
      <c r="K55" s="22">
        <v>9</v>
      </c>
      <c r="L55" s="31">
        <v>10</v>
      </c>
      <c r="M55" s="37">
        <v>11</v>
      </c>
      <c r="N55" s="41">
        <v>12</v>
      </c>
      <c r="O55" s="44">
        <v>13</v>
      </c>
      <c r="P55" s="47">
        <v>13</v>
      </c>
      <c r="Q55" s="53">
        <v>15</v>
      </c>
      <c r="R55" s="65">
        <v>16</v>
      </c>
      <c r="S55" s="69">
        <v>18</v>
      </c>
      <c r="T55" s="71">
        <v>20</v>
      </c>
      <c r="U55" s="73">
        <v>22</v>
      </c>
      <c r="V55" s="77">
        <v>24</v>
      </c>
      <c r="W55" s="82">
        <v>26</v>
      </c>
      <c r="X55" s="88">
        <v>28</v>
      </c>
      <c r="Y55" s="90">
        <v>30</v>
      </c>
      <c r="Z55" s="93">
        <v>32</v>
      </c>
      <c r="AA55" s="99">
        <v>34</v>
      </c>
      <c r="AB55" s="104">
        <v>36</v>
      </c>
      <c r="AC55" s="114">
        <v>38</v>
      </c>
      <c r="AD55" s="117">
        <v>40</v>
      </c>
      <c r="AE55" s="122">
        <v>42</v>
      </c>
      <c r="AF55" s="124">
        <v>43</v>
      </c>
      <c r="AG55" s="129">
        <v>44</v>
      </c>
      <c r="AH55" s="133">
        <v>47</v>
      </c>
      <c r="AI55" s="136">
        <v>50</v>
      </c>
      <c r="AJ55" s="140">
        <v>53</v>
      </c>
      <c r="AK55" s="145">
        <v>56</v>
      </c>
      <c r="AL55" s="149">
        <v>58</v>
      </c>
      <c r="AM55" s="153">
        <v>61</v>
      </c>
      <c r="AN55" s="158">
        <v>63</v>
      </c>
      <c r="AO55" s="163">
        <v>65</v>
      </c>
      <c r="AP55" s="167">
        <v>68</v>
      </c>
      <c r="AQ55" s="174">
        <v>70</v>
      </c>
      <c r="AR55" s="178">
        <v>73</v>
      </c>
      <c r="AS55" s="184">
        <v>75</v>
      </c>
      <c r="AT55" s="189">
        <v>78</v>
      </c>
      <c r="AU55" s="193">
        <v>81</v>
      </c>
      <c r="AV55" s="202">
        <v>85</v>
      </c>
      <c r="AW55" s="1">
        <v>89</v>
      </c>
      <c r="AX55" s="209">
        <v>91</v>
      </c>
      <c r="AY55" s="218">
        <v>95</v>
      </c>
      <c r="AZ55" s="225">
        <v>97</v>
      </c>
      <c r="BA55" s="229">
        <v>100</v>
      </c>
      <c r="BB55" s="235">
        <v>102</v>
      </c>
      <c r="BC55" s="245">
        <v>104</v>
      </c>
      <c r="BD55" s="251">
        <v>106</v>
      </c>
      <c r="BE55" s="255">
        <v>108</v>
      </c>
      <c r="BF55" s="264">
        <v>110</v>
      </c>
      <c r="BG55" s="268">
        <v>113</v>
      </c>
      <c r="BH55" s="272">
        <v>116</v>
      </c>
      <c r="BI55" s="279">
        <v>118</v>
      </c>
      <c r="BJ55" s="285">
        <v>121</v>
      </c>
      <c r="BK55" s="291">
        <v>124</v>
      </c>
      <c r="BL55" s="295">
        <v>125</v>
      </c>
      <c r="BM55" s="299">
        <v>127</v>
      </c>
      <c r="BN55" s="305">
        <v>128</v>
      </c>
      <c r="BO55" s="308">
        <v>130</v>
      </c>
      <c r="BP55" s="310">
        <v>131</v>
      </c>
      <c r="BQ55" s="313">
        <v>133</v>
      </c>
      <c r="BR55" s="317">
        <v>135</v>
      </c>
      <c r="BS55" s="322">
        <v>137</v>
      </c>
      <c r="BT55" s="327">
        <v>139</v>
      </c>
      <c r="BU55" s="331">
        <v>140</v>
      </c>
      <c r="BV55" s="335">
        <v>142</v>
      </c>
      <c r="BW55" s="338">
        <v>144</v>
      </c>
      <c r="BX55" s="343">
        <v>145</v>
      </c>
      <c r="BY55" s="346">
        <v>147</v>
      </c>
      <c r="BZ55" s="354">
        <v>148</v>
      </c>
      <c r="CA55" s="375">
        <v>150</v>
      </c>
      <c r="CB55" s="388">
        <v>151</v>
      </c>
      <c r="CC55" s="393">
        <v>153</v>
      </c>
      <c r="CD55" s="414">
        <v>155</v>
      </c>
      <c r="CE55" s="422">
        <v>157</v>
      </c>
      <c r="CF55" s="429">
        <v>159</v>
      </c>
      <c r="CG55" s="435">
        <v>161</v>
      </c>
      <c r="CH55" s="441">
        <v>163</v>
      </c>
      <c r="CI55" s="448">
        <v>165</v>
      </c>
      <c r="CJ55" s="456">
        <v>167</v>
      </c>
      <c r="CK55" s="460">
        <v>169</v>
      </c>
      <c r="CL55" s="468">
        <v>170</v>
      </c>
      <c r="CM55" s="475">
        <v>171</v>
      </c>
      <c r="CN55" s="483">
        <v>173</v>
      </c>
      <c r="CO55" s="489">
        <v>174</v>
      </c>
      <c r="CP55" s="498">
        <v>176</v>
      </c>
      <c r="CQ55" s="505">
        <v>178</v>
      </c>
      <c r="CR55" s="511">
        <v>180</v>
      </c>
      <c r="CS55" s="519">
        <v>182</v>
      </c>
      <c r="CT55" s="530">
        <v>183</v>
      </c>
      <c r="CU55" s="218">
        <f t="shared" si="0"/>
        <v>1</v>
      </c>
      <c r="CV55" s="7">
        <v>16</v>
      </c>
      <c r="CW55" s="7">
        <v>17</v>
      </c>
      <c r="CX55" s="10">
        <v>17</v>
      </c>
      <c r="CY55" s="13">
        <v>18</v>
      </c>
      <c r="CZ55" s="18">
        <v>18</v>
      </c>
      <c r="DA55" s="22">
        <v>19</v>
      </c>
      <c r="DB55" s="31">
        <v>19</v>
      </c>
      <c r="DC55" s="37">
        <v>20</v>
      </c>
      <c r="DD55" s="41">
        <v>21</v>
      </c>
      <c r="DE55" s="44">
        <v>21</v>
      </c>
      <c r="DF55" s="47">
        <v>22</v>
      </c>
      <c r="DG55" s="53">
        <v>23</v>
      </c>
      <c r="DH55" s="65">
        <v>24</v>
      </c>
      <c r="DI55" s="69">
        <v>25</v>
      </c>
      <c r="DJ55" s="71">
        <v>26</v>
      </c>
      <c r="DK55" s="73">
        <v>26</v>
      </c>
      <c r="DL55" s="77">
        <v>27</v>
      </c>
      <c r="DM55" s="82">
        <v>28</v>
      </c>
      <c r="DN55" s="88">
        <v>29</v>
      </c>
      <c r="DO55" s="90">
        <v>30</v>
      </c>
      <c r="DP55" s="93">
        <v>31</v>
      </c>
      <c r="DQ55" s="99">
        <v>31</v>
      </c>
      <c r="DR55" s="104">
        <v>32</v>
      </c>
      <c r="DS55" s="114">
        <v>33</v>
      </c>
      <c r="DT55" s="117">
        <v>34</v>
      </c>
      <c r="DU55" s="122">
        <v>35</v>
      </c>
      <c r="DV55" s="124">
        <v>35</v>
      </c>
      <c r="DW55" s="129">
        <v>36</v>
      </c>
      <c r="DX55" s="133">
        <v>36</v>
      </c>
      <c r="DY55" s="136">
        <v>36</v>
      </c>
      <c r="DZ55" s="140">
        <v>36</v>
      </c>
      <c r="EA55" s="145">
        <v>36</v>
      </c>
      <c r="EB55" s="149">
        <v>36</v>
      </c>
      <c r="EC55" s="153">
        <v>37</v>
      </c>
      <c r="ED55" s="158">
        <v>38</v>
      </c>
      <c r="EE55" s="163">
        <v>39</v>
      </c>
      <c r="EF55" s="167">
        <v>40</v>
      </c>
      <c r="EG55" s="174">
        <v>41</v>
      </c>
      <c r="EH55" s="178">
        <v>43</v>
      </c>
      <c r="EI55" s="184">
        <v>44</v>
      </c>
      <c r="EJ55" s="189">
        <v>44</v>
      </c>
      <c r="EK55" s="193">
        <v>44</v>
      </c>
      <c r="EL55" s="202">
        <v>44</v>
      </c>
      <c r="EM55" s="1">
        <f>EL55</f>
        <v>44</v>
      </c>
      <c r="EN55" s="209">
        <v>44</v>
      </c>
      <c r="EO55" s="218">
        <v>45</v>
      </c>
      <c r="EP55" s="225">
        <v>46</v>
      </c>
      <c r="EQ55" s="229">
        <v>47</v>
      </c>
      <c r="ER55" s="235">
        <v>48</v>
      </c>
      <c r="ES55" s="245">
        <v>49</v>
      </c>
      <c r="ET55" s="251">
        <v>50</v>
      </c>
      <c r="EU55" s="255">
        <v>51</v>
      </c>
      <c r="EV55" s="264">
        <v>51</v>
      </c>
      <c r="EW55" s="268">
        <v>51</v>
      </c>
      <c r="EX55" s="272">
        <v>51</v>
      </c>
      <c r="EY55" s="279">
        <v>51</v>
      </c>
      <c r="EZ55" s="285">
        <v>52</v>
      </c>
      <c r="FA55" s="291">
        <v>52</v>
      </c>
      <c r="FB55" s="295">
        <v>52</v>
      </c>
      <c r="FC55" s="299">
        <v>53</v>
      </c>
      <c r="FD55" s="305">
        <v>53</v>
      </c>
      <c r="FE55" s="308">
        <v>53</v>
      </c>
      <c r="FF55" s="310">
        <v>53</v>
      </c>
      <c r="FG55" s="313">
        <v>53</v>
      </c>
      <c r="FH55" s="317">
        <v>53</v>
      </c>
      <c r="FI55" s="322">
        <v>53</v>
      </c>
      <c r="FJ55" s="327">
        <v>53</v>
      </c>
      <c r="FK55" s="331">
        <v>53</v>
      </c>
      <c r="FL55" s="335">
        <v>53</v>
      </c>
      <c r="FM55" s="338">
        <v>53</v>
      </c>
      <c r="FN55" s="343">
        <v>53</v>
      </c>
      <c r="FO55" s="346">
        <v>53</v>
      </c>
      <c r="FP55" s="354">
        <v>53</v>
      </c>
      <c r="FQ55" s="375">
        <v>54</v>
      </c>
      <c r="FR55" s="388">
        <v>54</v>
      </c>
      <c r="FS55" s="393">
        <v>54</v>
      </c>
      <c r="FT55" s="414">
        <v>54</v>
      </c>
      <c r="FU55" s="422">
        <v>54</v>
      </c>
      <c r="FV55" s="429">
        <v>54</v>
      </c>
      <c r="FW55" s="435">
        <v>54</v>
      </c>
      <c r="FX55" s="441">
        <v>54</v>
      </c>
      <c r="FY55" s="448">
        <v>54</v>
      </c>
      <c r="FZ55" s="456">
        <v>54</v>
      </c>
      <c r="GA55" s="460">
        <v>55</v>
      </c>
      <c r="GB55" s="468">
        <v>55</v>
      </c>
      <c r="GC55" s="475">
        <v>55</v>
      </c>
      <c r="GD55" s="483">
        <v>56</v>
      </c>
      <c r="GE55" s="489">
        <v>56</v>
      </c>
      <c r="GF55" s="498">
        <v>56</v>
      </c>
      <c r="GG55" s="505">
        <v>57</v>
      </c>
      <c r="GH55" s="511">
        <v>57</v>
      </c>
      <c r="GI55" s="519">
        <v>57</v>
      </c>
      <c r="GJ55" s="530">
        <v>57</v>
      </c>
      <c r="GK55" s="218">
        <f t="shared" si="2"/>
        <v>0</v>
      </c>
      <c r="GL55" s="7">
        <v>5865</v>
      </c>
      <c r="GM55" s="7">
        <v>5900</v>
      </c>
      <c r="GN55" s="7">
        <v>5930</v>
      </c>
      <c r="GO55" s="13">
        <v>5960</v>
      </c>
      <c r="GP55" s="17">
        <v>5990</v>
      </c>
      <c r="GQ55" s="22">
        <v>6020</v>
      </c>
      <c r="GR55" s="31">
        <v>6050</v>
      </c>
      <c r="GS55" s="37">
        <v>6080</v>
      </c>
      <c r="GT55" s="41">
        <v>6120</v>
      </c>
      <c r="GU55" s="5">
        <v>6120</v>
      </c>
      <c r="GV55" s="49">
        <v>6200</v>
      </c>
      <c r="GW55" s="53">
        <v>6250</v>
      </c>
      <c r="GX55" s="65">
        <v>6250</v>
      </c>
      <c r="GY55" s="69">
        <v>6320</v>
      </c>
      <c r="GZ55" s="71">
        <v>6390</v>
      </c>
      <c r="HA55" s="73">
        <v>6440</v>
      </c>
      <c r="HB55" s="77">
        <v>6490</v>
      </c>
      <c r="HC55" s="82">
        <v>6550</v>
      </c>
      <c r="HD55" s="88">
        <v>6620</v>
      </c>
      <c r="HE55" s="90">
        <v>6680</v>
      </c>
      <c r="HF55" s="93">
        <v>6750</v>
      </c>
      <c r="HG55" s="99">
        <v>6820</v>
      </c>
      <c r="HH55" s="104">
        <v>6890</v>
      </c>
      <c r="HI55" s="114">
        <v>6960</v>
      </c>
      <c r="HJ55" s="117">
        <v>7030</v>
      </c>
      <c r="HK55" s="122">
        <v>7100</v>
      </c>
      <c r="HL55" s="124">
        <v>7170</v>
      </c>
      <c r="HM55" s="129">
        <v>7230</v>
      </c>
      <c r="HN55" s="133">
        <v>7290</v>
      </c>
      <c r="HO55" s="136">
        <v>7360</v>
      </c>
      <c r="HP55" s="140">
        <v>7430</v>
      </c>
      <c r="HQ55" s="145">
        <v>7510</v>
      </c>
      <c r="HR55" s="149">
        <v>7600</v>
      </c>
      <c r="HS55" s="153">
        <v>7700</v>
      </c>
      <c r="HT55" s="158">
        <v>7790</v>
      </c>
      <c r="HU55" s="163">
        <v>7880</v>
      </c>
      <c r="HV55" s="167">
        <v>7980</v>
      </c>
      <c r="HW55" s="174">
        <v>8060</v>
      </c>
      <c r="HX55" s="178">
        <v>8150</v>
      </c>
      <c r="HY55" s="184">
        <v>8220</v>
      </c>
      <c r="HZ55" s="189">
        <v>8290</v>
      </c>
      <c r="IA55" s="193">
        <v>8390</v>
      </c>
      <c r="IB55" s="202">
        <v>8480</v>
      </c>
      <c r="IC55" s="205"/>
      <c r="ID55" s="209">
        <v>8653</v>
      </c>
      <c r="IE55" s="218">
        <v>8753</v>
      </c>
      <c r="IF55" s="225">
        <v>8846</v>
      </c>
      <c r="IG55" s="229">
        <v>8940</v>
      </c>
      <c r="IH55" s="235">
        <v>9040</v>
      </c>
      <c r="II55" s="245">
        <v>9122</v>
      </c>
      <c r="IJ55" s="251">
        <v>9210</v>
      </c>
      <c r="IK55" s="255">
        <v>9285</v>
      </c>
      <c r="IL55" s="264">
        <v>9360</v>
      </c>
      <c r="IM55" s="268">
        <v>9470</v>
      </c>
      <c r="IN55" s="272">
        <v>9580</v>
      </c>
      <c r="IO55" s="279">
        <v>9670</v>
      </c>
      <c r="IP55" s="285">
        <v>9770</v>
      </c>
      <c r="IQ55" s="291">
        <v>9870</v>
      </c>
      <c r="IR55" s="295">
        <v>9970</v>
      </c>
      <c r="IS55" s="299">
        <v>10070</v>
      </c>
      <c r="IT55" s="305">
        <v>10170</v>
      </c>
      <c r="IU55" s="308">
        <v>10260</v>
      </c>
      <c r="IV55" s="310">
        <v>10340</v>
      </c>
      <c r="IW55" s="313">
        <v>10410</v>
      </c>
      <c r="IX55" s="317">
        <v>10490</v>
      </c>
      <c r="IY55" s="322">
        <v>10570</v>
      </c>
      <c r="IZ55" s="327">
        <v>10670</v>
      </c>
      <c r="JA55" s="331">
        <v>10760</v>
      </c>
      <c r="JB55" s="335">
        <v>10850</v>
      </c>
      <c r="JC55" s="338">
        <v>10950</v>
      </c>
      <c r="JD55" s="343">
        <v>11050</v>
      </c>
      <c r="JE55" s="346">
        <v>11150</v>
      </c>
      <c r="JF55" s="354">
        <v>11240</v>
      </c>
      <c r="JG55" s="375">
        <v>11320</v>
      </c>
      <c r="JH55" s="388">
        <v>11395</v>
      </c>
      <c r="JI55" s="393">
        <v>11465</v>
      </c>
      <c r="JJ55" s="414">
        <v>11535</v>
      </c>
      <c r="JK55" s="422">
        <v>11615</v>
      </c>
      <c r="JL55" s="429">
        <v>11715</v>
      </c>
      <c r="JM55" s="435">
        <v>11805</v>
      </c>
      <c r="JN55" s="441">
        <v>11890</v>
      </c>
      <c r="JO55" s="448">
        <v>11990</v>
      </c>
      <c r="JP55" s="456">
        <v>12080</v>
      </c>
      <c r="JQ55" s="460">
        <v>12180</v>
      </c>
      <c r="JR55" s="468">
        <v>12270</v>
      </c>
      <c r="JS55" s="475">
        <v>12355</v>
      </c>
      <c r="JT55" s="483">
        <v>12430</v>
      </c>
      <c r="JU55" s="489">
        <v>12500</v>
      </c>
      <c r="JV55" s="498">
        <v>12575</v>
      </c>
      <c r="JW55" s="505">
        <v>12665</v>
      </c>
      <c r="JX55" s="511">
        <v>12765</v>
      </c>
      <c r="JY55" s="519">
        <v>12865</v>
      </c>
      <c r="JZ55" s="530">
        <v>12955</v>
      </c>
      <c r="KA55" s="218">
        <f t="shared" si="3"/>
        <v>90</v>
      </c>
      <c r="KB55" s="4"/>
    </row>
    <row r="56" spans="1:288" ht="15" customHeight="1" x14ac:dyDescent="0.2">
      <c r="A56" s="557"/>
      <c r="B56" s="43">
        <v>55</v>
      </c>
      <c r="C56" s="4" t="s">
        <v>184</v>
      </c>
      <c r="D56" s="43">
        <v>2</v>
      </c>
      <c r="E56" s="43">
        <v>2</v>
      </c>
      <c r="F56" s="7">
        <v>106</v>
      </c>
      <c r="G56" s="5">
        <v>106</v>
      </c>
      <c r="H56" s="5">
        <v>106</v>
      </c>
      <c r="I56" s="5">
        <v>106</v>
      </c>
      <c r="J56" s="5">
        <v>106</v>
      </c>
      <c r="K56" s="5">
        <v>106</v>
      </c>
      <c r="L56" s="34">
        <v>107</v>
      </c>
      <c r="M56" s="5">
        <v>107</v>
      </c>
      <c r="N56" s="41">
        <v>117</v>
      </c>
      <c r="O56" s="44">
        <v>121</v>
      </c>
      <c r="P56" s="47">
        <v>125</v>
      </c>
      <c r="Q56" s="53">
        <v>128</v>
      </c>
      <c r="R56" s="65">
        <v>132</v>
      </c>
      <c r="S56" s="69">
        <v>136</v>
      </c>
      <c r="T56" s="71">
        <v>140</v>
      </c>
      <c r="U56" s="73">
        <v>144</v>
      </c>
      <c r="V56" s="77">
        <v>148</v>
      </c>
      <c r="W56" s="82">
        <v>153</v>
      </c>
      <c r="X56" s="88">
        <v>157</v>
      </c>
      <c r="Y56" s="90">
        <v>162</v>
      </c>
      <c r="Z56" s="93">
        <v>165</v>
      </c>
      <c r="AA56" s="99">
        <v>168</v>
      </c>
      <c r="AB56" s="104">
        <v>172</v>
      </c>
      <c r="AC56" s="114">
        <v>175</v>
      </c>
      <c r="AD56" s="117">
        <v>179</v>
      </c>
      <c r="AE56" s="1">
        <f t="shared" ref="AE56" si="68">ROUND((AD56-AA56)/3+AD56,1)</f>
        <v>182.7</v>
      </c>
      <c r="AF56" s="124">
        <v>188</v>
      </c>
      <c r="AG56" s="129">
        <v>195</v>
      </c>
      <c r="AH56" s="133">
        <v>199</v>
      </c>
      <c r="AI56" s="136">
        <v>203</v>
      </c>
      <c r="AJ56" s="140">
        <v>208</v>
      </c>
      <c r="AK56" s="1">
        <f>ROUND((AJ56-AG56)/3+AJ56,1)</f>
        <v>212.3</v>
      </c>
      <c r="AL56" s="149">
        <v>217</v>
      </c>
      <c r="AM56" s="153">
        <v>223</v>
      </c>
      <c r="AN56" s="1">
        <v>228</v>
      </c>
      <c r="AO56" s="163">
        <v>230</v>
      </c>
      <c r="AP56" s="167">
        <v>234</v>
      </c>
      <c r="AQ56" s="174">
        <v>238</v>
      </c>
      <c r="AR56" s="178">
        <v>242</v>
      </c>
      <c r="AS56" s="184">
        <v>246</v>
      </c>
      <c r="AT56" s="189">
        <v>250</v>
      </c>
      <c r="AU56" s="193">
        <v>254</v>
      </c>
      <c r="AV56" s="202">
        <v>256</v>
      </c>
      <c r="AW56" s="205">
        <v>262</v>
      </c>
      <c r="AX56" s="209">
        <v>266</v>
      </c>
      <c r="AY56" s="218">
        <v>270</v>
      </c>
      <c r="AZ56" s="225">
        <v>273</v>
      </c>
      <c r="BA56" s="1">
        <v>276</v>
      </c>
      <c r="BB56" s="235">
        <v>280</v>
      </c>
      <c r="BC56" s="1">
        <v>284</v>
      </c>
      <c r="BD56" s="251">
        <v>287</v>
      </c>
      <c r="BE56" s="255">
        <v>4</v>
      </c>
      <c r="BF56" s="264">
        <v>9</v>
      </c>
      <c r="BG56" s="268">
        <v>15</v>
      </c>
      <c r="BH56" s="272">
        <v>21</v>
      </c>
      <c r="BI56" s="279">
        <v>24</v>
      </c>
      <c r="BJ56" s="285">
        <v>29</v>
      </c>
      <c r="BK56" s="291">
        <v>34</v>
      </c>
      <c r="BL56" s="1">
        <v>39</v>
      </c>
      <c r="BM56" s="299">
        <v>43</v>
      </c>
      <c r="BN56" s="305">
        <v>48</v>
      </c>
      <c r="BO56" s="308">
        <v>52</v>
      </c>
      <c r="BP56" s="310">
        <v>55</v>
      </c>
      <c r="BQ56" s="313">
        <v>59</v>
      </c>
      <c r="BR56" s="317">
        <v>64</v>
      </c>
      <c r="BS56" s="322">
        <v>68</v>
      </c>
      <c r="BT56" s="327">
        <v>76</v>
      </c>
      <c r="BU56" s="331">
        <v>79</v>
      </c>
      <c r="BV56" s="335">
        <v>83</v>
      </c>
      <c r="BW56" s="338">
        <v>86</v>
      </c>
      <c r="BX56" s="343">
        <v>89</v>
      </c>
      <c r="BY56" s="346">
        <v>94</v>
      </c>
      <c r="BZ56" s="354">
        <v>97</v>
      </c>
      <c r="CA56" s="375">
        <v>100</v>
      </c>
      <c r="CB56" s="388">
        <v>104</v>
      </c>
      <c r="CC56" s="393">
        <v>108</v>
      </c>
      <c r="CD56" s="414">
        <v>113</v>
      </c>
      <c r="CE56" s="422">
        <v>115</v>
      </c>
      <c r="CF56" s="429">
        <v>120</v>
      </c>
      <c r="CG56" s="435">
        <v>124</v>
      </c>
      <c r="CH56" s="441">
        <v>128</v>
      </c>
      <c r="CI56" s="448">
        <v>132</v>
      </c>
      <c r="CJ56" s="456">
        <v>137</v>
      </c>
      <c r="CK56" s="460">
        <v>141</v>
      </c>
      <c r="CL56" s="468">
        <v>145</v>
      </c>
      <c r="CM56" s="475">
        <v>149</v>
      </c>
      <c r="CN56" s="483">
        <v>153</v>
      </c>
      <c r="CO56" s="489">
        <v>156</v>
      </c>
      <c r="CP56" s="498">
        <v>160</v>
      </c>
      <c r="CQ56" s="505">
        <v>163</v>
      </c>
      <c r="CR56" s="511">
        <v>167</v>
      </c>
      <c r="CS56" s="519">
        <v>171</v>
      </c>
      <c r="CT56" s="530">
        <v>176</v>
      </c>
      <c r="CU56" s="218">
        <f t="shared" si="0"/>
        <v>5</v>
      </c>
      <c r="CV56" s="7">
        <v>55</v>
      </c>
      <c r="CW56" s="5">
        <v>55</v>
      </c>
      <c r="CX56" s="5">
        <v>55</v>
      </c>
      <c r="CY56" s="5">
        <v>55</v>
      </c>
      <c r="CZ56" s="5">
        <v>55</v>
      </c>
      <c r="DA56" s="5">
        <v>55</v>
      </c>
      <c r="DB56" s="5">
        <v>55</v>
      </c>
      <c r="DC56" s="5">
        <v>55</v>
      </c>
      <c r="DD56" s="5">
        <v>55</v>
      </c>
      <c r="DE56" s="5">
        <v>55</v>
      </c>
      <c r="DF56" s="5">
        <v>55</v>
      </c>
      <c r="DG56" s="53">
        <v>56</v>
      </c>
      <c r="DH56" s="65">
        <v>57</v>
      </c>
      <c r="DI56" s="69">
        <v>59</v>
      </c>
      <c r="DJ56" s="71">
        <v>61</v>
      </c>
      <c r="DK56" s="73">
        <v>62</v>
      </c>
      <c r="DL56" s="77">
        <v>64</v>
      </c>
      <c r="DM56" s="82">
        <v>65</v>
      </c>
      <c r="DN56" s="88">
        <v>66</v>
      </c>
      <c r="DO56" s="90">
        <v>67</v>
      </c>
      <c r="DP56" s="93">
        <v>68</v>
      </c>
      <c r="DQ56" s="99">
        <v>68</v>
      </c>
      <c r="DR56" s="104">
        <v>69</v>
      </c>
      <c r="DS56" s="114">
        <v>69</v>
      </c>
      <c r="DT56" s="117">
        <v>69</v>
      </c>
      <c r="DU56" s="1">
        <v>69</v>
      </c>
      <c r="DV56" s="124">
        <v>69</v>
      </c>
      <c r="DW56" s="129">
        <v>69</v>
      </c>
      <c r="DX56" s="133">
        <v>69</v>
      </c>
      <c r="DY56" s="136">
        <v>69</v>
      </c>
      <c r="DZ56" s="140">
        <v>69</v>
      </c>
      <c r="EA56" s="1">
        <f>DZ56</f>
        <v>69</v>
      </c>
      <c r="EB56" s="149">
        <v>70</v>
      </c>
      <c r="EC56" s="153">
        <v>70</v>
      </c>
      <c r="ED56" s="1">
        <v>70</v>
      </c>
      <c r="EE56" s="163">
        <v>80</v>
      </c>
      <c r="EF56" s="167">
        <v>80</v>
      </c>
      <c r="EG56" s="174">
        <v>70</v>
      </c>
      <c r="EH56" s="178">
        <v>73</v>
      </c>
      <c r="EI56" s="184">
        <v>77</v>
      </c>
      <c r="EJ56" s="189">
        <v>77</v>
      </c>
      <c r="EK56" s="193">
        <v>77</v>
      </c>
      <c r="EL56" s="202">
        <v>77</v>
      </c>
      <c r="EM56" s="205">
        <v>77</v>
      </c>
      <c r="EN56" s="209">
        <v>77</v>
      </c>
      <c r="EO56" s="218">
        <v>77</v>
      </c>
      <c r="EP56" s="225">
        <v>79</v>
      </c>
      <c r="EQ56" s="1">
        <v>3</v>
      </c>
      <c r="ER56" s="235">
        <v>6</v>
      </c>
      <c r="ES56" s="1">
        <v>9</v>
      </c>
      <c r="ET56" s="251">
        <v>10</v>
      </c>
      <c r="EU56" s="255">
        <v>13</v>
      </c>
      <c r="EV56" s="264">
        <v>14</v>
      </c>
      <c r="EW56" s="268">
        <v>14</v>
      </c>
      <c r="EX56" s="1">
        <f>EW56</f>
        <v>14</v>
      </c>
      <c r="EY56" s="279">
        <v>20</v>
      </c>
      <c r="EZ56" s="285">
        <v>19</v>
      </c>
      <c r="FA56" s="291">
        <v>22</v>
      </c>
      <c r="FB56" s="1">
        <v>24</v>
      </c>
      <c r="FC56" s="299">
        <v>27</v>
      </c>
      <c r="FD56" s="305">
        <v>29</v>
      </c>
      <c r="FE56" s="308">
        <v>31</v>
      </c>
      <c r="FF56" s="310">
        <v>33</v>
      </c>
      <c r="FG56" s="313">
        <v>34</v>
      </c>
      <c r="FH56" s="317">
        <v>34</v>
      </c>
      <c r="FI56" s="322">
        <v>34</v>
      </c>
      <c r="FJ56" s="327">
        <v>37</v>
      </c>
      <c r="FK56" s="331">
        <v>39</v>
      </c>
      <c r="FL56" s="335">
        <v>42</v>
      </c>
      <c r="FM56" s="338">
        <v>45</v>
      </c>
      <c r="FN56" s="343">
        <v>48</v>
      </c>
      <c r="FO56" s="346">
        <v>51</v>
      </c>
      <c r="FP56" s="354">
        <v>54</v>
      </c>
      <c r="FQ56" s="375">
        <v>56</v>
      </c>
      <c r="FR56" s="388">
        <v>59</v>
      </c>
      <c r="FS56" s="393">
        <v>61</v>
      </c>
      <c r="FT56" s="414">
        <v>62</v>
      </c>
      <c r="FU56" s="422">
        <v>64</v>
      </c>
      <c r="FV56" s="429">
        <v>67</v>
      </c>
      <c r="FW56" s="435">
        <v>69</v>
      </c>
      <c r="FX56" s="441">
        <v>72</v>
      </c>
      <c r="FY56" s="448">
        <v>74</v>
      </c>
      <c r="FZ56" s="456">
        <v>76</v>
      </c>
      <c r="GA56" s="460">
        <v>78</v>
      </c>
      <c r="GB56" s="468">
        <v>80</v>
      </c>
      <c r="GC56" s="475">
        <v>82</v>
      </c>
      <c r="GD56" s="483">
        <v>84</v>
      </c>
      <c r="GE56" s="489">
        <v>87</v>
      </c>
      <c r="GF56" s="498">
        <v>89</v>
      </c>
      <c r="GG56" s="505">
        <v>90</v>
      </c>
      <c r="GH56" s="511">
        <v>92</v>
      </c>
      <c r="GI56" s="519">
        <v>94</v>
      </c>
      <c r="GJ56" s="530">
        <v>96</v>
      </c>
      <c r="GK56" s="218">
        <f t="shared" si="2"/>
        <v>2</v>
      </c>
      <c r="GL56" s="7">
        <v>3180</v>
      </c>
      <c r="GM56" s="5">
        <v>3180</v>
      </c>
      <c r="GN56" s="5">
        <v>3180</v>
      </c>
      <c r="GO56" s="5">
        <v>3180</v>
      </c>
      <c r="GP56" s="5">
        <v>3180</v>
      </c>
      <c r="GQ56" s="5">
        <v>3180</v>
      </c>
      <c r="GR56" s="5">
        <v>3180</v>
      </c>
      <c r="GS56" s="5">
        <v>3180</v>
      </c>
      <c r="GT56" s="41">
        <v>3773</v>
      </c>
      <c r="GU56" s="44">
        <v>3938</v>
      </c>
      <c r="GV56" s="47">
        <v>4039</v>
      </c>
      <c r="GW56" s="53">
        <v>4232</v>
      </c>
      <c r="GX56" s="65">
        <v>4350</v>
      </c>
      <c r="GY56" s="69">
        <v>4515</v>
      </c>
      <c r="GZ56" s="71">
        <v>4625</v>
      </c>
      <c r="HA56" s="74">
        <v>4848</v>
      </c>
      <c r="HB56" s="77">
        <v>4990</v>
      </c>
      <c r="HC56" s="82">
        <v>5290</v>
      </c>
      <c r="HD56" s="88">
        <v>5590</v>
      </c>
      <c r="HE56" s="90">
        <v>5790</v>
      </c>
      <c r="HF56" s="74">
        <v>5996</v>
      </c>
      <c r="HG56" s="99">
        <v>6130</v>
      </c>
      <c r="HH56" s="104">
        <v>6336</v>
      </c>
      <c r="HI56" s="114">
        <v>6534</v>
      </c>
      <c r="HJ56" s="74">
        <v>6762</v>
      </c>
      <c r="HK56" s="122"/>
      <c r="HL56" s="124">
        <v>7013</v>
      </c>
      <c r="HM56" s="129">
        <v>7135</v>
      </c>
      <c r="HN56" s="133">
        <v>7315</v>
      </c>
      <c r="HO56" s="74">
        <v>7550</v>
      </c>
      <c r="HP56" s="140">
        <v>7730</v>
      </c>
      <c r="HQ56" s="145"/>
      <c r="HR56" s="149">
        <v>8107</v>
      </c>
      <c r="HS56" s="153">
        <v>8202</v>
      </c>
      <c r="HT56" s="158"/>
      <c r="HU56" s="163">
        <v>8611</v>
      </c>
      <c r="HV56" s="167">
        <v>8770</v>
      </c>
      <c r="HW56" s="174">
        <v>8940</v>
      </c>
      <c r="HX56" s="178">
        <v>9120</v>
      </c>
      <c r="HY56" s="184">
        <v>9255</v>
      </c>
      <c r="HZ56" s="189">
        <v>9444</v>
      </c>
      <c r="IA56" s="193">
        <v>9690</v>
      </c>
      <c r="IB56" s="202">
        <v>9975</v>
      </c>
      <c r="IC56" s="205">
        <v>10088</v>
      </c>
      <c r="ID56" s="209">
        <v>10240</v>
      </c>
      <c r="IE56" s="218">
        <v>10380</v>
      </c>
      <c r="IF56" s="225">
        <v>10680</v>
      </c>
      <c r="IG56" s="229"/>
      <c r="IH56" s="235">
        <v>11922</v>
      </c>
      <c r="II56" s="245"/>
      <c r="IJ56" s="251">
        <v>12370</v>
      </c>
      <c r="IK56" s="255">
        <v>12490</v>
      </c>
      <c r="IL56" s="264">
        <v>12616</v>
      </c>
      <c r="IM56" s="268">
        <v>12905</v>
      </c>
      <c r="IN56" s="272">
        <v>13100</v>
      </c>
      <c r="IO56" s="279">
        <v>13300</v>
      </c>
      <c r="IP56" s="285">
        <v>13455</v>
      </c>
      <c r="IQ56" s="291">
        <v>13580</v>
      </c>
      <c r="IR56" s="295"/>
      <c r="IS56" s="299">
        <v>13964</v>
      </c>
      <c r="IT56" s="305">
        <v>14100</v>
      </c>
      <c r="IU56" s="308">
        <v>14209</v>
      </c>
      <c r="IV56" s="310">
        <v>14331</v>
      </c>
      <c r="IW56" s="313">
        <v>14460</v>
      </c>
      <c r="IX56" s="317">
        <v>14660</v>
      </c>
      <c r="IY56" s="322">
        <v>14735</v>
      </c>
      <c r="IZ56" s="327">
        <v>14950</v>
      </c>
      <c r="JA56" s="331">
        <v>15150</v>
      </c>
      <c r="JB56" s="335">
        <v>15250</v>
      </c>
      <c r="JC56" s="338">
        <v>15425</v>
      </c>
      <c r="JD56" s="343">
        <v>15825</v>
      </c>
      <c r="JE56" s="346">
        <v>16252</v>
      </c>
      <c r="JF56" s="354">
        <v>16650</v>
      </c>
      <c r="JG56" s="375">
        <v>16818</v>
      </c>
      <c r="JH56" s="388">
        <v>16936</v>
      </c>
      <c r="JI56" s="393">
        <v>17046</v>
      </c>
      <c r="JJ56" s="414">
        <v>17145</v>
      </c>
      <c r="JK56" s="422">
        <v>17275</v>
      </c>
      <c r="JL56" s="429">
        <v>17275</v>
      </c>
      <c r="JM56" s="435">
        <v>17597</v>
      </c>
      <c r="JN56" s="441">
        <v>17819</v>
      </c>
      <c r="JO56" s="448">
        <v>17938</v>
      </c>
      <c r="JP56" s="456">
        <v>18067</v>
      </c>
      <c r="JQ56" s="460">
        <v>18180</v>
      </c>
      <c r="JR56" s="468">
        <v>18290</v>
      </c>
      <c r="JS56" s="475">
        <v>18406</v>
      </c>
      <c r="JT56" s="483">
        <v>18530</v>
      </c>
      <c r="JU56" s="489">
        <v>18639</v>
      </c>
      <c r="JV56" s="498">
        <v>18820</v>
      </c>
      <c r="JW56" s="505">
        <v>19120</v>
      </c>
      <c r="JX56" s="511">
        <v>19225</v>
      </c>
      <c r="JY56" s="519">
        <v>19381</v>
      </c>
      <c r="JZ56" s="530">
        <v>19499</v>
      </c>
      <c r="KA56" s="218">
        <f t="shared" si="3"/>
        <v>118</v>
      </c>
      <c r="KB56" s="4"/>
    </row>
    <row r="57" spans="1:288" ht="15" customHeight="1" x14ac:dyDescent="0.2">
      <c r="A57" s="557"/>
      <c r="B57" s="43">
        <v>56</v>
      </c>
      <c r="C57" s="4" t="s">
        <v>185</v>
      </c>
      <c r="D57" s="43">
        <v>3</v>
      </c>
      <c r="E57" s="43">
        <v>3</v>
      </c>
      <c r="F57" s="7">
        <v>14</v>
      </c>
      <c r="G57" s="7">
        <v>19</v>
      </c>
      <c r="H57" s="10">
        <v>23</v>
      </c>
      <c r="I57" s="13">
        <v>27</v>
      </c>
      <c r="J57" s="18">
        <v>32</v>
      </c>
      <c r="K57" s="22">
        <v>38</v>
      </c>
      <c r="L57" s="31">
        <v>42</v>
      </c>
      <c r="M57" s="37">
        <v>49</v>
      </c>
      <c r="N57" s="41">
        <v>57</v>
      </c>
      <c r="O57" s="44">
        <v>63</v>
      </c>
      <c r="P57" s="47">
        <v>69</v>
      </c>
      <c r="Q57" s="53">
        <v>75</v>
      </c>
      <c r="R57" s="65">
        <v>81</v>
      </c>
      <c r="S57" s="69">
        <v>87</v>
      </c>
      <c r="T57" s="71">
        <v>95</v>
      </c>
      <c r="U57" s="73">
        <v>103</v>
      </c>
      <c r="V57" s="77">
        <v>112</v>
      </c>
      <c r="W57" s="82">
        <v>121</v>
      </c>
      <c r="X57" s="88">
        <v>131</v>
      </c>
      <c r="Y57" s="90">
        <v>136</v>
      </c>
      <c r="Z57" s="93">
        <v>146</v>
      </c>
      <c r="AA57" s="99">
        <v>154</v>
      </c>
      <c r="AB57" s="104">
        <v>161</v>
      </c>
      <c r="AC57" s="114">
        <v>167</v>
      </c>
      <c r="AD57" s="117">
        <v>174</v>
      </c>
      <c r="AE57" s="122">
        <v>180</v>
      </c>
      <c r="AF57" s="124">
        <v>188</v>
      </c>
      <c r="AG57" s="129">
        <v>194</v>
      </c>
      <c r="AH57" s="133">
        <v>202</v>
      </c>
      <c r="AI57" s="1">
        <f>ROUND((AH57-AE57)/3+AH57,1)</f>
        <v>209.3</v>
      </c>
      <c r="AJ57" s="140">
        <v>214</v>
      </c>
      <c r="AK57" s="145">
        <v>222</v>
      </c>
      <c r="AL57" s="1">
        <v>228.6</v>
      </c>
      <c r="AM57" s="1">
        <v>236</v>
      </c>
      <c r="AN57" s="158">
        <v>242</v>
      </c>
      <c r="AO57" s="163">
        <v>248</v>
      </c>
      <c r="AP57" s="1">
        <v>254</v>
      </c>
      <c r="AQ57" s="174">
        <v>261</v>
      </c>
      <c r="AR57" s="178">
        <v>268</v>
      </c>
      <c r="AS57" s="184">
        <v>275</v>
      </c>
      <c r="AT57" s="189">
        <v>282</v>
      </c>
      <c r="AU57" s="193">
        <v>289</v>
      </c>
      <c r="AV57" s="202">
        <v>297</v>
      </c>
      <c r="AW57" s="205">
        <v>307</v>
      </c>
      <c r="AX57" s="209">
        <v>315</v>
      </c>
      <c r="AY57" s="218">
        <v>321</v>
      </c>
      <c r="AZ57" s="225">
        <v>327</v>
      </c>
      <c r="BA57" s="229">
        <v>334</v>
      </c>
      <c r="BB57" s="235">
        <v>341</v>
      </c>
      <c r="BC57" s="245">
        <v>348</v>
      </c>
      <c r="BD57" s="251">
        <v>355</v>
      </c>
      <c r="BE57" s="255">
        <v>361</v>
      </c>
      <c r="BF57" s="264">
        <v>369</v>
      </c>
      <c r="BG57" s="268">
        <v>378</v>
      </c>
      <c r="BH57" s="272">
        <v>389</v>
      </c>
      <c r="BI57" s="279">
        <v>395</v>
      </c>
      <c r="BJ57" s="285">
        <v>403</v>
      </c>
      <c r="BK57" s="291">
        <v>410</v>
      </c>
      <c r="BL57" s="295">
        <v>416</v>
      </c>
      <c r="BM57" s="299">
        <v>423</v>
      </c>
      <c r="BN57" s="305">
        <v>430</v>
      </c>
      <c r="BO57" s="308">
        <v>436</v>
      </c>
      <c r="BP57" s="310">
        <v>443</v>
      </c>
      <c r="BQ57" s="313">
        <v>450</v>
      </c>
      <c r="BR57" s="317">
        <v>459</v>
      </c>
      <c r="BS57" s="322">
        <v>466</v>
      </c>
      <c r="BT57" s="327">
        <v>474</v>
      </c>
      <c r="BU57" s="331">
        <v>483</v>
      </c>
      <c r="BV57" s="335">
        <v>491</v>
      </c>
      <c r="BW57" s="338">
        <v>498</v>
      </c>
      <c r="BX57" s="343">
        <v>503</v>
      </c>
      <c r="BY57" s="346">
        <v>509</v>
      </c>
      <c r="BZ57" s="354">
        <v>516</v>
      </c>
      <c r="CA57" s="375">
        <v>4</v>
      </c>
      <c r="CB57" s="388">
        <v>11</v>
      </c>
      <c r="CC57" s="393">
        <v>16</v>
      </c>
      <c r="CD57" s="414">
        <v>23</v>
      </c>
      <c r="CE57" s="422">
        <v>28</v>
      </c>
      <c r="CF57" s="429">
        <v>33</v>
      </c>
      <c r="CG57" s="435">
        <v>39</v>
      </c>
      <c r="CH57" s="441">
        <v>44</v>
      </c>
      <c r="CI57" s="448">
        <v>50</v>
      </c>
      <c r="CJ57" s="456">
        <v>55</v>
      </c>
      <c r="CK57" s="460">
        <v>61</v>
      </c>
      <c r="CL57" s="468">
        <v>66</v>
      </c>
      <c r="CM57" s="475">
        <v>71</v>
      </c>
      <c r="CN57" s="483">
        <v>76</v>
      </c>
      <c r="CO57" s="489">
        <v>82</v>
      </c>
      <c r="CP57" s="498">
        <v>88</v>
      </c>
      <c r="CQ57" s="505">
        <v>93</v>
      </c>
      <c r="CR57" s="511">
        <v>97</v>
      </c>
      <c r="CS57" s="519">
        <v>104</v>
      </c>
      <c r="CT57" s="530">
        <v>108</v>
      </c>
      <c r="CU57" s="218">
        <f t="shared" si="0"/>
        <v>4</v>
      </c>
      <c r="CV57" s="7">
        <v>79</v>
      </c>
      <c r="CW57" s="7">
        <v>85</v>
      </c>
      <c r="CX57" s="10">
        <v>89</v>
      </c>
      <c r="CY57" s="13">
        <v>94</v>
      </c>
      <c r="CZ57" s="18">
        <v>97</v>
      </c>
      <c r="DA57" s="22">
        <v>100</v>
      </c>
      <c r="DB57" s="31">
        <v>102</v>
      </c>
      <c r="DC57" s="37">
        <v>103</v>
      </c>
      <c r="DD57" s="41">
        <v>105</v>
      </c>
      <c r="DE57" s="44">
        <v>108</v>
      </c>
      <c r="DF57" s="47">
        <v>112</v>
      </c>
      <c r="DG57" s="53">
        <v>116</v>
      </c>
      <c r="DH57" s="65">
        <v>119</v>
      </c>
      <c r="DI57" s="69">
        <v>123</v>
      </c>
      <c r="DJ57" s="71">
        <v>127</v>
      </c>
      <c r="DK57" s="73">
        <v>130</v>
      </c>
      <c r="DL57" s="77">
        <v>133</v>
      </c>
      <c r="DM57" s="82">
        <v>135</v>
      </c>
      <c r="DN57" s="88">
        <v>137</v>
      </c>
      <c r="DO57" s="90">
        <v>137</v>
      </c>
      <c r="DP57" s="93">
        <v>140</v>
      </c>
      <c r="DQ57" s="99">
        <v>144</v>
      </c>
      <c r="DR57" s="104">
        <v>148</v>
      </c>
      <c r="DS57" s="114">
        <v>152</v>
      </c>
      <c r="DT57" s="117">
        <v>156</v>
      </c>
      <c r="DU57" s="122">
        <v>160</v>
      </c>
      <c r="DV57" s="124">
        <v>164</v>
      </c>
      <c r="DW57" s="129">
        <v>167</v>
      </c>
      <c r="DX57" s="133">
        <v>168</v>
      </c>
      <c r="DY57" s="1">
        <v>168</v>
      </c>
      <c r="DZ57" s="140">
        <v>168</v>
      </c>
      <c r="EA57" s="145">
        <v>168</v>
      </c>
      <c r="EB57" s="1">
        <v>169</v>
      </c>
      <c r="EC57" s="1">
        <v>171</v>
      </c>
      <c r="ED57" s="158">
        <v>176</v>
      </c>
      <c r="EE57" s="163">
        <v>180</v>
      </c>
      <c r="EF57" s="1">
        <v>184</v>
      </c>
      <c r="EG57" s="174">
        <v>187</v>
      </c>
      <c r="EH57" s="178">
        <v>191</v>
      </c>
      <c r="EI57" s="184">
        <v>194</v>
      </c>
      <c r="EJ57" s="189">
        <v>195</v>
      </c>
      <c r="EK57" s="193">
        <v>195</v>
      </c>
      <c r="EL57" s="202">
        <v>195</v>
      </c>
      <c r="EM57" s="205">
        <v>195</v>
      </c>
      <c r="EN57" s="209">
        <v>195</v>
      </c>
      <c r="EO57" s="218">
        <v>197</v>
      </c>
      <c r="EP57" s="225">
        <v>198</v>
      </c>
      <c r="EQ57" s="229">
        <v>199</v>
      </c>
      <c r="ER57" s="235">
        <v>199</v>
      </c>
      <c r="ES57" s="245">
        <v>5</v>
      </c>
      <c r="ET57" s="251">
        <v>7</v>
      </c>
      <c r="EU57" s="255">
        <v>10</v>
      </c>
      <c r="EV57" s="264">
        <v>11</v>
      </c>
      <c r="EW57" s="268">
        <v>11</v>
      </c>
      <c r="EX57" s="272">
        <v>11</v>
      </c>
      <c r="EY57" s="279">
        <v>12</v>
      </c>
      <c r="EZ57" s="285">
        <v>14</v>
      </c>
      <c r="FA57" s="291">
        <v>17</v>
      </c>
      <c r="FB57" s="295">
        <v>20</v>
      </c>
      <c r="FC57" s="299">
        <v>23</v>
      </c>
      <c r="FD57" s="305">
        <v>26</v>
      </c>
      <c r="FE57" s="308">
        <v>28</v>
      </c>
      <c r="FF57" s="310">
        <v>33</v>
      </c>
      <c r="FG57" s="313">
        <v>33</v>
      </c>
      <c r="FH57" s="317">
        <v>33</v>
      </c>
      <c r="FI57" s="322">
        <v>33</v>
      </c>
      <c r="FJ57" s="327">
        <v>31</v>
      </c>
      <c r="FK57" s="331">
        <v>33</v>
      </c>
      <c r="FL57" s="335">
        <v>34</v>
      </c>
      <c r="FM57" s="338">
        <v>38</v>
      </c>
      <c r="FN57" s="343">
        <v>41</v>
      </c>
      <c r="FO57" s="346">
        <v>44</v>
      </c>
      <c r="FP57" s="354">
        <v>48</v>
      </c>
      <c r="FQ57" s="375">
        <v>51</v>
      </c>
      <c r="FR57" s="388">
        <v>53</v>
      </c>
      <c r="FS57" s="393">
        <v>56</v>
      </c>
      <c r="FT57" s="414">
        <v>56</v>
      </c>
      <c r="FU57" s="422">
        <v>57</v>
      </c>
      <c r="FV57" s="429">
        <v>59</v>
      </c>
      <c r="FW57" s="435">
        <v>62</v>
      </c>
      <c r="FX57" s="441">
        <v>64</v>
      </c>
      <c r="FY57" s="448">
        <v>66</v>
      </c>
      <c r="FZ57" s="456">
        <v>69</v>
      </c>
      <c r="GA57" s="460">
        <v>72</v>
      </c>
      <c r="GB57" s="468">
        <v>75</v>
      </c>
      <c r="GC57" s="475">
        <v>78</v>
      </c>
      <c r="GD57" s="483">
        <v>81</v>
      </c>
      <c r="GE57" s="489">
        <v>85</v>
      </c>
      <c r="GF57" s="498">
        <v>87</v>
      </c>
      <c r="GG57" s="505">
        <v>90</v>
      </c>
      <c r="GH57" s="511">
        <v>92</v>
      </c>
      <c r="GI57" s="519">
        <v>94</v>
      </c>
      <c r="GJ57" s="530">
        <v>97</v>
      </c>
      <c r="GK57" s="218">
        <f t="shared" si="2"/>
        <v>3</v>
      </c>
      <c r="GL57" s="7">
        <v>9636</v>
      </c>
      <c r="GM57" s="7">
        <v>9785</v>
      </c>
      <c r="GN57" s="7">
        <v>9912</v>
      </c>
      <c r="GO57" s="13">
        <v>10026</v>
      </c>
      <c r="GP57" s="17">
        <v>10142</v>
      </c>
      <c r="GQ57" s="22">
        <v>10254</v>
      </c>
      <c r="GR57" s="31">
        <v>10336</v>
      </c>
      <c r="GS57" s="37">
        <v>10442</v>
      </c>
      <c r="GT57" s="41"/>
      <c r="GU57" s="44">
        <v>10729</v>
      </c>
      <c r="GV57" s="47">
        <v>10893</v>
      </c>
      <c r="GW57" s="53">
        <v>11036</v>
      </c>
      <c r="GX57" s="65">
        <v>11159</v>
      </c>
      <c r="GY57" s="69">
        <v>11309</v>
      </c>
      <c r="GZ57" s="71">
        <v>11447</v>
      </c>
      <c r="HA57" s="73">
        <v>11556</v>
      </c>
      <c r="HB57" s="77">
        <v>11677</v>
      </c>
      <c r="HC57" s="82">
        <v>11818</v>
      </c>
      <c r="HD57" s="88">
        <v>11947</v>
      </c>
      <c r="HE57" s="90">
        <v>12040</v>
      </c>
      <c r="HF57" s="74">
        <v>12172</v>
      </c>
      <c r="HG57" s="99">
        <v>12308</v>
      </c>
      <c r="HH57" s="104">
        <v>12472</v>
      </c>
      <c r="HI57" s="114">
        <v>12631</v>
      </c>
      <c r="HJ57" s="117">
        <v>12787</v>
      </c>
      <c r="HK57" s="122">
        <v>12907</v>
      </c>
      <c r="HL57" s="124">
        <v>13049</v>
      </c>
      <c r="HM57" s="129">
        <v>13185</v>
      </c>
      <c r="HN57" s="133">
        <v>13305</v>
      </c>
      <c r="HO57" s="136"/>
      <c r="HP57" s="140">
        <v>13524</v>
      </c>
      <c r="HQ57" s="74">
        <v>13642</v>
      </c>
      <c r="HR57" s="149"/>
      <c r="HS57" s="153"/>
      <c r="HT57" s="158">
        <v>14040</v>
      </c>
      <c r="HU57" s="163">
        <v>14197</v>
      </c>
      <c r="HV57" s="167"/>
      <c r="HW57" s="174">
        <v>14485</v>
      </c>
      <c r="HX57" s="178">
        <v>14645</v>
      </c>
      <c r="HY57" s="184">
        <v>14807</v>
      </c>
      <c r="HZ57" s="189">
        <v>14950</v>
      </c>
      <c r="IA57" s="193">
        <v>15066</v>
      </c>
      <c r="IB57" s="202">
        <v>15187</v>
      </c>
      <c r="IC57" s="205">
        <v>15343</v>
      </c>
      <c r="ID57" s="209">
        <v>15486</v>
      </c>
      <c r="IE57" s="218">
        <v>15637</v>
      </c>
      <c r="IF57" s="225">
        <v>15798</v>
      </c>
      <c r="IG57" s="229">
        <v>15990</v>
      </c>
      <c r="IH57" s="235">
        <v>16156</v>
      </c>
      <c r="II57" s="245">
        <v>16298</v>
      </c>
      <c r="IJ57" s="251">
        <v>16494</v>
      </c>
      <c r="IK57" s="255">
        <v>16657</v>
      </c>
      <c r="IL57" s="264">
        <v>16866</v>
      </c>
      <c r="IM57" s="268">
        <v>17046</v>
      </c>
      <c r="IN57" s="272">
        <v>17235</v>
      </c>
      <c r="IO57" s="279">
        <v>17375</v>
      </c>
      <c r="IP57" s="285">
        <v>17549</v>
      </c>
      <c r="IQ57" s="291">
        <v>17704</v>
      </c>
      <c r="IR57" s="74">
        <v>17860</v>
      </c>
      <c r="IS57" s="299">
        <v>18018</v>
      </c>
      <c r="IT57" s="305">
        <v>18164</v>
      </c>
      <c r="IU57" s="308">
        <v>18288</v>
      </c>
      <c r="IV57" s="310">
        <v>18520</v>
      </c>
      <c r="IW57" s="313">
        <v>18619</v>
      </c>
      <c r="IX57" s="317">
        <v>18881</v>
      </c>
      <c r="IY57" s="74">
        <v>19080</v>
      </c>
      <c r="IZ57" s="327">
        <v>19242</v>
      </c>
      <c r="JA57" s="331">
        <v>19389</v>
      </c>
      <c r="JB57" s="335">
        <v>19614</v>
      </c>
      <c r="JC57" s="338">
        <v>19715</v>
      </c>
      <c r="JD57" s="343">
        <v>19809</v>
      </c>
      <c r="JE57" s="346">
        <v>19939</v>
      </c>
      <c r="JF57" s="354">
        <v>20069</v>
      </c>
      <c r="JG57" s="375">
        <v>20148</v>
      </c>
      <c r="JH57" s="388">
        <v>20304</v>
      </c>
      <c r="JI57" s="393">
        <v>20399</v>
      </c>
      <c r="JJ57" s="414">
        <v>20587</v>
      </c>
      <c r="JK57" s="422">
        <v>20695</v>
      </c>
      <c r="JL57" s="429">
        <v>20779</v>
      </c>
      <c r="JM57" s="435">
        <v>20891</v>
      </c>
      <c r="JN57" s="441">
        <v>20997</v>
      </c>
      <c r="JO57" s="448">
        <v>21077</v>
      </c>
      <c r="JP57" s="456">
        <v>21165</v>
      </c>
      <c r="JQ57" s="460">
        <v>21256</v>
      </c>
      <c r="JR57" s="468">
        <v>21345</v>
      </c>
      <c r="JS57" s="475">
        <v>21428</v>
      </c>
      <c r="JT57" s="483">
        <v>21521</v>
      </c>
      <c r="JU57" s="489">
        <v>21608</v>
      </c>
      <c r="JV57" s="498">
        <v>21704</v>
      </c>
      <c r="JW57" s="505">
        <v>21807</v>
      </c>
      <c r="JX57" s="511">
        <v>21858</v>
      </c>
      <c r="JY57" s="519">
        <v>21978</v>
      </c>
      <c r="JZ57" s="530">
        <v>22042</v>
      </c>
      <c r="KA57" s="218">
        <f t="shared" si="3"/>
        <v>64</v>
      </c>
      <c r="KB57" s="4"/>
    </row>
    <row r="58" spans="1:288" ht="15" customHeight="1" x14ac:dyDescent="0.2">
      <c r="A58" s="557">
        <v>3</v>
      </c>
      <c r="B58" s="43">
        <v>57</v>
      </c>
      <c r="C58" s="4" t="s">
        <v>186</v>
      </c>
      <c r="D58" s="43">
        <v>2</v>
      </c>
      <c r="E58" s="43">
        <v>2</v>
      </c>
      <c r="F58" s="7">
        <v>104</v>
      </c>
      <c r="G58" s="7">
        <v>106</v>
      </c>
      <c r="H58" s="10">
        <v>106</v>
      </c>
      <c r="I58" s="13">
        <v>106</v>
      </c>
      <c r="J58" s="18">
        <v>106</v>
      </c>
      <c r="K58" s="22">
        <v>106</v>
      </c>
      <c r="L58" s="31">
        <v>106</v>
      </c>
      <c r="M58" s="5">
        <v>106</v>
      </c>
      <c r="N58" s="41">
        <v>108</v>
      </c>
      <c r="O58" s="44">
        <v>111</v>
      </c>
      <c r="P58" s="47">
        <v>113</v>
      </c>
      <c r="Q58" s="53">
        <v>117</v>
      </c>
      <c r="R58" s="65">
        <v>120</v>
      </c>
      <c r="S58" s="69">
        <v>122</v>
      </c>
      <c r="T58" s="71">
        <v>125</v>
      </c>
      <c r="U58" s="73">
        <v>125</v>
      </c>
      <c r="V58" s="77">
        <v>127</v>
      </c>
      <c r="W58" s="82">
        <v>131</v>
      </c>
      <c r="X58" s="88">
        <v>136</v>
      </c>
      <c r="Y58" s="90">
        <v>142</v>
      </c>
      <c r="Z58" s="93">
        <v>146</v>
      </c>
      <c r="AA58" s="99">
        <v>148</v>
      </c>
      <c r="AB58" s="104">
        <v>152</v>
      </c>
      <c r="AC58" s="114">
        <v>156</v>
      </c>
      <c r="AD58" s="117">
        <v>159</v>
      </c>
      <c r="AE58" s="122">
        <v>162</v>
      </c>
      <c r="AF58" s="128">
        <v>166</v>
      </c>
      <c r="AG58" s="129">
        <v>167</v>
      </c>
      <c r="AH58" s="5">
        <v>167</v>
      </c>
      <c r="AI58" s="5">
        <v>167</v>
      </c>
      <c r="AJ58" s="5">
        <v>167</v>
      </c>
      <c r="AK58" s="5">
        <v>167</v>
      </c>
      <c r="AL58" s="149">
        <v>167</v>
      </c>
      <c r="AM58" s="153">
        <v>170</v>
      </c>
      <c r="AN58" s="158">
        <v>173</v>
      </c>
      <c r="AO58" s="163">
        <v>175</v>
      </c>
      <c r="AP58" s="167">
        <v>178</v>
      </c>
      <c r="AQ58" s="174">
        <v>181</v>
      </c>
      <c r="AR58" s="178">
        <v>184</v>
      </c>
      <c r="AS58" s="184">
        <v>186</v>
      </c>
      <c r="AT58" s="189">
        <v>186</v>
      </c>
      <c r="AU58" s="193">
        <v>186</v>
      </c>
      <c r="AV58" s="202">
        <v>186</v>
      </c>
      <c r="AW58" s="205">
        <v>186</v>
      </c>
      <c r="AX58" s="209">
        <v>186</v>
      </c>
      <c r="AY58" s="218">
        <v>189</v>
      </c>
      <c r="AZ58" s="225">
        <v>191</v>
      </c>
      <c r="BA58" s="229">
        <v>193</v>
      </c>
      <c r="BB58" s="235">
        <v>195</v>
      </c>
      <c r="BC58" s="245">
        <v>197</v>
      </c>
      <c r="BD58" s="251">
        <v>200</v>
      </c>
      <c r="BE58" s="255">
        <v>201</v>
      </c>
      <c r="BF58" s="264">
        <v>202</v>
      </c>
      <c r="BG58" s="268">
        <v>202</v>
      </c>
      <c r="BH58" s="272">
        <v>202</v>
      </c>
      <c r="BI58" s="279">
        <v>203</v>
      </c>
      <c r="BJ58" s="285">
        <v>210</v>
      </c>
      <c r="BK58" s="291">
        <v>212</v>
      </c>
      <c r="BL58" s="295">
        <v>214</v>
      </c>
      <c r="BM58" s="299">
        <v>217</v>
      </c>
      <c r="BN58" s="305">
        <v>218</v>
      </c>
      <c r="BO58" s="308">
        <v>221</v>
      </c>
      <c r="BP58" s="310">
        <v>223</v>
      </c>
      <c r="BQ58" s="313">
        <v>224</v>
      </c>
      <c r="BR58" s="317">
        <v>224</v>
      </c>
      <c r="BS58" s="322">
        <v>225</v>
      </c>
      <c r="BT58" s="327">
        <v>226</v>
      </c>
      <c r="BU58" s="331">
        <v>226</v>
      </c>
      <c r="BV58" s="335">
        <v>227</v>
      </c>
      <c r="BW58" s="338">
        <v>231</v>
      </c>
      <c r="BX58" s="343">
        <v>235</v>
      </c>
      <c r="BY58" s="346">
        <v>240</v>
      </c>
      <c r="BZ58" s="354">
        <v>242</v>
      </c>
      <c r="CA58" s="375">
        <v>244</v>
      </c>
      <c r="CB58" s="388">
        <v>246</v>
      </c>
      <c r="CC58" s="393">
        <v>247</v>
      </c>
      <c r="CD58" s="414">
        <v>247</v>
      </c>
      <c r="CE58" s="422">
        <v>248</v>
      </c>
      <c r="CF58" s="429">
        <v>248</v>
      </c>
      <c r="CG58" s="435">
        <v>248</v>
      </c>
      <c r="CH58" s="441">
        <v>250</v>
      </c>
      <c r="CI58" s="448">
        <v>251</v>
      </c>
      <c r="CJ58" s="456">
        <v>252</v>
      </c>
      <c r="CK58" s="460">
        <v>254</v>
      </c>
      <c r="CL58" s="468">
        <v>255</v>
      </c>
      <c r="CM58" s="475">
        <v>256</v>
      </c>
      <c r="CN58" s="483">
        <v>257</v>
      </c>
      <c r="CO58" s="489">
        <v>258</v>
      </c>
      <c r="CP58" s="498">
        <v>259</v>
      </c>
      <c r="CQ58" s="505">
        <v>260</v>
      </c>
      <c r="CR58" s="511">
        <v>260</v>
      </c>
      <c r="CS58" s="519">
        <v>260</v>
      </c>
      <c r="CT58" s="530">
        <v>261</v>
      </c>
      <c r="CU58" s="218">
        <f t="shared" si="0"/>
        <v>1</v>
      </c>
      <c r="CV58" s="7">
        <v>26</v>
      </c>
      <c r="CW58" s="7">
        <v>28</v>
      </c>
      <c r="CX58" s="10">
        <v>31</v>
      </c>
      <c r="CY58" s="13">
        <v>31</v>
      </c>
      <c r="CZ58" s="18">
        <v>31</v>
      </c>
      <c r="DA58" s="22">
        <v>31</v>
      </c>
      <c r="DB58" s="31">
        <v>31</v>
      </c>
      <c r="DC58" s="5">
        <v>31</v>
      </c>
      <c r="DD58" s="41">
        <v>31</v>
      </c>
      <c r="DE58" s="44">
        <v>33</v>
      </c>
      <c r="DF58" s="47">
        <v>35</v>
      </c>
      <c r="DG58" s="53">
        <v>37</v>
      </c>
      <c r="DH58" s="65">
        <v>39</v>
      </c>
      <c r="DI58" s="69">
        <v>40</v>
      </c>
      <c r="DJ58" s="71">
        <v>41</v>
      </c>
      <c r="DK58" s="73">
        <v>42</v>
      </c>
      <c r="DL58" s="77">
        <v>43</v>
      </c>
      <c r="DM58" s="82">
        <v>45</v>
      </c>
      <c r="DN58" s="88">
        <v>47</v>
      </c>
      <c r="DO58" s="90">
        <v>48</v>
      </c>
      <c r="DP58" s="93">
        <v>50</v>
      </c>
      <c r="DQ58" s="99">
        <v>51</v>
      </c>
      <c r="DR58" s="104">
        <v>52</v>
      </c>
      <c r="DS58" s="114">
        <v>53</v>
      </c>
      <c r="DT58" s="117">
        <v>54</v>
      </c>
      <c r="DU58" s="122">
        <v>55</v>
      </c>
      <c r="DV58" s="128">
        <v>56</v>
      </c>
      <c r="DW58" s="129">
        <v>57</v>
      </c>
      <c r="DX58" s="5">
        <v>57</v>
      </c>
      <c r="DY58" s="5">
        <v>57</v>
      </c>
      <c r="DZ58" s="5">
        <v>57</v>
      </c>
      <c r="EA58" s="5">
        <v>57</v>
      </c>
      <c r="EB58" s="149">
        <v>57</v>
      </c>
      <c r="EC58" s="153">
        <v>57</v>
      </c>
      <c r="ED58" s="158">
        <v>58</v>
      </c>
      <c r="EE58" s="163">
        <v>59</v>
      </c>
      <c r="EF58" s="167">
        <v>60</v>
      </c>
      <c r="EG58" s="174">
        <v>61</v>
      </c>
      <c r="EH58" s="178">
        <v>62</v>
      </c>
      <c r="EI58" s="184">
        <v>63</v>
      </c>
      <c r="EJ58" s="189">
        <v>63</v>
      </c>
      <c r="EK58" s="193">
        <v>63</v>
      </c>
      <c r="EL58" s="202">
        <v>63</v>
      </c>
      <c r="EM58" s="205">
        <v>63</v>
      </c>
      <c r="EN58" s="209">
        <v>63</v>
      </c>
      <c r="EO58" s="218">
        <v>63</v>
      </c>
      <c r="EP58" s="225">
        <v>64</v>
      </c>
      <c r="EQ58" s="229">
        <v>2</v>
      </c>
      <c r="ER58" s="235">
        <v>4</v>
      </c>
      <c r="ES58" s="245">
        <v>6</v>
      </c>
      <c r="ET58" s="251">
        <v>7</v>
      </c>
      <c r="EU58" s="255">
        <v>7</v>
      </c>
      <c r="EV58" s="264">
        <v>7</v>
      </c>
      <c r="EW58" s="268">
        <v>7</v>
      </c>
      <c r="EX58" s="272">
        <v>7</v>
      </c>
      <c r="EY58" s="279">
        <v>7</v>
      </c>
      <c r="EZ58" s="285">
        <v>8</v>
      </c>
      <c r="FA58" s="291">
        <v>10</v>
      </c>
      <c r="FB58" s="295">
        <v>11</v>
      </c>
      <c r="FC58" s="299">
        <v>13</v>
      </c>
      <c r="FD58" s="305">
        <v>15</v>
      </c>
      <c r="FE58" s="308">
        <v>17</v>
      </c>
      <c r="FF58" s="310">
        <v>19</v>
      </c>
      <c r="FG58" s="313">
        <v>19</v>
      </c>
      <c r="FH58" s="317">
        <v>19</v>
      </c>
      <c r="FI58" s="322">
        <v>19</v>
      </c>
      <c r="FJ58" s="327">
        <v>19</v>
      </c>
      <c r="FK58" s="331">
        <v>19</v>
      </c>
      <c r="FL58" s="335">
        <v>19</v>
      </c>
      <c r="FM58" s="338">
        <v>19</v>
      </c>
      <c r="FN58" s="343">
        <v>19</v>
      </c>
      <c r="FO58" s="346">
        <v>19</v>
      </c>
      <c r="FP58" s="1">
        <v>19</v>
      </c>
      <c r="FQ58" s="1">
        <v>19</v>
      </c>
      <c r="FR58" s="388">
        <v>19</v>
      </c>
      <c r="FS58" s="1">
        <v>19</v>
      </c>
      <c r="FT58" s="414">
        <v>19</v>
      </c>
      <c r="FU58" s="422">
        <v>19</v>
      </c>
      <c r="FV58" s="1">
        <v>19</v>
      </c>
      <c r="FW58" s="1">
        <v>19</v>
      </c>
      <c r="FX58" s="441">
        <v>19</v>
      </c>
      <c r="FY58" s="448">
        <v>19</v>
      </c>
      <c r="FZ58" s="456">
        <v>21</v>
      </c>
      <c r="GA58" s="460">
        <v>22</v>
      </c>
      <c r="GB58" s="468">
        <v>24</v>
      </c>
      <c r="GC58" s="475">
        <v>25</v>
      </c>
      <c r="GD58" s="483">
        <v>27</v>
      </c>
      <c r="GE58" s="489">
        <v>29</v>
      </c>
      <c r="GF58" s="498">
        <v>29</v>
      </c>
      <c r="GG58" s="505">
        <v>29</v>
      </c>
      <c r="GH58" s="511">
        <v>29</v>
      </c>
      <c r="GI58" s="519">
        <v>29</v>
      </c>
      <c r="GJ58" s="530">
        <v>30</v>
      </c>
      <c r="GK58" s="218">
        <f t="shared" si="2"/>
        <v>1</v>
      </c>
      <c r="GL58" s="7">
        <v>5708</v>
      </c>
      <c r="GM58" s="7">
        <v>5827</v>
      </c>
      <c r="GN58" s="7">
        <v>5938</v>
      </c>
      <c r="GO58" s="13">
        <v>5978</v>
      </c>
      <c r="GP58" s="17">
        <v>6018</v>
      </c>
      <c r="GQ58" s="22"/>
      <c r="GR58" s="31">
        <v>6058</v>
      </c>
      <c r="GS58" s="37">
        <v>6090</v>
      </c>
      <c r="GT58" s="41">
        <v>6231</v>
      </c>
      <c r="GU58" s="44">
        <v>6345</v>
      </c>
      <c r="GV58" s="47">
        <v>6462</v>
      </c>
      <c r="GW58" s="53">
        <v>6600</v>
      </c>
      <c r="GX58" s="65">
        <v>6694</v>
      </c>
      <c r="GY58" s="69">
        <v>6803</v>
      </c>
      <c r="GZ58" s="71">
        <v>6908</v>
      </c>
      <c r="HA58" s="73">
        <v>7000</v>
      </c>
      <c r="HB58" s="77">
        <v>7050</v>
      </c>
      <c r="HC58" s="82">
        <v>7360</v>
      </c>
      <c r="HD58" s="88">
        <v>7593</v>
      </c>
      <c r="HE58" s="90">
        <v>7845</v>
      </c>
      <c r="HF58" s="93">
        <v>7944</v>
      </c>
      <c r="HG58" s="99">
        <v>8044</v>
      </c>
      <c r="HH58" s="104">
        <v>8140</v>
      </c>
      <c r="HI58" s="114">
        <v>8238</v>
      </c>
      <c r="HJ58" s="117">
        <v>8336</v>
      </c>
      <c r="HK58" s="122">
        <v>8427</v>
      </c>
      <c r="HL58" s="124">
        <v>8528</v>
      </c>
      <c r="HM58" s="129">
        <v>8568</v>
      </c>
      <c r="HN58" s="5">
        <f>HM58+20</f>
        <v>8588</v>
      </c>
      <c r="HO58" s="5">
        <f>HN58+20</f>
        <v>8608</v>
      </c>
      <c r="HP58" s="5">
        <f>HO58+20</f>
        <v>8628</v>
      </c>
      <c r="HQ58" s="5">
        <v>8628</v>
      </c>
      <c r="HR58" s="149">
        <v>8787</v>
      </c>
      <c r="HS58" s="153">
        <v>8884</v>
      </c>
      <c r="HT58" s="158">
        <v>8987</v>
      </c>
      <c r="HU58" s="163">
        <v>9079</v>
      </c>
      <c r="HV58" s="167">
        <v>9182</v>
      </c>
      <c r="HW58" s="174">
        <v>9277</v>
      </c>
      <c r="HX58" s="178">
        <v>9374</v>
      </c>
      <c r="HY58" s="184">
        <v>9426</v>
      </c>
      <c r="HZ58" s="189">
        <v>9471</v>
      </c>
      <c r="IA58" s="193">
        <v>9520</v>
      </c>
      <c r="IB58" s="202">
        <v>9570</v>
      </c>
      <c r="IC58" s="205">
        <v>9603</v>
      </c>
      <c r="ID58" s="209">
        <v>9671</v>
      </c>
      <c r="IE58" s="218">
        <v>9864</v>
      </c>
      <c r="IF58" s="225">
        <v>9973</v>
      </c>
      <c r="IG58" s="229">
        <v>10105</v>
      </c>
      <c r="IH58" s="235">
        <v>10223</v>
      </c>
      <c r="II58" s="245">
        <v>10326</v>
      </c>
      <c r="IJ58" s="251">
        <v>10444</v>
      </c>
      <c r="IK58" s="255">
        <v>10562</v>
      </c>
      <c r="IL58" s="264">
        <v>10677</v>
      </c>
      <c r="IM58" s="268">
        <v>10797</v>
      </c>
      <c r="IN58" s="272">
        <v>10917</v>
      </c>
      <c r="IO58" s="279">
        <v>11037</v>
      </c>
      <c r="IP58" s="285">
        <v>11037</v>
      </c>
      <c r="IQ58" s="291">
        <v>11037</v>
      </c>
      <c r="IR58" s="295">
        <v>11087</v>
      </c>
      <c r="IS58" s="299">
        <v>11203</v>
      </c>
      <c r="IT58" s="305">
        <v>11308</v>
      </c>
      <c r="IU58" s="308">
        <v>11423</v>
      </c>
      <c r="IV58" s="310">
        <v>11525</v>
      </c>
      <c r="IW58" s="313">
        <v>11610</v>
      </c>
      <c r="IX58" s="317">
        <v>11667</v>
      </c>
      <c r="IY58" s="322">
        <v>11747</v>
      </c>
      <c r="IZ58" s="327">
        <v>11825</v>
      </c>
      <c r="JA58" s="331">
        <v>11825</v>
      </c>
      <c r="JB58" s="335">
        <v>11946</v>
      </c>
      <c r="JC58" s="338">
        <v>12124</v>
      </c>
      <c r="JD58" s="343">
        <v>12338</v>
      </c>
      <c r="JE58" s="346">
        <v>12543</v>
      </c>
      <c r="JF58" s="354">
        <v>12688</v>
      </c>
      <c r="JG58" s="375">
        <v>12883</v>
      </c>
      <c r="JH58" s="388">
        <v>13068</v>
      </c>
      <c r="JI58" s="393">
        <v>13163</v>
      </c>
      <c r="JJ58" s="414">
        <v>13263</v>
      </c>
      <c r="JK58" s="422">
        <v>13360</v>
      </c>
      <c r="JL58" s="429">
        <v>13429</v>
      </c>
      <c r="JM58" s="435">
        <v>13480</v>
      </c>
      <c r="JN58" s="441">
        <v>13480</v>
      </c>
      <c r="JO58" s="448">
        <v>13550</v>
      </c>
      <c r="JP58" s="456">
        <v>13680</v>
      </c>
      <c r="JQ58" s="460">
        <v>13821</v>
      </c>
      <c r="JR58" s="468">
        <v>13946</v>
      </c>
      <c r="JS58" s="475">
        <v>14060</v>
      </c>
      <c r="JT58" s="483">
        <v>14174</v>
      </c>
      <c r="JU58" s="489">
        <v>14276</v>
      </c>
      <c r="JV58" s="498">
        <v>14376</v>
      </c>
      <c r="JW58" s="505">
        <v>14410</v>
      </c>
      <c r="JX58" s="511">
        <v>14500</v>
      </c>
      <c r="JY58" s="519">
        <v>14538</v>
      </c>
      <c r="JZ58" s="530">
        <v>14659</v>
      </c>
      <c r="KA58" s="218">
        <f t="shared" si="3"/>
        <v>121</v>
      </c>
      <c r="KB58" s="4"/>
    </row>
    <row r="59" spans="1:288" ht="15" customHeight="1" x14ac:dyDescent="0.2">
      <c r="A59" s="557"/>
      <c r="B59" s="43">
        <v>58</v>
      </c>
      <c r="C59" s="4" t="s">
        <v>187</v>
      </c>
      <c r="D59" s="43">
        <v>0</v>
      </c>
      <c r="E59" s="43">
        <v>2</v>
      </c>
      <c r="F59" s="7">
        <v>119</v>
      </c>
      <c r="G59" s="5">
        <v>119</v>
      </c>
      <c r="H59" s="10">
        <v>122</v>
      </c>
      <c r="I59" s="13">
        <v>124</v>
      </c>
      <c r="J59" s="18">
        <v>126</v>
      </c>
      <c r="K59" s="22">
        <v>128</v>
      </c>
      <c r="L59" s="31">
        <v>131</v>
      </c>
      <c r="M59" s="37">
        <v>133</v>
      </c>
      <c r="N59" s="41">
        <v>136</v>
      </c>
      <c r="O59" s="44">
        <v>140</v>
      </c>
      <c r="P59" s="47">
        <v>142</v>
      </c>
      <c r="Q59" s="53">
        <v>145</v>
      </c>
      <c r="R59" s="65">
        <v>148</v>
      </c>
      <c r="S59" s="69">
        <v>151</v>
      </c>
      <c r="T59" s="71">
        <v>153</v>
      </c>
      <c r="U59" s="73">
        <v>155</v>
      </c>
      <c r="V59" s="77">
        <v>157</v>
      </c>
      <c r="W59" s="82">
        <v>159</v>
      </c>
      <c r="X59" s="88">
        <v>162</v>
      </c>
      <c r="Y59" s="90">
        <v>165</v>
      </c>
      <c r="Z59" s="93">
        <v>169</v>
      </c>
      <c r="AA59" s="99">
        <v>173</v>
      </c>
      <c r="AB59" s="104">
        <v>176</v>
      </c>
      <c r="AC59" s="114">
        <v>179</v>
      </c>
      <c r="AD59" s="117">
        <v>182</v>
      </c>
      <c r="AE59" s="122">
        <v>185</v>
      </c>
      <c r="AF59" s="124">
        <v>189</v>
      </c>
      <c r="AG59" s="1">
        <f>ROUND((AF59-AC59)/3+AF59,1)</f>
        <v>192.3</v>
      </c>
      <c r="AH59" s="133">
        <v>195</v>
      </c>
      <c r="AI59" s="136">
        <v>199</v>
      </c>
      <c r="AJ59" s="140">
        <v>203</v>
      </c>
      <c r="AK59" s="145">
        <v>208</v>
      </c>
      <c r="AL59" s="149">
        <v>212</v>
      </c>
      <c r="AM59" s="153">
        <v>215</v>
      </c>
      <c r="AN59" s="158">
        <v>218</v>
      </c>
      <c r="AO59" s="163">
        <v>222</v>
      </c>
      <c r="AP59" s="167">
        <v>226</v>
      </c>
      <c r="AQ59" s="174">
        <v>229</v>
      </c>
      <c r="AR59" s="178">
        <v>232</v>
      </c>
      <c r="AS59" s="184">
        <v>236</v>
      </c>
      <c r="AT59" s="189">
        <v>240</v>
      </c>
      <c r="AU59" s="193">
        <v>244</v>
      </c>
      <c r="AV59" s="202">
        <v>250</v>
      </c>
      <c r="AW59" s="205">
        <v>252</v>
      </c>
      <c r="AX59" s="209">
        <v>255</v>
      </c>
      <c r="AY59" s="218">
        <v>256</v>
      </c>
      <c r="AZ59" s="225">
        <v>3</v>
      </c>
      <c r="BA59" s="229">
        <v>4</v>
      </c>
      <c r="BB59" s="235">
        <v>5</v>
      </c>
      <c r="BC59" s="245">
        <v>6</v>
      </c>
      <c r="BD59" s="251">
        <v>8</v>
      </c>
      <c r="BE59" s="255">
        <v>9</v>
      </c>
      <c r="BF59" s="264">
        <v>10</v>
      </c>
      <c r="BG59" s="268">
        <v>11</v>
      </c>
      <c r="BH59" s="272">
        <v>17</v>
      </c>
      <c r="BI59" s="1">
        <v>21</v>
      </c>
      <c r="BJ59" s="285">
        <v>20</v>
      </c>
      <c r="BK59" s="291">
        <v>20</v>
      </c>
      <c r="BL59" s="295">
        <v>20</v>
      </c>
      <c r="BM59" s="299">
        <v>20</v>
      </c>
      <c r="BN59" s="305">
        <v>21</v>
      </c>
      <c r="BO59" s="308">
        <v>24</v>
      </c>
      <c r="BP59" s="310">
        <v>30</v>
      </c>
      <c r="BQ59" s="313">
        <v>40</v>
      </c>
      <c r="BR59" s="317">
        <v>42</v>
      </c>
      <c r="BS59" s="322">
        <v>43</v>
      </c>
      <c r="BT59" s="327">
        <v>44</v>
      </c>
      <c r="BU59" s="331">
        <v>44</v>
      </c>
      <c r="BV59" s="335">
        <v>44</v>
      </c>
      <c r="BW59" s="338">
        <v>44</v>
      </c>
      <c r="BX59" s="343">
        <v>44</v>
      </c>
      <c r="BY59" s="346">
        <v>44</v>
      </c>
      <c r="BZ59" s="354">
        <v>44</v>
      </c>
      <c r="CA59" s="375">
        <v>44</v>
      </c>
      <c r="CB59" s="388">
        <v>44</v>
      </c>
      <c r="CC59" s="393">
        <v>55</v>
      </c>
      <c r="CD59" s="414">
        <v>60</v>
      </c>
      <c r="CE59" s="422">
        <v>60</v>
      </c>
      <c r="CF59" s="429">
        <v>64</v>
      </c>
      <c r="CG59" s="435">
        <v>66</v>
      </c>
      <c r="CH59" s="441">
        <v>68</v>
      </c>
      <c r="CI59" s="448">
        <v>75</v>
      </c>
      <c r="CJ59" s="456">
        <v>77</v>
      </c>
      <c r="CK59" s="460">
        <v>81</v>
      </c>
      <c r="CL59" s="468">
        <v>83</v>
      </c>
      <c r="CM59" s="475">
        <v>84</v>
      </c>
      <c r="CN59" s="483">
        <v>85</v>
      </c>
      <c r="CO59" s="489">
        <v>86</v>
      </c>
      <c r="CP59" s="498">
        <v>87</v>
      </c>
      <c r="CQ59" s="505">
        <v>88</v>
      </c>
      <c r="CR59" s="511">
        <v>89</v>
      </c>
      <c r="CS59" s="519">
        <v>89</v>
      </c>
      <c r="CT59" s="1">
        <v>89</v>
      </c>
      <c r="CU59" s="218">
        <f t="shared" si="0"/>
        <v>0</v>
      </c>
      <c r="CV59" s="7">
        <v>133</v>
      </c>
      <c r="CW59" s="5">
        <v>133</v>
      </c>
      <c r="CX59" s="10">
        <v>135</v>
      </c>
      <c r="CY59" s="13">
        <v>136</v>
      </c>
      <c r="CZ59" s="18">
        <v>137</v>
      </c>
      <c r="DA59" s="22">
        <v>138</v>
      </c>
      <c r="DB59" s="31">
        <v>139</v>
      </c>
      <c r="DC59" s="37">
        <v>140</v>
      </c>
      <c r="DD59" s="41">
        <v>141</v>
      </c>
      <c r="DE59" s="44">
        <v>142</v>
      </c>
      <c r="DF59" s="47">
        <v>144</v>
      </c>
      <c r="DG59" s="53">
        <v>145</v>
      </c>
      <c r="DH59" s="65">
        <v>146</v>
      </c>
      <c r="DI59" s="69">
        <v>148</v>
      </c>
      <c r="DJ59" s="71">
        <v>149</v>
      </c>
      <c r="DK59" s="73">
        <v>150</v>
      </c>
      <c r="DL59" s="77">
        <v>151</v>
      </c>
      <c r="DM59" s="82">
        <v>152</v>
      </c>
      <c r="DN59" s="88">
        <v>153</v>
      </c>
      <c r="DO59" s="90">
        <v>153</v>
      </c>
      <c r="DP59" s="93">
        <v>154</v>
      </c>
      <c r="DQ59" s="99">
        <v>155</v>
      </c>
      <c r="DR59" s="104">
        <v>156</v>
      </c>
      <c r="DS59" s="114">
        <v>157</v>
      </c>
      <c r="DT59" s="117">
        <v>158</v>
      </c>
      <c r="DU59" s="122">
        <v>159</v>
      </c>
      <c r="DV59" s="124">
        <v>160</v>
      </c>
      <c r="DW59" s="1">
        <f>ROUND((DV59-DS59)/3+DV59,1)</f>
        <v>161</v>
      </c>
      <c r="DX59" s="133">
        <v>161</v>
      </c>
      <c r="DY59" s="136">
        <v>161</v>
      </c>
      <c r="DZ59" s="140">
        <v>161</v>
      </c>
      <c r="EA59" s="145">
        <v>161</v>
      </c>
      <c r="EB59" s="149">
        <v>161</v>
      </c>
      <c r="EC59" s="153">
        <v>161</v>
      </c>
      <c r="ED59" s="158">
        <v>161</v>
      </c>
      <c r="EE59" s="163">
        <v>161</v>
      </c>
      <c r="EF59" s="167">
        <v>161</v>
      </c>
      <c r="EG59" s="174">
        <v>161</v>
      </c>
      <c r="EH59" s="178">
        <v>161</v>
      </c>
      <c r="EI59" s="184">
        <v>161</v>
      </c>
      <c r="EJ59" s="189">
        <v>161</v>
      </c>
      <c r="EK59" s="193">
        <v>161</v>
      </c>
      <c r="EL59" s="202">
        <v>161</v>
      </c>
      <c r="EM59" s="205">
        <v>161</v>
      </c>
      <c r="EN59" s="209">
        <v>161</v>
      </c>
      <c r="EO59" s="218">
        <v>157</v>
      </c>
      <c r="EP59" s="225">
        <v>1.111</v>
      </c>
      <c r="EQ59" s="229">
        <v>1.111</v>
      </c>
      <c r="ER59" s="235">
        <v>1.111</v>
      </c>
      <c r="ES59" s="245">
        <v>1.111</v>
      </c>
      <c r="ET59" s="251">
        <v>2</v>
      </c>
      <c r="EU59" s="255">
        <v>2</v>
      </c>
      <c r="EV59" s="264">
        <v>3</v>
      </c>
      <c r="EW59" s="268">
        <v>3</v>
      </c>
      <c r="EX59" s="272">
        <v>3</v>
      </c>
      <c r="EY59" s="1">
        <v>3</v>
      </c>
      <c r="EZ59" s="285">
        <v>4</v>
      </c>
      <c r="FA59" s="291">
        <v>11</v>
      </c>
      <c r="FB59" s="295">
        <v>12</v>
      </c>
      <c r="FC59" s="299">
        <v>12</v>
      </c>
      <c r="FD59" s="305">
        <v>12</v>
      </c>
      <c r="FE59" s="308">
        <v>15</v>
      </c>
      <c r="FF59" s="310">
        <v>20</v>
      </c>
      <c r="FG59" s="313">
        <v>25</v>
      </c>
      <c r="FH59" s="317">
        <v>25</v>
      </c>
      <c r="FI59" s="322">
        <v>25</v>
      </c>
      <c r="FJ59" s="327">
        <v>32</v>
      </c>
      <c r="FK59" s="331">
        <v>38</v>
      </c>
      <c r="FL59" s="335">
        <v>38</v>
      </c>
      <c r="FM59" s="338">
        <v>38</v>
      </c>
      <c r="FN59" s="343">
        <v>39</v>
      </c>
      <c r="FO59" s="346">
        <v>39</v>
      </c>
      <c r="FP59" s="354">
        <v>39</v>
      </c>
      <c r="FQ59" s="375">
        <v>39</v>
      </c>
      <c r="FR59" s="388">
        <v>39</v>
      </c>
      <c r="FS59" s="393">
        <v>50</v>
      </c>
      <c r="FT59" s="414">
        <v>55</v>
      </c>
      <c r="FU59" s="422">
        <v>60</v>
      </c>
      <c r="FV59" s="429">
        <v>61</v>
      </c>
      <c r="FW59" s="435">
        <v>63</v>
      </c>
      <c r="FX59" s="441">
        <v>63</v>
      </c>
      <c r="FY59" s="448">
        <v>63</v>
      </c>
      <c r="FZ59" s="456">
        <v>63</v>
      </c>
      <c r="GA59" s="460">
        <v>63</v>
      </c>
      <c r="GB59" s="468">
        <v>63</v>
      </c>
      <c r="GC59" s="475">
        <v>63</v>
      </c>
      <c r="GD59" s="483">
        <v>63</v>
      </c>
      <c r="GE59" s="489">
        <v>63</v>
      </c>
      <c r="GF59" s="498">
        <v>63</v>
      </c>
      <c r="GG59" s="505">
        <v>63</v>
      </c>
      <c r="GH59" s="511">
        <v>63</v>
      </c>
      <c r="GI59" s="519">
        <v>63</v>
      </c>
      <c r="GJ59" s="1">
        <v>63</v>
      </c>
      <c r="GK59" s="218">
        <f t="shared" si="2"/>
        <v>0</v>
      </c>
      <c r="GL59" s="7">
        <v>4097</v>
      </c>
      <c r="GM59" s="7"/>
      <c r="GN59" s="7">
        <v>4212</v>
      </c>
      <c r="GO59" s="13">
        <v>4330</v>
      </c>
      <c r="GP59" s="17">
        <v>4455</v>
      </c>
      <c r="GQ59" s="22">
        <v>4565</v>
      </c>
      <c r="GR59" s="31">
        <v>4681</v>
      </c>
      <c r="GS59" s="37"/>
      <c r="GT59" s="41">
        <v>4890</v>
      </c>
      <c r="GU59" s="44">
        <v>4995</v>
      </c>
      <c r="GV59" s="47">
        <v>5105</v>
      </c>
      <c r="GW59" s="53">
        <v>5236</v>
      </c>
      <c r="GX59" s="65">
        <v>5344</v>
      </c>
      <c r="GY59" s="69">
        <v>5450</v>
      </c>
      <c r="GZ59" s="71">
        <v>5562</v>
      </c>
      <c r="HA59" s="73">
        <v>5638</v>
      </c>
      <c r="HB59" s="77">
        <v>5744</v>
      </c>
      <c r="HC59" s="82">
        <v>5850</v>
      </c>
      <c r="HD59" s="88">
        <v>5910</v>
      </c>
      <c r="HE59" s="90">
        <v>5984</v>
      </c>
      <c r="HF59" s="93">
        <v>6065</v>
      </c>
      <c r="HG59" s="99">
        <v>6109</v>
      </c>
      <c r="HH59" s="104">
        <v>6154</v>
      </c>
      <c r="HI59" s="114">
        <v>6200</v>
      </c>
      <c r="HJ59" s="117">
        <v>6240</v>
      </c>
      <c r="HK59" s="122">
        <v>6300</v>
      </c>
      <c r="HL59" s="124">
        <v>6345</v>
      </c>
      <c r="HM59" s="129"/>
      <c r="HN59" s="133">
        <v>6433</v>
      </c>
      <c r="HO59" s="136">
        <v>6485</v>
      </c>
      <c r="HP59" s="140">
        <v>6535</v>
      </c>
      <c r="HQ59" s="145">
        <v>6600</v>
      </c>
      <c r="HR59" s="149">
        <v>6645</v>
      </c>
      <c r="HS59" s="153">
        <v>6690</v>
      </c>
      <c r="HT59" s="158">
        <v>6750</v>
      </c>
      <c r="HU59" s="163">
        <v>6790</v>
      </c>
      <c r="HV59" s="167">
        <v>6835</v>
      </c>
      <c r="HW59" s="174">
        <v>6873</v>
      </c>
      <c r="HX59" s="178">
        <v>6913</v>
      </c>
      <c r="HY59" s="184">
        <v>6950</v>
      </c>
      <c r="HZ59" s="189">
        <v>7010</v>
      </c>
      <c r="IA59" s="193">
        <v>7070</v>
      </c>
      <c r="IB59" s="202">
        <v>7101</v>
      </c>
      <c r="IC59" s="205">
        <v>7110</v>
      </c>
      <c r="ID59" s="209">
        <v>7229</v>
      </c>
      <c r="IE59" s="218">
        <v>7300</v>
      </c>
      <c r="IF59" s="225">
        <v>7341</v>
      </c>
      <c r="IG59" s="229">
        <v>7390</v>
      </c>
      <c r="IH59" s="235">
        <v>7442</v>
      </c>
      <c r="II59" s="245">
        <v>7491</v>
      </c>
      <c r="IJ59" s="251">
        <v>7555</v>
      </c>
      <c r="IK59" s="255">
        <v>7622</v>
      </c>
      <c r="IL59" s="264">
        <v>7691</v>
      </c>
      <c r="IM59" s="268">
        <v>7720</v>
      </c>
      <c r="IN59" s="272">
        <v>7933</v>
      </c>
      <c r="IO59" s="279"/>
      <c r="IP59" s="285">
        <v>8172</v>
      </c>
      <c r="IQ59" s="291">
        <v>8290</v>
      </c>
      <c r="IR59" s="295">
        <v>8400</v>
      </c>
      <c r="IS59" s="299">
        <v>8516</v>
      </c>
      <c r="IT59" s="305">
        <v>8620</v>
      </c>
      <c r="IU59" s="308">
        <v>8750</v>
      </c>
      <c r="IV59" s="74">
        <v>8870</v>
      </c>
      <c r="IW59" s="313">
        <v>9080</v>
      </c>
      <c r="IX59" s="317">
        <v>9280</v>
      </c>
      <c r="IY59" s="322">
        <v>9435</v>
      </c>
      <c r="IZ59" s="327">
        <v>9628</v>
      </c>
      <c r="JA59" s="331">
        <v>9725</v>
      </c>
      <c r="JB59" s="335">
        <v>9859</v>
      </c>
      <c r="JC59" s="338">
        <v>10025</v>
      </c>
      <c r="JD59" s="343">
        <v>10131</v>
      </c>
      <c r="JE59" s="346">
        <v>10306</v>
      </c>
      <c r="JF59" s="354">
        <v>10460</v>
      </c>
      <c r="JG59" s="375">
        <v>10637</v>
      </c>
      <c r="JH59" s="388">
        <v>10800</v>
      </c>
      <c r="JI59" s="393">
        <v>10885</v>
      </c>
      <c r="JJ59" s="414">
        <v>10998</v>
      </c>
      <c r="JK59" s="422">
        <v>11130</v>
      </c>
      <c r="JL59" s="429">
        <v>11246</v>
      </c>
      <c r="JM59" s="435">
        <v>11350</v>
      </c>
      <c r="JN59" s="441">
        <v>11523</v>
      </c>
      <c r="JO59" s="448">
        <v>11723</v>
      </c>
      <c r="JP59" s="456">
        <v>11855</v>
      </c>
      <c r="JQ59" s="460">
        <v>12010</v>
      </c>
      <c r="JR59" s="468">
        <v>12193</v>
      </c>
      <c r="JS59" s="475">
        <v>12395</v>
      </c>
      <c r="JT59" s="483">
        <v>12500</v>
      </c>
      <c r="JU59" s="489">
        <v>12725</v>
      </c>
      <c r="JV59" s="498">
        <v>12929</v>
      </c>
      <c r="JW59" s="505">
        <v>13062</v>
      </c>
      <c r="JX59" s="511">
        <v>13230</v>
      </c>
      <c r="JY59" s="519">
        <v>13350</v>
      </c>
      <c r="JZ59" s="530"/>
      <c r="KA59" s="218" t="str">
        <f t="shared" si="3"/>
        <v>Н/Д</v>
      </c>
      <c r="KB59" s="4"/>
    </row>
    <row r="60" spans="1:288" ht="15" customHeight="1" x14ac:dyDescent="0.2">
      <c r="A60" s="557"/>
      <c r="B60" s="43">
        <v>59</v>
      </c>
      <c r="C60" s="4" t="s">
        <v>188</v>
      </c>
      <c r="D60" s="43">
        <v>0</v>
      </c>
      <c r="E60" s="43">
        <v>1</v>
      </c>
      <c r="F60" s="7">
        <v>1</v>
      </c>
      <c r="G60" s="7">
        <v>1</v>
      </c>
      <c r="H60" s="10">
        <v>1</v>
      </c>
      <c r="I60" s="13">
        <v>1</v>
      </c>
      <c r="J60" s="18">
        <v>1</v>
      </c>
      <c r="K60" s="22">
        <v>1</v>
      </c>
      <c r="L60" s="31">
        <v>1</v>
      </c>
      <c r="M60" s="37">
        <v>1</v>
      </c>
      <c r="N60" s="41">
        <v>1</v>
      </c>
      <c r="O60" s="44">
        <v>1</v>
      </c>
      <c r="P60" s="47">
        <v>1</v>
      </c>
      <c r="Q60" s="53">
        <v>1</v>
      </c>
      <c r="R60" s="65">
        <v>1</v>
      </c>
      <c r="S60" s="69">
        <v>1</v>
      </c>
      <c r="T60" s="71">
        <v>1</v>
      </c>
      <c r="U60" s="73">
        <v>1</v>
      </c>
      <c r="V60" s="77">
        <v>1</v>
      </c>
      <c r="W60" s="82" t="s">
        <v>7</v>
      </c>
      <c r="X60" s="88" t="s">
        <v>7</v>
      </c>
      <c r="Y60" s="90" t="s">
        <v>7</v>
      </c>
      <c r="Z60" s="93" t="s">
        <v>7</v>
      </c>
      <c r="AA60" s="99" t="s">
        <v>7</v>
      </c>
      <c r="AB60" s="104" t="s">
        <v>7</v>
      </c>
      <c r="AC60" s="114" t="s">
        <v>7</v>
      </c>
      <c r="AD60" s="117" t="s">
        <v>7</v>
      </c>
      <c r="AE60" s="122" t="s">
        <v>7</v>
      </c>
      <c r="AF60" s="124" t="s">
        <v>7</v>
      </c>
      <c r="AG60" s="129" t="s">
        <v>7</v>
      </c>
      <c r="AH60" s="133" t="s">
        <v>7</v>
      </c>
      <c r="AI60" s="136" t="s">
        <v>7</v>
      </c>
      <c r="AJ60" s="144" t="s">
        <v>7</v>
      </c>
      <c r="AK60" s="147" t="s">
        <v>7</v>
      </c>
      <c r="AL60" s="149" t="s">
        <v>7</v>
      </c>
      <c r="AM60" s="154" t="s">
        <v>7</v>
      </c>
      <c r="AN60" s="159" t="s">
        <v>7</v>
      </c>
      <c r="AO60" s="163" t="s">
        <v>7</v>
      </c>
      <c r="AP60" s="168" t="s">
        <v>7</v>
      </c>
      <c r="AQ60" s="175" t="s">
        <v>7</v>
      </c>
      <c r="AR60" s="180" t="s">
        <v>7</v>
      </c>
      <c r="AS60" s="185" t="s">
        <v>7</v>
      </c>
      <c r="AT60" s="191" t="s">
        <v>7</v>
      </c>
      <c r="AU60" s="200" t="s">
        <v>7</v>
      </c>
      <c r="AV60" s="203" t="s">
        <v>7</v>
      </c>
      <c r="AW60" s="207" t="s">
        <v>7</v>
      </c>
      <c r="AX60" s="211" t="s">
        <v>7</v>
      </c>
      <c r="AY60" s="220" t="s">
        <v>7</v>
      </c>
      <c r="AZ60" s="227" t="s">
        <v>7</v>
      </c>
      <c r="BA60" s="231" t="s">
        <v>7</v>
      </c>
      <c r="BB60" s="238" t="s">
        <v>7</v>
      </c>
      <c r="BC60" s="248" t="s">
        <v>7</v>
      </c>
      <c r="BD60" s="253" t="s">
        <v>7</v>
      </c>
      <c r="BE60" s="258" t="s">
        <v>7</v>
      </c>
      <c r="BF60" s="266" t="s">
        <v>7</v>
      </c>
      <c r="BG60" s="270" t="s">
        <v>7</v>
      </c>
      <c r="BH60" s="274" t="s">
        <v>7</v>
      </c>
      <c r="BI60" s="281" t="s">
        <v>7</v>
      </c>
      <c r="BJ60" s="288" t="s">
        <v>7</v>
      </c>
      <c r="BK60" s="293" t="s">
        <v>7</v>
      </c>
      <c r="BL60" s="297" t="s">
        <v>7</v>
      </c>
      <c r="BM60" s="302" t="s">
        <v>7</v>
      </c>
      <c r="BN60" s="307" t="s">
        <v>7</v>
      </c>
      <c r="BO60" s="309" t="s">
        <v>7</v>
      </c>
      <c r="BP60" s="312" t="s">
        <v>7</v>
      </c>
      <c r="BQ60" s="315" t="s">
        <v>7</v>
      </c>
      <c r="BR60" s="319" t="s">
        <v>7</v>
      </c>
      <c r="BS60" s="325" t="s">
        <v>7</v>
      </c>
      <c r="BT60" s="329" t="s">
        <v>7</v>
      </c>
      <c r="BU60" s="334" t="s">
        <v>7</v>
      </c>
      <c r="BV60" s="337" t="s">
        <v>7</v>
      </c>
      <c r="BW60" s="339" t="s">
        <v>7</v>
      </c>
      <c r="BX60" s="345" t="s">
        <v>7</v>
      </c>
      <c r="BY60" s="349" t="s">
        <v>7</v>
      </c>
      <c r="BZ60" s="371" t="s">
        <v>7</v>
      </c>
      <c r="CA60" s="376" t="s">
        <v>7</v>
      </c>
      <c r="CB60" s="388" t="s">
        <v>7</v>
      </c>
      <c r="CC60" s="395" t="s">
        <v>7</v>
      </c>
      <c r="CD60" s="416" t="s">
        <v>7</v>
      </c>
      <c r="CE60" s="427" t="s">
        <v>7</v>
      </c>
      <c r="CF60" s="429" t="s">
        <v>7</v>
      </c>
      <c r="CG60" s="437" t="s">
        <v>7</v>
      </c>
      <c r="CH60" s="443" t="s">
        <v>7</v>
      </c>
      <c r="CI60" s="451" t="s">
        <v>7</v>
      </c>
      <c r="CJ60" s="457" t="s">
        <v>7</v>
      </c>
      <c r="CK60" s="461" t="s">
        <v>7</v>
      </c>
      <c r="CL60" s="469" t="s">
        <v>7</v>
      </c>
      <c r="CM60" s="478" t="s">
        <v>7</v>
      </c>
      <c r="CN60" s="485" t="s">
        <v>7</v>
      </c>
      <c r="CO60" s="491" t="s">
        <v>7</v>
      </c>
      <c r="CP60" s="499" t="s">
        <v>7</v>
      </c>
      <c r="CQ60" s="506" t="s">
        <v>7</v>
      </c>
      <c r="CR60" s="514" t="s">
        <v>7</v>
      </c>
      <c r="CS60" s="521" t="s">
        <v>7</v>
      </c>
      <c r="CT60" s="533" t="s">
        <v>7</v>
      </c>
      <c r="CU60" s="218">
        <f>4.37*E60</f>
        <v>4.37</v>
      </c>
      <c r="CV60" s="7">
        <v>1</v>
      </c>
      <c r="CW60" s="7">
        <v>1</v>
      </c>
      <c r="CX60" s="10">
        <v>1</v>
      </c>
      <c r="CY60" s="13">
        <v>1</v>
      </c>
      <c r="CZ60" s="18">
        <v>1</v>
      </c>
      <c r="DA60" s="22">
        <v>1</v>
      </c>
      <c r="DB60" s="31">
        <v>1</v>
      </c>
      <c r="DC60" s="37">
        <v>1</v>
      </c>
      <c r="DD60" s="41">
        <v>1</v>
      </c>
      <c r="DE60" s="44">
        <v>1</v>
      </c>
      <c r="DF60" s="47">
        <v>1</v>
      </c>
      <c r="DG60" s="53">
        <v>1</v>
      </c>
      <c r="DH60" s="65">
        <v>1</v>
      </c>
      <c r="DI60" s="69">
        <v>1</v>
      </c>
      <c r="DJ60" s="71">
        <v>1</v>
      </c>
      <c r="DK60" s="73">
        <v>1</v>
      </c>
      <c r="DL60" s="77">
        <v>1</v>
      </c>
      <c r="DM60" s="82" t="s">
        <v>7</v>
      </c>
      <c r="DN60" s="88" t="s">
        <v>7</v>
      </c>
      <c r="DO60" s="90" t="s">
        <v>7</v>
      </c>
      <c r="DP60" s="93" t="s">
        <v>7</v>
      </c>
      <c r="DQ60" s="99" t="s">
        <v>7</v>
      </c>
      <c r="DR60" s="104" t="s">
        <v>7</v>
      </c>
      <c r="DS60" s="114" t="s">
        <v>7</v>
      </c>
      <c r="DT60" s="117" t="s">
        <v>7</v>
      </c>
      <c r="DU60" s="122" t="s">
        <v>7</v>
      </c>
      <c r="DV60" s="124" t="s">
        <v>7</v>
      </c>
      <c r="DW60" s="129" t="s">
        <v>7</v>
      </c>
      <c r="DX60" s="133" t="s">
        <v>7</v>
      </c>
      <c r="DY60" s="136" t="s">
        <v>7</v>
      </c>
      <c r="DZ60" s="144" t="s">
        <v>7</v>
      </c>
      <c r="EA60" s="147" t="s">
        <v>7</v>
      </c>
      <c r="EB60" s="149" t="s">
        <v>7</v>
      </c>
      <c r="EC60" s="154" t="s">
        <v>7</v>
      </c>
      <c r="ED60" s="159" t="s">
        <v>7</v>
      </c>
      <c r="EE60" s="163" t="s">
        <v>7</v>
      </c>
      <c r="EF60" s="168" t="s">
        <v>7</v>
      </c>
      <c r="EG60" s="175" t="s">
        <v>7</v>
      </c>
      <c r="EH60" s="180" t="s">
        <v>7</v>
      </c>
      <c r="EI60" s="185" t="s">
        <v>7</v>
      </c>
      <c r="EJ60" s="191" t="s">
        <v>7</v>
      </c>
      <c r="EK60" s="200" t="s">
        <v>7</v>
      </c>
      <c r="EL60" s="203" t="s">
        <v>7</v>
      </c>
      <c r="EM60" s="207" t="s">
        <v>7</v>
      </c>
      <c r="EN60" s="211" t="s">
        <v>7</v>
      </c>
      <c r="EO60" s="220" t="s">
        <v>7</v>
      </c>
      <c r="EP60" s="227" t="s">
        <v>7</v>
      </c>
      <c r="EQ60" s="231" t="s">
        <v>7</v>
      </c>
      <c r="ER60" s="238" t="s">
        <v>7</v>
      </c>
      <c r="ES60" s="248" t="s">
        <v>7</v>
      </c>
      <c r="ET60" s="253" t="s">
        <v>7</v>
      </c>
      <c r="EU60" s="258" t="s">
        <v>7</v>
      </c>
      <c r="EV60" s="266" t="s">
        <v>7</v>
      </c>
      <c r="EW60" s="270" t="s">
        <v>7</v>
      </c>
      <c r="EX60" s="274" t="s">
        <v>7</v>
      </c>
      <c r="EY60" s="281" t="s">
        <v>7</v>
      </c>
      <c r="EZ60" s="288" t="s">
        <v>7</v>
      </c>
      <c r="FA60" s="293" t="s">
        <v>7</v>
      </c>
      <c r="FB60" s="297" t="s">
        <v>7</v>
      </c>
      <c r="FC60" s="302" t="s">
        <v>7</v>
      </c>
      <c r="FD60" s="307" t="s">
        <v>7</v>
      </c>
      <c r="FE60" s="309" t="s">
        <v>7</v>
      </c>
      <c r="FF60" s="312" t="s">
        <v>7</v>
      </c>
      <c r="FG60" s="315" t="s">
        <v>7</v>
      </c>
      <c r="FH60" s="319" t="s">
        <v>7</v>
      </c>
      <c r="FI60" s="325" t="str">
        <f>FH60</f>
        <v>норм</v>
      </c>
      <c r="FJ60" s="329" t="str">
        <f>FI60</f>
        <v>норм</v>
      </c>
      <c r="FK60" s="334" t="s">
        <v>7</v>
      </c>
      <c r="FL60" s="337" t="s">
        <v>7</v>
      </c>
      <c r="FM60" s="339" t="s">
        <v>7</v>
      </c>
      <c r="FN60" s="345" t="s">
        <v>7</v>
      </c>
      <c r="FO60" s="349" t="s">
        <v>7</v>
      </c>
      <c r="FP60" s="371" t="s">
        <v>7</v>
      </c>
      <c r="FQ60" s="376" t="s">
        <v>7</v>
      </c>
      <c r="FR60" s="388" t="s">
        <v>7</v>
      </c>
      <c r="FS60" s="395" t="s">
        <v>7</v>
      </c>
      <c r="FT60" s="416" t="s">
        <v>7</v>
      </c>
      <c r="FU60" s="427" t="s">
        <v>7</v>
      </c>
      <c r="FV60" s="429" t="s">
        <v>7</v>
      </c>
      <c r="FW60" s="437" t="s">
        <v>7</v>
      </c>
      <c r="FX60" s="443" t="s">
        <v>7</v>
      </c>
      <c r="FY60" s="451" t="s">
        <v>7</v>
      </c>
      <c r="FZ60" s="457" t="s">
        <v>7</v>
      </c>
      <c r="GA60" s="461" t="s">
        <v>7</v>
      </c>
      <c r="GB60" s="469" t="s">
        <v>7</v>
      </c>
      <c r="GC60" s="478" t="s">
        <v>7</v>
      </c>
      <c r="GD60" s="485" t="s">
        <v>7</v>
      </c>
      <c r="GE60" s="491" t="s">
        <v>7</v>
      </c>
      <c r="GF60" s="499" t="s">
        <v>7</v>
      </c>
      <c r="GG60" s="506" t="s">
        <v>7</v>
      </c>
      <c r="GH60" s="514" t="s">
        <v>7</v>
      </c>
      <c r="GI60" s="521" t="s">
        <v>7</v>
      </c>
      <c r="GJ60" s="533" t="s">
        <v>7</v>
      </c>
      <c r="GK60" s="218">
        <f>3.18*E60</f>
        <v>3.18</v>
      </c>
      <c r="GL60" s="7">
        <v>4</v>
      </c>
      <c r="GM60" s="7">
        <v>4</v>
      </c>
      <c r="GN60" s="7">
        <v>4</v>
      </c>
      <c r="GO60" s="13">
        <v>4</v>
      </c>
      <c r="GP60" s="17">
        <v>4</v>
      </c>
      <c r="GQ60" s="22">
        <v>4</v>
      </c>
      <c r="GR60" s="31">
        <v>4</v>
      </c>
      <c r="GS60" s="37">
        <v>4</v>
      </c>
      <c r="GT60" s="41">
        <v>4</v>
      </c>
      <c r="GU60" s="44">
        <v>4</v>
      </c>
      <c r="GV60" s="47">
        <v>4</v>
      </c>
      <c r="GW60" s="53">
        <v>4</v>
      </c>
      <c r="GX60" s="65">
        <v>4</v>
      </c>
      <c r="GY60" s="69">
        <v>4</v>
      </c>
      <c r="GZ60" s="71">
        <v>4</v>
      </c>
      <c r="HA60" s="73">
        <v>4</v>
      </c>
      <c r="HB60" s="77">
        <v>4</v>
      </c>
      <c r="HC60" s="82"/>
      <c r="HD60" s="88">
        <v>6</v>
      </c>
      <c r="HE60" s="90">
        <v>6</v>
      </c>
      <c r="HF60" s="93">
        <v>6</v>
      </c>
      <c r="HG60" s="99">
        <v>6</v>
      </c>
      <c r="HH60" s="104">
        <v>6</v>
      </c>
      <c r="HI60" s="114">
        <v>6</v>
      </c>
      <c r="HJ60" s="117">
        <v>6</v>
      </c>
      <c r="HK60" s="122">
        <v>6</v>
      </c>
      <c r="HL60" s="124">
        <v>6</v>
      </c>
      <c r="HM60" s="129">
        <v>6</v>
      </c>
      <c r="HN60" s="133">
        <v>66</v>
      </c>
      <c r="HO60" s="74">
        <v>97</v>
      </c>
      <c r="HP60" s="140">
        <v>140</v>
      </c>
      <c r="HQ60" s="145">
        <v>140</v>
      </c>
      <c r="HR60" s="149">
        <v>140</v>
      </c>
      <c r="HS60" s="153">
        <v>140</v>
      </c>
      <c r="HT60" s="158">
        <v>140</v>
      </c>
      <c r="HU60" s="163">
        <v>140</v>
      </c>
      <c r="HV60" s="167">
        <v>140</v>
      </c>
      <c r="HW60" s="174">
        <v>140</v>
      </c>
      <c r="HX60" s="178">
        <v>140</v>
      </c>
      <c r="HY60" s="184">
        <v>140</v>
      </c>
      <c r="HZ60" s="191">
        <v>140</v>
      </c>
      <c r="IA60" s="1">
        <v>140</v>
      </c>
      <c r="IB60" s="202"/>
      <c r="IC60" s="205"/>
      <c r="ID60" s="209"/>
      <c r="IE60" s="218"/>
      <c r="IF60" s="225"/>
      <c r="IG60" s="229"/>
      <c r="IH60" s="235"/>
      <c r="II60" s="245"/>
      <c r="IJ60" s="251"/>
      <c r="IK60" s="255"/>
      <c r="IL60" s="264"/>
      <c r="IM60" s="268"/>
      <c r="IN60" s="272"/>
      <c r="IO60" s="279"/>
      <c r="IP60" s="285"/>
      <c r="IQ60" s="291"/>
      <c r="IR60" s="295"/>
      <c r="IS60" s="299"/>
      <c r="IT60" s="305"/>
      <c r="IU60" s="308"/>
      <c r="IV60" s="310"/>
      <c r="IW60" s="313"/>
      <c r="IX60" s="317"/>
      <c r="IY60" s="322"/>
      <c r="IZ60" s="327"/>
      <c r="JA60" s="331"/>
      <c r="JB60" s="335"/>
      <c r="JC60" s="338"/>
      <c r="JD60" s="343"/>
      <c r="JE60" s="346"/>
      <c r="JF60" s="354"/>
      <c r="JG60" s="375"/>
      <c r="JH60" s="388"/>
      <c r="JI60" s="393"/>
      <c r="JJ60" s="414"/>
      <c r="JK60" s="422"/>
      <c r="JL60" s="429"/>
      <c r="JM60" s="435"/>
      <c r="JN60" s="441"/>
      <c r="JO60" s="448"/>
      <c r="JP60" s="456"/>
      <c r="JQ60" s="460"/>
      <c r="JR60" s="468"/>
      <c r="JS60" s="475"/>
      <c r="JT60" s="483"/>
      <c r="JU60" s="489"/>
      <c r="JV60" s="498"/>
      <c r="JW60" s="505"/>
      <c r="JX60" s="511"/>
      <c r="JY60" s="519"/>
      <c r="JZ60" s="530"/>
      <c r="KA60" s="218" t="str">
        <f t="shared" si="3"/>
        <v>Н/Д</v>
      </c>
      <c r="KB60" s="4"/>
    </row>
    <row r="61" spans="1:288" ht="15" customHeight="1" x14ac:dyDescent="0.2">
      <c r="A61" s="557"/>
      <c r="B61" s="43">
        <v>60</v>
      </c>
      <c r="C61" s="4" t="s">
        <v>189</v>
      </c>
      <c r="D61" s="43">
        <v>2</v>
      </c>
      <c r="E61" s="43">
        <v>2</v>
      </c>
      <c r="F61" s="7">
        <v>14</v>
      </c>
      <c r="G61" s="1">
        <v>21</v>
      </c>
      <c r="H61" s="10">
        <v>23</v>
      </c>
      <c r="I61" s="13">
        <v>27</v>
      </c>
      <c r="J61" s="18">
        <v>31</v>
      </c>
      <c r="K61" s="22">
        <v>35</v>
      </c>
      <c r="L61" s="31">
        <v>40</v>
      </c>
      <c r="M61" s="1">
        <f t="shared" ref="M61:M62" si="69">ROUND((L61-F61)/6+L61+1,0)</f>
        <v>45</v>
      </c>
      <c r="N61" s="41">
        <v>49</v>
      </c>
      <c r="O61" s="44">
        <v>53</v>
      </c>
      <c r="P61" s="47">
        <v>58</v>
      </c>
      <c r="Q61" s="53">
        <v>62</v>
      </c>
      <c r="R61" s="65">
        <v>66</v>
      </c>
      <c r="S61" s="69">
        <v>71</v>
      </c>
      <c r="T61" s="71">
        <v>77</v>
      </c>
      <c r="U61" s="73">
        <v>83</v>
      </c>
      <c r="V61" s="77">
        <v>89</v>
      </c>
      <c r="W61" s="82">
        <v>95</v>
      </c>
      <c r="X61" s="88">
        <v>102</v>
      </c>
      <c r="Y61" s="90">
        <v>109</v>
      </c>
      <c r="Z61" s="93">
        <v>115</v>
      </c>
      <c r="AA61" s="99">
        <v>123</v>
      </c>
      <c r="AB61" s="104">
        <v>129</v>
      </c>
      <c r="AC61" s="114">
        <v>135</v>
      </c>
      <c r="AD61" s="117">
        <v>139</v>
      </c>
      <c r="AE61" s="122">
        <v>145</v>
      </c>
      <c r="AF61" s="124">
        <v>151</v>
      </c>
      <c r="AG61" s="129">
        <v>159</v>
      </c>
      <c r="AH61" s="133">
        <v>167</v>
      </c>
      <c r="AI61" s="136">
        <v>175</v>
      </c>
      <c r="AJ61" s="140">
        <v>183</v>
      </c>
      <c r="AK61" s="1">
        <f t="shared" ref="AK61:AK62" si="70">ROUND((AJ61-AG61)/3+AJ61,1)</f>
        <v>191</v>
      </c>
      <c r="AL61" s="149">
        <v>196</v>
      </c>
      <c r="AM61" s="153">
        <v>205</v>
      </c>
      <c r="AN61" s="158">
        <v>213</v>
      </c>
      <c r="AO61" s="163">
        <v>221</v>
      </c>
      <c r="AP61" s="167">
        <v>228</v>
      </c>
      <c r="AQ61" s="174">
        <v>235</v>
      </c>
      <c r="AR61" s="178">
        <v>243</v>
      </c>
      <c r="AS61" s="184">
        <v>250</v>
      </c>
      <c r="AT61" s="189">
        <v>263</v>
      </c>
      <c r="AU61" s="193">
        <v>273</v>
      </c>
      <c r="AV61" s="202">
        <v>283</v>
      </c>
      <c r="AW61" s="205">
        <v>293</v>
      </c>
      <c r="AX61" s="209">
        <v>301</v>
      </c>
      <c r="AY61" s="218">
        <v>309</v>
      </c>
      <c r="AZ61" s="225">
        <v>319</v>
      </c>
      <c r="BA61" s="229">
        <v>328</v>
      </c>
      <c r="BB61" s="235">
        <v>340</v>
      </c>
      <c r="BC61" s="245">
        <v>347</v>
      </c>
      <c r="BD61" s="251">
        <v>354</v>
      </c>
      <c r="BE61" s="255">
        <v>366</v>
      </c>
      <c r="BF61" s="264">
        <v>377</v>
      </c>
      <c r="BG61" s="268">
        <v>387</v>
      </c>
      <c r="BH61" s="272">
        <v>399</v>
      </c>
      <c r="BI61" s="279">
        <v>408</v>
      </c>
      <c r="BJ61" s="285">
        <v>420</v>
      </c>
      <c r="BK61" s="291">
        <v>431</v>
      </c>
      <c r="BL61" s="295">
        <v>441</v>
      </c>
      <c r="BM61" s="299">
        <v>451</v>
      </c>
      <c r="BN61" s="305">
        <v>459</v>
      </c>
      <c r="BO61" s="308">
        <v>466</v>
      </c>
      <c r="BP61" s="310">
        <v>478</v>
      </c>
      <c r="BQ61" s="313">
        <v>487</v>
      </c>
      <c r="BR61" s="317">
        <v>499</v>
      </c>
      <c r="BS61" s="322">
        <v>511</v>
      </c>
      <c r="BT61" s="327">
        <v>522</v>
      </c>
      <c r="BU61" s="331">
        <v>526</v>
      </c>
      <c r="BV61" s="335">
        <v>532</v>
      </c>
      <c r="BW61" s="338">
        <v>538</v>
      </c>
      <c r="BX61" s="343">
        <v>543</v>
      </c>
      <c r="BY61" s="346">
        <v>549</v>
      </c>
      <c r="BZ61" s="354">
        <v>554</v>
      </c>
      <c r="CA61" s="375">
        <v>561</v>
      </c>
      <c r="CB61" s="388">
        <v>568</v>
      </c>
      <c r="CC61" s="393">
        <v>576</v>
      </c>
      <c r="CD61" s="414">
        <v>585</v>
      </c>
      <c r="CE61" s="1">
        <v>593</v>
      </c>
      <c r="CF61" s="429">
        <v>603</v>
      </c>
      <c r="CG61" s="435">
        <v>613</v>
      </c>
      <c r="CH61" s="441">
        <v>621</v>
      </c>
      <c r="CI61" s="448">
        <v>628</v>
      </c>
      <c r="CJ61" s="456">
        <v>635</v>
      </c>
      <c r="CK61" s="460">
        <v>641</v>
      </c>
      <c r="CL61" s="468">
        <v>648</v>
      </c>
      <c r="CM61" s="475">
        <v>654</v>
      </c>
      <c r="CN61" s="483">
        <v>662</v>
      </c>
      <c r="CO61" s="489">
        <v>668</v>
      </c>
      <c r="CP61" s="498">
        <v>675</v>
      </c>
      <c r="CQ61" s="505">
        <v>681</v>
      </c>
      <c r="CR61" s="511">
        <v>688</v>
      </c>
      <c r="CS61" s="519">
        <v>696</v>
      </c>
      <c r="CT61" s="530">
        <v>704</v>
      </c>
      <c r="CU61" s="218">
        <f t="shared" si="0"/>
        <v>8</v>
      </c>
      <c r="CV61" s="7">
        <v>45.38</v>
      </c>
      <c r="CW61" s="5">
        <v>45.38</v>
      </c>
      <c r="CX61" s="10">
        <v>45.38</v>
      </c>
      <c r="CY61" s="13">
        <v>45.38</v>
      </c>
      <c r="CZ61" s="18">
        <v>45.38</v>
      </c>
      <c r="DA61" s="22">
        <v>45.38</v>
      </c>
      <c r="DB61" s="31">
        <v>45.38</v>
      </c>
      <c r="DC61" s="1">
        <v>45.38</v>
      </c>
      <c r="DD61" s="41">
        <v>45.38</v>
      </c>
      <c r="DE61" s="44">
        <v>45.38</v>
      </c>
      <c r="DF61" s="47">
        <v>45.38</v>
      </c>
      <c r="DG61" s="53">
        <v>45.38</v>
      </c>
      <c r="DH61" s="65">
        <v>45.38</v>
      </c>
      <c r="DI61" s="69">
        <v>45.38</v>
      </c>
      <c r="DJ61" s="71">
        <v>45.38</v>
      </c>
      <c r="DK61" s="73">
        <v>45.38</v>
      </c>
      <c r="DL61" s="77">
        <v>45.38</v>
      </c>
      <c r="DM61" s="82">
        <v>45.38</v>
      </c>
      <c r="DN61" s="88">
        <v>45.38</v>
      </c>
      <c r="DO61" s="90">
        <v>45.38</v>
      </c>
      <c r="DP61" s="93">
        <v>45.38</v>
      </c>
      <c r="DQ61" s="99">
        <v>45.38</v>
      </c>
      <c r="DR61" s="104">
        <v>45.38</v>
      </c>
      <c r="DS61" s="114">
        <v>45.38</v>
      </c>
      <c r="DT61" s="117">
        <v>45.38</v>
      </c>
      <c r="DU61" s="122">
        <v>45.38</v>
      </c>
      <c r="DV61" s="124">
        <v>45.38</v>
      </c>
      <c r="DW61" s="129">
        <v>45.38</v>
      </c>
      <c r="DX61" s="133">
        <v>45.38</v>
      </c>
      <c r="DY61" s="136">
        <v>45.38</v>
      </c>
      <c r="DZ61" s="140">
        <v>45.38</v>
      </c>
      <c r="EA61" s="1">
        <f t="shared" ref="EA61:EA62" si="71">DZ61</f>
        <v>45.38</v>
      </c>
      <c r="EB61" s="149">
        <v>45.38</v>
      </c>
      <c r="EC61" s="153">
        <v>45.38</v>
      </c>
      <c r="ED61" s="158">
        <v>45.38</v>
      </c>
      <c r="EE61" s="163">
        <v>45.38</v>
      </c>
      <c r="EF61" s="167">
        <v>45.38</v>
      </c>
      <c r="EG61" s="174">
        <v>45.38</v>
      </c>
      <c r="EH61" s="178">
        <v>45.38</v>
      </c>
      <c r="EI61" s="184">
        <v>45.38</v>
      </c>
      <c r="EJ61" s="189">
        <v>45.38</v>
      </c>
      <c r="EK61" s="193">
        <v>45.38</v>
      </c>
      <c r="EL61" s="202">
        <v>45.38</v>
      </c>
      <c r="EM61" s="205">
        <v>45.38</v>
      </c>
      <c r="EN61" s="209">
        <v>45.38</v>
      </c>
      <c r="EO61" s="218">
        <v>45.38</v>
      </c>
      <c r="EP61" s="225">
        <v>45.38</v>
      </c>
      <c r="EQ61" s="229">
        <v>45.38</v>
      </c>
      <c r="ER61" s="235">
        <v>45.38</v>
      </c>
      <c r="ES61" s="245">
        <v>45.38</v>
      </c>
      <c r="ET61" s="251">
        <v>45.38</v>
      </c>
      <c r="EU61" s="255">
        <v>45.38</v>
      </c>
      <c r="EV61" s="264">
        <v>45.38</v>
      </c>
      <c r="EW61" s="268">
        <v>45.38</v>
      </c>
      <c r="EX61" s="1">
        <f t="shared" ref="EX61:EX62" si="72">EW61</f>
        <v>45.38</v>
      </c>
      <c r="EY61" s="1">
        <v>45.38</v>
      </c>
      <c r="EZ61" s="285">
        <v>45.38</v>
      </c>
      <c r="FA61" s="291">
        <v>45.38</v>
      </c>
      <c r="FB61" s="295">
        <v>45.38</v>
      </c>
      <c r="FC61" s="299">
        <v>45.38</v>
      </c>
      <c r="FD61" s="305">
        <v>45.38</v>
      </c>
      <c r="FE61" s="308">
        <v>45.38</v>
      </c>
      <c r="FF61" s="310">
        <v>45.38</v>
      </c>
      <c r="FG61" s="313">
        <v>45.38</v>
      </c>
      <c r="FH61" s="317">
        <v>45.38</v>
      </c>
      <c r="FI61" s="322">
        <v>45.38</v>
      </c>
      <c r="FJ61" s="327">
        <v>45.38</v>
      </c>
      <c r="FK61" s="331">
        <v>45.38</v>
      </c>
      <c r="FL61" s="335">
        <v>45.38</v>
      </c>
      <c r="FM61" s="338">
        <v>45.38</v>
      </c>
      <c r="FN61" s="343">
        <v>45.38</v>
      </c>
      <c r="FO61" s="346">
        <v>45.38</v>
      </c>
      <c r="FP61" s="1">
        <v>45.38</v>
      </c>
      <c r="FQ61" s="1">
        <v>45.38</v>
      </c>
      <c r="FR61" s="1">
        <v>45.38</v>
      </c>
      <c r="FS61" s="396">
        <v>45.38</v>
      </c>
      <c r="FT61" s="1">
        <v>45.38</v>
      </c>
      <c r="FU61" s="1">
        <v>45.38</v>
      </c>
      <c r="FV61" s="1">
        <v>45.38</v>
      </c>
      <c r="FW61" s="1">
        <v>45.38</v>
      </c>
      <c r="FX61" s="441">
        <v>45.38</v>
      </c>
      <c r="FY61" s="448">
        <v>45.38</v>
      </c>
      <c r="FZ61" s="456">
        <v>45.38</v>
      </c>
      <c r="GA61" s="460">
        <v>45.38</v>
      </c>
      <c r="GB61" s="468">
        <v>45.38</v>
      </c>
      <c r="GC61" s="475">
        <v>45.38</v>
      </c>
      <c r="GD61" s="483">
        <v>45.38</v>
      </c>
      <c r="GE61" s="489">
        <v>45.38</v>
      </c>
      <c r="GF61" s="498">
        <v>45.38</v>
      </c>
      <c r="GG61" s="505">
        <v>45.38</v>
      </c>
      <c r="GH61" s="511">
        <v>45.38</v>
      </c>
      <c r="GI61" s="519">
        <v>45.38</v>
      </c>
      <c r="GJ61" s="530">
        <v>45.38</v>
      </c>
      <c r="GK61" s="218">
        <f t="shared" si="2"/>
        <v>0</v>
      </c>
      <c r="GL61" s="7">
        <v>11767</v>
      </c>
      <c r="GM61" s="7"/>
      <c r="GN61" s="7">
        <v>12250</v>
      </c>
      <c r="GO61" s="13">
        <v>12473</v>
      </c>
      <c r="GP61" s="17">
        <v>12699</v>
      </c>
      <c r="GQ61" s="22">
        <v>12926</v>
      </c>
      <c r="GR61" s="31">
        <v>13132</v>
      </c>
      <c r="GS61" s="37"/>
      <c r="GT61" s="41">
        <v>13609</v>
      </c>
      <c r="GU61" s="44">
        <v>13822</v>
      </c>
      <c r="GV61" s="47">
        <v>14100</v>
      </c>
      <c r="GW61" s="53">
        <v>14357</v>
      </c>
      <c r="GX61" s="65">
        <v>14580</v>
      </c>
      <c r="GY61" s="69">
        <v>14862</v>
      </c>
      <c r="GZ61" s="71">
        <v>15175</v>
      </c>
      <c r="HA61" s="73">
        <v>15477</v>
      </c>
      <c r="HB61" s="77">
        <v>15737</v>
      </c>
      <c r="HC61" s="82">
        <v>15991</v>
      </c>
      <c r="HD61" s="88">
        <v>16225</v>
      </c>
      <c r="HE61" s="90">
        <v>16485</v>
      </c>
      <c r="HF61" s="93">
        <v>16749</v>
      </c>
      <c r="HG61" s="99">
        <v>17049</v>
      </c>
      <c r="HH61" s="104">
        <v>17356</v>
      </c>
      <c r="HI61" s="114">
        <v>17631</v>
      </c>
      <c r="HJ61" s="117">
        <v>17861</v>
      </c>
      <c r="HK61" s="122">
        <v>18122</v>
      </c>
      <c r="HL61" s="124">
        <v>18499</v>
      </c>
      <c r="HM61" s="129">
        <v>18772</v>
      </c>
      <c r="HN61" s="133">
        <v>19073</v>
      </c>
      <c r="HO61" s="136">
        <v>19337</v>
      </c>
      <c r="HP61" s="140">
        <v>19638</v>
      </c>
      <c r="HQ61" s="145"/>
      <c r="HR61" s="149">
        <v>20177</v>
      </c>
      <c r="HS61" s="153">
        <v>20486</v>
      </c>
      <c r="HT61" s="158">
        <v>20823</v>
      </c>
      <c r="HU61" s="163">
        <v>21331</v>
      </c>
      <c r="HV61" s="167">
        <v>21433</v>
      </c>
      <c r="HW61" s="174">
        <v>21732</v>
      </c>
      <c r="HX61" s="178">
        <v>22067</v>
      </c>
      <c r="HY61" s="184">
        <v>22423</v>
      </c>
      <c r="HZ61" s="189">
        <v>22722</v>
      </c>
      <c r="IA61" s="193">
        <v>23040</v>
      </c>
      <c r="IB61" s="202">
        <v>23325</v>
      </c>
      <c r="IC61" s="205">
        <v>23606</v>
      </c>
      <c r="ID61" s="209">
        <v>23916</v>
      </c>
      <c r="IE61" s="218">
        <v>24232</v>
      </c>
      <c r="IF61" s="225">
        <v>24587</v>
      </c>
      <c r="IG61" s="229">
        <v>24929</v>
      </c>
      <c r="IH61" s="235">
        <v>25297</v>
      </c>
      <c r="II61" s="245">
        <v>25578</v>
      </c>
      <c r="IJ61" s="251">
        <v>25943</v>
      </c>
      <c r="IK61" s="255">
        <v>26245</v>
      </c>
      <c r="IL61" s="264">
        <v>26539</v>
      </c>
      <c r="IM61" s="268">
        <v>26794</v>
      </c>
      <c r="IN61" s="272">
        <v>27054</v>
      </c>
      <c r="IO61" s="279">
        <v>27319</v>
      </c>
      <c r="IP61" s="285">
        <v>27613</v>
      </c>
      <c r="IQ61" s="291">
        <v>27921</v>
      </c>
      <c r="IR61" s="295">
        <v>28256</v>
      </c>
      <c r="IS61" s="299">
        <v>28621</v>
      </c>
      <c r="IT61" s="305">
        <v>28954</v>
      </c>
      <c r="IU61" s="308">
        <v>29234</v>
      </c>
      <c r="IV61" s="310">
        <v>29590</v>
      </c>
      <c r="IW61" s="313">
        <v>29895</v>
      </c>
      <c r="IX61" s="317">
        <v>30215</v>
      </c>
      <c r="IY61" s="322">
        <v>30514</v>
      </c>
      <c r="IZ61" s="327">
        <v>30752</v>
      </c>
      <c r="JA61" s="331">
        <v>30921</v>
      </c>
      <c r="JB61" s="335">
        <v>31152</v>
      </c>
      <c r="JC61" s="338">
        <v>31424</v>
      </c>
      <c r="JD61" s="343">
        <v>31662</v>
      </c>
      <c r="JE61" s="346">
        <v>31954</v>
      </c>
      <c r="JF61" s="354">
        <v>32237</v>
      </c>
      <c r="JG61" s="375">
        <v>32574</v>
      </c>
      <c r="JH61" s="388">
        <v>32905</v>
      </c>
      <c r="JI61" s="393">
        <v>33225</v>
      </c>
      <c r="JJ61" s="414">
        <v>33557</v>
      </c>
      <c r="JK61" s="422">
        <v>33840</v>
      </c>
      <c r="JL61" s="429">
        <v>34102</v>
      </c>
      <c r="JM61" s="435">
        <v>34392</v>
      </c>
      <c r="JN61" s="441">
        <v>34683</v>
      </c>
      <c r="JO61" s="448">
        <v>34939</v>
      </c>
      <c r="JP61" s="456">
        <v>35212</v>
      </c>
      <c r="JQ61" s="460">
        <v>35488</v>
      </c>
      <c r="JR61" s="468">
        <v>35760</v>
      </c>
      <c r="JS61" s="475">
        <v>36027</v>
      </c>
      <c r="JT61" s="483">
        <v>36322</v>
      </c>
      <c r="JU61" s="489">
        <v>36587</v>
      </c>
      <c r="JV61" s="498">
        <v>36832</v>
      </c>
      <c r="JW61" s="505">
        <v>37037</v>
      </c>
      <c r="JX61" s="511">
        <v>37271</v>
      </c>
      <c r="JY61" s="519">
        <v>37507</v>
      </c>
      <c r="JZ61" s="530">
        <v>37774</v>
      </c>
      <c r="KA61" s="218">
        <f t="shared" si="3"/>
        <v>267</v>
      </c>
      <c r="KB61" s="4"/>
    </row>
    <row r="62" spans="1:288" ht="15" customHeight="1" x14ac:dyDescent="0.2">
      <c r="A62" s="557">
        <v>4</v>
      </c>
      <c r="B62" s="43">
        <v>61</v>
      </c>
      <c r="C62" s="4" t="s">
        <v>190</v>
      </c>
      <c r="D62" s="43">
        <v>3</v>
      </c>
      <c r="E62" s="43">
        <v>4</v>
      </c>
      <c r="F62" s="7">
        <v>395</v>
      </c>
      <c r="G62" s="7">
        <v>407</v>
      </c>
      <c r="H62" s="10">
        <v>420</v>
      </c>
      <c r="I62" s="13">
        <v>434</v>
      </c>
      <c r="J62" s="18">
        <v>447</v>
      </c>
      <c r="K62" s="22">
        <v>461</v>
      </c>
      <c r="L62" s="1">
        <v>469</v>
      </c>
      <c r="M62" s="1">
        <f t="shared" si="69"/>
        <v>482</v>
      </c>
      <c r="N62" s="1">
        <f>ROUND((M62-F62)/7+M62,0)</f>
        <v>494</v>
      </c>
      <c r="O62" s="44">
        <v>521</v>
      </c>
      <c r="P62" s="47">
        <v>534</v>
      </c>
      <c r="Q62" s="53">
        <v>543</v>
      </c>
      <c r="R62" s="65">
        <v>555</v>
      </c>
      <c r="S62" s="69">
        <v>562</v>
      </c>
      <c r="T62" s="71">
        <v>572</v>
      </c>
      <c r="U62" s="73">
        <v>579</v>
      </c>
      <c r="V62" s="77">
        <v>590</v>
      </c>
      <c r="W62" s="82">
        <v>605</v>
      </c>
      <c r="X62" s="88">
        <v>620</v>
      </c>
      <c r="Y62" s="90">
        <v>633</v>
      </c>
      <c r="Z62" s="93">
        <v>642</v>
      </c>
      <c r="AA62" s="99">
        <v>648</v>
      </c>
      <c r="AB62" s="1">
        <f>ROUND((AA62-X62)/3+AA62,1)</f>
        <v>657.3</v>
      </c>
      <c r="AC62" s="114">
        <v>660</v>
      </c>
      <c r="AD62" s="117">
        <v>667</v>
      </c>
      <c r="AE62" s="122">
        <v>673</v>
      </c>
      <c r="AF62" s="1">
        <f>ROUND((AE62-AB62)/3+AE62,1)</f>
        <v>678.2</v>
      </c>
      <c r="AG62" s="129">
        <v>688</v>
      </c>
      <c r="AH62" s="133">
        <v>698</v>
      </c>
      <c r="AI62" s="136">
        <v>709</v>
      </c>
      <c r="AJ62" s="140">
        <v>722</v>
      </c>
      <c r="AK62" s="1">
        <f t="shared" si="70"/>
        <v>733.3</v>
      </c>
      <c r="AL62" s="1">
        <v>744</v>
      </c>
      <c r="AM62" s="1">
        <v>754</v>
      </c>
      <c r="AN62" s="158">
        <v>768</v>
      </c>
      <c r="AO62" s="1">
        <v>778</v>
      </c>
      <c r="AP62" s="167">
        <v>790</v>
      </c>
      <c r="AQ62" s="1">
        <v>800</v>
      </c>
      <c r="AR62" s="178">
        <v>805</v>
      </c>
      <c r="AS62" s="184">
        <v>813</v>
      </c>
      <c r="AT62" s="189">
        <v>824</v>
      </c>
      <c r="AU62" s="1">
        <v>832</v>
      </c>
      <c r="AV62" s="202">
        <v>855</v>
      </c>
      <c r="AW62" s="1">
        <v>867</v>
      </c>
      <c r="AX62" s="209">
        <v>883</v>
      </c>
      <c r="AY62" s="218">
        <v>895</v>
      </c>
      <c r="AZ62" s="225">
        <v>902</v>
      </c>
      <c r="BA62" s="1">
        <v>910</v>
      </c>
      <c r="BB62" s="1">
        <v>918</v>
      </c>
      <c r="BC62" s="245">
        <v>922</v>
      </c>
      <c r="BD62" s="251">
        <v>929</v>
      </c>
      <c r="BE62" s="1">
        <v>935</v>
      </c>
      <c r="BF62" s="264">
        <v>938</v>
      </c>
      <c r="BG62" s="268">
        <v>15</v>
      </c>
      <c r="BH62" s="1">
        <v>25</v>
      </c>
      <c r="BI62" s="279">
        <v>39</v>
      </c>
      <c r="BJ62" s="285">
        <v>54</v>
      </c>
      <c r="BK62" s="291">
        <v>70</v>
      </c>
      <c r="BL62" s="295">
        <v>84</v>
      </c>
      <c r="BM62" s="299">
        <v>97</v>
      </c>
      <c r="BN62" s="1">
        <v>109</v>
      </c>
      <c r="BO62" s="308">
        <v>121</v>
      </c>
      <c r="BP62" s="310">
        <v>135</v>
      </c>
      <c r="BQ62" s="313">
        <v>151</v>
      </c>
      <c r="BR62" s="317">
        <v>164</v>
      </c>
      <c r="BS62" s="322">
        <v>177</v>
      </c>
      <c r="BT62" s="327">
        <v>192</v>
      </c>
      <c r="BU62" s="1">
        <v>204</v>
      </c>
      <c r="BV62" s="335">
        <v>218</v>
      </c>
      <c r="BW62" s="338">
        <v>228</v>
      </c>
      <c r="BX62" s="343">
        <v>237</v>
      </c>
      <c r="BY62" s="346">
        <v>246</v>
      </c>
      <c r="BZ62" s="1">
        <v>255</v>
      </c>
      <c r="CA62" s="375">
        <v>262</v>
      </c>
      <c r="CB62" s="388">
        <v>273</v>
      </c>
      <c r="CC62" s="393">
        <v>282</v>
      </c>
      <c r="CD62" s="414">
        <v>291</v>
      </c>
      <c r="CE62" s="422">
        <v>299</v>
      </c>
      <c r="CF62" s="429">
        <v>308</v>
      </c>
      <c r="CG62" s="435">
        <v>318</v>
      </c>
      <c r="CH62" s="441">
        <v>328</v>
      </c>
      <c r="CI62" s="448">
        <v>336</v>
      </c>
      <c r="CJ62" s="456">
        <v>341</v>
      </c>
      <c r="CK62" s="460">
        <v>348</v>
      </c>
      <c r="CL62" s="1">
        <v>354</v>
      </c>
      <c r="CM62" s="475">
        <v>361</v>
      </c>
      <c r="CN62" s="1">
        <v>367</v>
      </c>
      <c r="CO62" s="489">
        <v>371</v>
      </c>
      <c r="CP62" s="1">
        <v>376</v>
      </c>
      <c r="CQ62" s="505">
        <v>385</v>
      </c>
      <c r="CR62" s="511">
        <v>392</v>
      </c>
      <c r="CS62" s="519">
        <v>395</v>
      </c>
      <c r="CT62" s="1">
        <v>400</v>
      </c>
      <c r="CU62" s="218">
        <f t="shared" si="0"/>
        <v>5</v>
      </c>
      <c r="CV62" s="7">
        <v>281</v>
      </c>
      <c r="CW62" s="7">
        <v>284</v>
      </c>
      <c r="CX62" s="10">
        <v>288</v>
      </c>
      <c r="CY62" s="13">
        <v>288</v>
      </c>
      <c r="CZ62" s="18">
        <v>288</v>
      </c>
      <c r="DA62" s="22">
        <v>288</v>
      </c>
      <c r="DB62" s="1">
        <v>288</v>
      </c>
      <c r="DC62" s="1">
        <f t="shared" ref="DC62" si="73">ROUND((DB62-CV62)/6/31*21+DB62-1,0)</f>
        <v>288</v>
      </c>
      <c r="DD62" s="1">
        <f>ROUND((DC62-CV62)/7+DC62,0)</f>
        <v>289</v>
      </c>
      <c r="DE62" s="5">
        <v>289</v>
      </c>
      <c r="DF62" s="5">
        <v>289</v>
      </c>
      <c r="DG62" s="5">
        <v>289</v>
      </c>
      <c r="DH62" s="65">
        <v>288</v>
      </c>
      <c r="DI62" s="69">
        <v>296</v>
      </c>
      <c r="DJ62" s="71">
        <v>304</v>
      </c>
      <c r="DK62" s="73">
        <v>312</v>
      </c>
      <c r="DL62" s="77">
        <v>313</v>
      </c>
      <c r="DM62" s="82">
        <v>313</v>
      </c>
      <c r="DN62" s="88">
        <v>313</v>
      </c>
      <c r="DO62" s="90">
        <v>315</v>
      </c>
      <c r="DP62" s="93">
        <v>322</v>
      </c>
      <c r="DQ62" s="99">
        <v>327</v>
      </c>
      <c r="DR62" s="1">
        <f>ROUND((DQ62-DN62)/3+DQ62,1)</f>
        <v>331.7</v>
      </c>
      <c r="DS62" s="114">
        <v>340</v>
      </c>
      <c r="DT62" s="117">
        <v>347</v>
      </c>
      <c r="DU62" s="122">
        <v>352</v>
      </c>
      <c r="DV62" s="1">
        <f>ROUND((DU62-DR62)/3+DU62,1)</f>
        <v>358.8</v>
      </c>
      <c r="DW62" s="129">
        <v>365</v>
      </c>
      <c r="DX62" s="133">
        <v>368</v>
      </c>
      <c r="DY62" s="136">
        <v>368</v>
      </c>
      <c r="DZ62" s="140">
        <v>368</v>
      </c>
      <c r="EA62" s="1">
        <f t="shared" si="71"/>
        <v>368</v>
      </c>
      <c r="EB62" s="1">
        <v>369</v>
      </c>
      <c r="EC62" s="1">
        <v>371</v>
      </c>
      <c r="ED62" s="158">
        <v>368</v>
      </c>
      <c r="EE62" s="1">
        <v>370</v>
      </c>
      <c r="EF62" s="167">
        <v>369</v>
      </c>
      <c r="EG62" s="1">
        <v>370</v>
      </c>
      <c r="EH62" s="178">
        <v>372</v>
      </c>
      <c r="EI62" s="184">
        <v>373</v>
      </c>
      <c r="EJ62" s="189">
        <v>373</v>
      </c>
      <c r="EK62" s="1">
        <f>EJ62</f>
        <v>373</v>
      </c>
      <c r="EL62" s="202">
        <v>373</v>
      </c>
      <c r="EM62" s="1">
        <f>EL62</f>
        <v>373</v>
      </c>
      <c r="EN62" s="209">
        <v>373</v>
      </c>
      <c r="EO62" s="218">
        <v>373</v>
      </c>
      <c r="EP62" s="225">
        <v>373</v>
      </c>
      <c r="EQ62" s="1">
        <v>5</v>
      </c>
      <c r="ER62" s="1">
        <v>9</v>
      </c>
      <c r="ES62" s="245">
        <v>21</v>
      </c>
      <c r="ET62" s="251">
        <v>32</v>
      </c>
      <c r="EU62" s="1">
        <v>42</v>
      </c>
      <c r="EV62" s="1">
        <f>EU62</f>
        <v>42</v>
      </c>
      <c r="EW62" s="1">
        <f>EV62</f>
        <v>42</v>
      </c>
      <c r="EX62" s="1">
        <f t="shared" si="72"/>
        <v>42</v>
      </c>
      <c r="EY62" s="279">
        <v>46</v>
      </c>
      <c r="EZ62" s="285">
        <v>46</v>
      </c>
      <c r="FA62" s="291">
        <v>46</v>
      </c>
      <c r="FB62" s="295">
        <v>46</v>
      </c>
      <c r="FC62" s="299">
        <v>46</v>
      </c>
      <c r="FD62" s="1">
        <v>46</v>
      </c>
      <c r="FE62" s="308">
        <v>46</v>
      </c>
      <c r="FF62" s="310">
        <v>46</v>
      </c>
      <c r="FG62" s="313">
        <v>46</v>
      </c>
      <c r="FH62" s="317">
        <v>46</v>
      </c>
      <c r="FI62" s="322">
        <v>46</v>
      </c>
      <c r="FJ62" s="327">
        <v>46</v>
      </c>
      <c r="FK62" s="1">
        <v>46</v>
      </c>
      <c r="FL62" s="335">
        <v>46</v>
      </c>
      <c r="FM62" s="338">
        <v>46</v>
      </c>
      <c r="FN62" s="343">
        <v>46</v>
      </c>
      <c r="FO62" s="346">
        <v>46</v>
      </c>
      <c r="FP62" s="1">
        <v>46</v>
      </c>
      <c r="FQ62" s="375">
        <v>46</v>
      </c>
      <c r="FR62" s="388">
        <v>46</v>
      </c>
      <c r="FS62" s="393">
        <v>46</v>
      </c>
      <c r="FT62" s="414">
        <v>46</v>
      </c>
      <c r="FU62" s="422">
        <v>46</v>
      </c>
      <c r="FV62" s="1">
        <v>46</v>
      </c>
      <c r="FW62" s="435">
        <v>46</v>
      </c>
      <c r="FX62" s="441">
        <v>48</v>
      </c>
      <c r="FY62" s="448">
        <v>54</v>
      </c>
      <c r="FZ62" s="456">
        <v>60</v>
      </c>
      <c r="GA62" s="460">
        <v>68</v>
      </c>
      <c r="GB62" s="1">
        <v>74</v>
      </c>
      <c r="GC62" s="475">
        <v>80</v>
      </c>
      <c r="GD62" s="1">
        <v>86</v>
      </c>
      <c r="GE62" s="489">
        <v>95</v>
      </c>
      <c r="GF62" s="1">
        <v>102</v>
      </c>
      <c r="GG62" s="505">
        <v>100</v>
      </c>
      <c r="GH62" s="511">
        <v>104</v>
      </c>
      <c r="GI62" s="519">
        <v>109</v>
      </c>
      <c r="GJ62" s="1">
        <v>113</v>
      </c>
      <c r="GK62" s="218">
        <f t="shared" si="2"/>
        <v>4</v>
      </c>
      <c r="GL62" s="7">
        <v>9437</v>
      </c>
      <c r="GM62" s="7">
        <v>9848</v>
      </c>
      <c r="GN62" s="7">
        <v>10234</v>
      </c>
      <c r="GO62" s="13"/>
      <c r="GP62" s="17">
        <v>11093</v>
      </c>
      <c r="GQ62" s="22">
        <v>11446</v>
      </c>
      <c r="GR62" s="31"/>
      <c r="GS62" s="37"/>
      <c r="GT62" s="41"/>
      <c r="GU62" s="44">
        <v>12945</v>
      </c>
      <c r="GV62" s="47">
        <v>13434</v>
      </c>
      <c r="GW62" s="53">
        <v>13825</v>
      </c>
      <c r="GX62" s="65">
        <v>14343</v>
      </c>
      <c r="GY62" s="69">
        <v>14560</v>
      </c>
      <c r="GZ62" s="71">
        <v>14794</v>
      </c>
      <c r="HA62" s="74">
        <v>14972</v>
      </c>
      <c r="HB62" s="77">
        <v>15270</v>
      </c>
      <c r="HC62" s="82">
        <v>15606</v>
      </c>
      <c r="HD62" s="88">
        <v>15970</v>
      </c>
      <c r="HE62" s="90">
        <v>16256</v>
      </c>
      <c r="HF62" s="74">
        <v>16428</v>
      </c>
      <c r="HG62" s="99">
        <v>16562</v>
      </c>
      <c r="HH62" s="104"/>
      <c r="HI62" s="114">
        <v>16900</v>
      </c>
      <c r="HJ62" s="74">
        <v>17079</v>
      </c>
      <c r="HK62" s="122">
        <v>17220</v>
      </c>
      <c r="HL62" s="124"/>
      <c r="HM62" s="129">
        <v>17476</v>
      </c>
      <c r="HN62" s="74">
        <v>17713</v>
      </c>
      <c r="HO62" s="136">
        <v>17978</v>
      </c>
      <c r="HP62" s="140">
        <v>18334</v>
      </c>
      <c r="HQ62" s="145"/>
      <c r="HR62" s="149"/>
      <c r="HS62" s="153"/>
      <c r="HT62" s="158">
        <v>19897</v>
      </c>
      <c r="HU62" s="163"/>
      <c r="HV62" s="167">
        <v>20684</v>
      </c>
      <c r="HW62" s="174"/>
      <c r="HX62" s="178">
        <v>20967</v>
      </c>
      <c r="HY62" s="184">
        <v>21117</v>
      </c>
      <c r="HZ62" s="189">
        <v>21378</v>
      </c>
      <c r="IA62" s="193"/>
      <c r="IB62" s="202">
        <v>22085</v>
      </c>
      <c r="IC62" s="205"/>
      <c r="ID62" s="209">
        <v>22848</v>
      </c>
      <c r="IE62" s="218">
        <v>23260</v>
      </c>
      <c r="IF62" s="225">
        <v>23397</v>
      </c>
      <c r="IG62" s="229"/>
      <c r="IH62" s="235"/>
      <c r="II62" s="245">
        <v>23822</v>
      </c>
      <c r="IJ62" s="251">
        <v>23989</v>
      </c>
      <c r="IK62" s="255"/>
      <c r="IL62" s="264"/>
      <c r="IM62" s="268">
        <v>24447</v>
      </c>
      <c r="IN62" s="272"/>
      <c r="IO62" s="279">
        <v>25037</v>
      </c>
      <c r="IP62" s="285">
        <v>25403</v>
      </c>
      <c r="IQ62" s="291">
        <v>25908</v>
      </c>
      <c r="IR62" s="74">
        <v>26344</v>
      </c>
      <c r="IS62" s="299">
        <v>26822</v>
      </c>
      <c r="IT62" s="305"/>
      <c r="IU62" s="308">
        <v>27646</v>
      </c>
      <c r="IV62" s="310">
        <v>28101</v>
      </c>
      <c r="IW62" s="313">
        <v>28551</v>
      </c>
      <c r="IX62" s="317">
        <v>28916</v>
      </c>
      <c r="IY62" s="322">
        <v>29248</v>
      </c>
      <c r="IZ62" s="327">
        <v>29595</v>
      </c>
      <c r="JA62" s="331"/>
      <c r="JB62" s="335">
        <v>30283</v>
      </c>
      <c r="JC62" s="338">
        <v>30613</v>
      </c>
      <c r="JD62" s="343">
        <v>30965</v>
      </c>
      <c r="JE62" s="346">
        <v>31309</v>
      </c>
      <c r="JF62" s="354"/>
      <c r="JG62" s="375">
        <v>31968</v>
      </c>
      <c r="JH62" s="388">
        <v>32365</v>
      </c>
      <c r="JI62" s="393">
        <v>32709</v>
      </c>
      <c r="JJ62" s="414">
        <v>32990</v>
      </c>
      <c r="JK62" s="422">
        <v>33224</v>
      </c>
      <c r="JL62" s="429">
        <v>33467</v>
      </c>
      <c r="JM62" s="435">
        <v>33742</v>
      </c>
      <c r="JN62" s="441">
        <v>33994</v>
      </c>
      <c r="JO62" s="448">
        <v>34112</v>
      </c>
      <c r="JP62" s="456">
        <v>34242</v>
      </c>
      <c r="JQ62" s="460">
        <v>34349</v>
      </c>
      <c r="JR62" s="468"/>
      <c r="JS62" s="475">
        <v>34636</v>
      </c>
      <c r="JT62" s="483"/>
      <c r="JU62" s="489">
        <v>34860</v>
      </c>
      <c r="JV62" s="498"/>
      <c r="JW62" s="505">
        <v>35213</v>
      </c>
      <c r="JX62" s="511">
        <v>35480</v>
      </c>
      <c r="JY62" s="522">
        <v>35480</v>
      </c>
      <c r="JZ62" s="530"/>
      <c r="KA62" s="218" t="str">
        <f t="shared" si="3"/>
        <v>Н/Д</v>
      </c>
      <c r="KB62" s="4"/>
    </row>
    <row r="63" spans="1:288" ht="15" customHeight="1" x14ac:dyDescent="0.2">
      <c r="A63" s="557"/>
      <c r="B63" s="43">
        <v>62</v>
      </c>
      <c r="C63" s="4" t="s">
        <v>191</v>
      </c>
      <c r="D63" s="43">
        <v>2</v>
      </c>
      <c r="E63" s="43">
        <v>1</v>
      </c>
      <c r="F63" s="7">
        <v>115</v>
      </c>
      <c r="G63" s="7">
        <v>117</v>
      </c>
      <c r="H63" s="10">
        <v>119</v>
      </c>
      <c r="I63" s="13">
        <v>121</v>
      </c>
      <c r="J63" s="18">
        <v>124</v>
      </c>
      <c r="K63" s="22">
        <v>126</v>
      </c>
      <c r="L63" s="31">
        <v>129</v>
      </c>
      <c r="M63" s="37">
        <v>132</v>
      </c>
      <c r="N63" s="41">
        <v>135</v>
      </c>
      <c r="O63" s="44">
        <v>137</v>
      </c>
      <c r="P63" s="47">
        <v>139</v>
      </c>
      <c r="Q63" s="53">
        <v>141</v>
      </c>
      <c r="R63" s="65">
        <v>143</v>
      </c>
      <c r="S63" s="69">
        <v>145</v>
      </c>
      <c r="T63" s="71">
        <v>148</v>
      </c>
      <c r="U63" s="73">
        <v>150</v>
      </c>
      <c r="V63" s="77">
        <v>152</v>
      </c>
      <c r="W63" s="82">
        <v>154</v>
      </c>
      <c r="X63" s="88">
        <v>157</v>
      </c>
      <c r="Y63" s="90">
        <v>160</v>
      </c>
      <c r="Z63" s="93">
        <v>163</v>
      </c>
      <c r="AA63" s="99">
        <v>165</v>
      </c>
      <c r="AB63" s="104">
        <v>167</v>
      </c>
      <c r="AC63" s="114">
        <v>169</v>
      </c>
      <c r="AD63" s="117">
        <v>171</v>
      </c>
      <c r="AE63" s="122">
        <v>173</v>
      </c>
      <c r="AF63" s="124">
        <v>175</v>
      </c>
      <c r="AG63" s="129">
        <v>177</v>
      </c>
      <c r="AH63" s="133">
        <v>179</v>
      </c>
      <c r="AI63" s="1">
        <f>ROUND((AH63-AE63)/3+AH63,1)</f>
        <v>181</v>
      </c>
      <c r="AJ63" s="140">
        <v>188</v>
      </c>
      <c r="AK63" s="145">
        <v>192</v>
      </c>
      <c r="AL63" s="149">
        <v>195</v>
      </c>
      <c r="AM63" s="153">
        <v>198</v>
      </c>
      <c r="AN63" s="158">
        <v>200</v>
      </c>
      <c r="AO63" s="163">
        <v>202</v>
      </c>
      <c r="AP63" s="167">
        <v>204</v>
      </c>
      <c r="AQ63" s="174">
        <v>206</v>
      </c>
      <c r="AR63" s="178">
        <v>209</v>
      </c>
      <c r="AS63" s="184">
        <v>211</v>
      </c>
      <c r="AT63" s="189">
        <v>215</v>
      </c>
      <c r="AU63" s="193">
        <v>219</v>
      </c>
      <c r="AV63" s="202">
        <v>224</v>
      </c>
      <c r="AW63" s="205">
        <v>229</v>
      </c>
      <c r="AX63" s="209">
        <v>232</v>
      </c>
      <c r="AY63" s="218">
        <v>236</v>
      </c>
      <c r="AZ63" s="225">
        <v>239</v>
      </c>
      <c r="BA63" s="229">
        <v>241</v>
      </c>
      <c r="BB63" s="235">
        <v>244</v>
      </c>
      <c r="BC63" s="245">
        <v>246</v>
      </c>
      <c r="BD63" s="251">
        <v>248</v>
      </c>
      <c r="BE63" s="255">
        <v>249</v>
      </c>
      <c r="BF63" s="264">
        <v>252</v>
      </c>
      <c r="BG63" s="268">
        <v>256</v>
      </c>
      <c r="BH63" s="272">
        <v>260</v>
      </c>
      <c r="BI63" s="279">
        <v>263</v>
      </c>
      <c r="BJ63" s="285">
        <v>265</v>
      </c>
      <c r="BK63" s="291">
        <v>267</v>
      </c>
      <c r="BL63" s="295">
        <v>269</v>
      </c>
      <c r="BM63" s="299">
        <v>271</v>
      </c>
      <c r="BN63" s="305">
        <v>273</v>
      </c>
      <c r="BO63" s="308">
        <v>274</v>
      </c>
      <c r="BP63" s="310">
        <v>276</v>
      </c>
      <c r="BQ63" s="313">
        <v>279</v>
      </c>
      <c r="BR63" s="317">
        <v>282</v>
      </c>
      <c r="BS63" s="322">
        <v>286</v>
      </c>
      <c r="BT63" s="327">
        <v>290</v>
      </c>
      <c r="BU63" s="331">
        <v>293</v>
      </c>
      <c r="BV63" s="335">
        <v>297</v>
      </c>
      <c r="BW63" s="338">
        <v>299</v>
      </c>
      <c r="BX63" s="343">
        <v>300</v>
      </c>
      <c r="BY63" s="346">
        <v>302</v>
      </c>
      <c r="BZ63" s="354">
        <v>304</v>
      </c>
      <c r="CA63" s="375">
        <v>306</v>
      </c>
      <c r="CB63" s="388">
        <v>308</v>
      </c>
      <c r="CC63" s="393">
        <v>309</v>
      </c>
      <c r="CD63" s="414">
        <v>312</v>
      </c>
      <c r="CE63" s="422">
        <v>314</v>
      </c>
      <c r="CF63" s="429">
        <v>316</v>
      </c>
      <c r="CG63" s="435">
        <v>319</v>
      </c>
      <c r="CH63" s="441">
        <v>322</v>
      </c>
      <c r="CI63" s="448">
        <v>324</v>
      </c>
      <c r="CJ63" s="456">
        <v>326</v>
      </c>
      <c r="CK63" s="460">
        <v>328</v>
      </c>
      <c r="CL63" s="468">
        <v>330</v>
      </c>
      <c r="CM63" s="475">
        <v>332</v>
      </c>
      <c r="CN63" s="483">
        <v>334</v>
      </c>
      <c r="CO63" s="489">
        <v>336</v>
      </c>
      <c r="CP63" s="498">
        <v>338</v>
      </c>
      <c r="CQ63" s="505">
        <v>340</v>
      </c>
      <c r="CR63" s="511">
        <v>342</v>
      </c>
      <c r="CS63" s="519">
        <v>345</v>
      </c>
      <c r="CT63" s="530">
        <v>347</v>
      </c>
      <c r="CU63" s="218">
        <f t="shared" si="0"/>
        <v>2</v>
      </c>
      <c r="CV63" s="7">
        <v>115</v>
      </c>
      <c r="CW63" s="7">
        <v>118</v>
      </c>
      <c r="CX63" s="10">
        <v>122</v>
      </c>
      <c r="CY63" s="13">
        <v>125</v>
      </c>
      <c r="CZ63" s="18">
        <v>127</v>
      </c>
      <c r="DA63" s="22">
        <v>129</v>
      </c>
      <c r="DB63" s="31">
        <v>131</v>
      </c>
      <c r="DC63" s="37">
        <v>132</v>
      </c>
      <c r="DD63" s="41">
        <v>133</v>
      </c>
      <c r="DE63" s="44">
        <v>135</v>
      </c>
      <c r="DF63" s="47">
        <v>138</v>
      </c>
      <c r="DG63" s="53">
        <v>140</v>
      </c>
      <c r="DH63" s="65">
        <v>142</v>
      </c>
      <c r="DI63" s="69">
        <v>144</v>
      </c>
      <c r="DJ63" s="71">
        <v>147</v>
      </c>
      <c r="DK63" s="73">
        <v>149</v>
      </c>
      <c r="DL63" s="77">
        <v>150</v>
      </c>
      <c r="DM63" s="82">
        <v>152</v>
      </c>
      <c r="DN63" s="88">
        <v>153</v>
      </c>
      <c r="DO63" s="90">
        <v>154</v>
      </c>
      <c r="DP63" s="93">
        <v>156</v>
      </c>
      <c r="DQ63" s="99">
        <v>158</v>
      </c>
      <c r="DR63" s="104">
        <v>160</v>
      </c>
      <c r="DS63" s="114">
        <v>163</v>
      </c>
      <c r="DT63" s="117">
        <v>165</v>
      </c>
      <c r="DU63" s="122">
        <v>167</v>
      </c>
      <c r="DV63" s="124">
        <v>169</v>
      </c>
      <c r="DW63" s="129">
        <v>171</v>
      </c>
      <c r="DX63" s="133">
        <v>172</v>
      </c>
      <c r="DY63" s="1">
        <v>172</v>
      </c>
      <c r="DZ63" s="140">
        <v>172</v>
      </c>
      <c r="EA63" s="145">
        <v>172</v>
      </c>
      <c r="EB63" s="149">
        <v>173</v>
      </c>
      <c r="EC63" s="153">
        <v>176</v>
      </c>
      <c r="ED63" s="158">
        <v>178</v>
      </c>
      <c r="EE63" s="163">
        <v>180</v>
      </c>
      <c r="EF63" s="167">
        <v>183</v>
      </c>
      <c r="EG63" s="174">
        <v>186</v>
      </c>
      <c r="EH63" s="178">
        <v>188</v>
      </c>
      <c r="EI63" s="184">
        <v>191</v>
      </c>
      <c r="EJ63" s="189">
        <v>193</v>
      </c>
      <c r="EK63" s="193">
        <v>193</v>
      </c>
      <c r="EL63" s="202">
        <v>193</v>
      </c>
      <c r="EM63" s="205">
        <v>193</v>
      </c>
      <c r="EN63" s="209">
        <v>193</v>
      </c>
      <c r="EO63" s="218">
        <v>191</v>
      </c>
      <c r="EP63" s="225">
        <v>196</v>
      </c>
      <c r="EQ63" s="229">
        <v>199</v>
      </c>
      <c r="ER63" s="235">
        <v>202</v>
      </c>
      <c r="ES63" s="245">
        <v>205</v>
      </c>
      <c r="ET63" s="251">
        <v>208</v>
      </c>
      <c r="EU63" s="255">
        <v>212</v>
      </c>
      <c r="EV63" s="264">
        <v>214</v>
      </c>
      <c r="EW63" s="268">
        <v>214</v>
      </c>
      <c r="EX63" s="272">
        <v>214</v>
      </c>
      <c r="EY63" s="279">
        <v>215</v>
      </c>
      <c r="EZ63" s="285">
        <v>218</v>
      </c>
      <c r="FA63" s="291">
        <v>220</v>
      </c>
      <c r="FB63" s="295">
        <v>222</v>
      </c>
      <c r="FC63" s="299">
        <v>224</v>
      </c>
      <c r="FD63" s="305">
        <v>227</v>
      </c>
      <c r="FE63" s="308">
        <v>229</v>
      </c>
      <c r="FF63" s="310">
        <v>231</v>
      </c>
      <c r="FG63" s="313">
        <v>231</v>
      </c>
      <c r="FH63" s="317">
        <v>231</v>
      </c>
      <c r="FI63" s="322">
        <v>231</v>
      </c>
      <c r="FJ63" s="327">
        <v>232</v>
      </c>
      <c r="FK63" s="331">
        <v>233</v>
      </c>
      <c r="FL63" s="335">
        <v>233</v>
      </c>
      <c r="FM63" s="338">
        <v>235</v>
      </c>
      <c r="FN63" s="343">
        <v>237</v>
      </c>
      <c r="FO63" s="346">
        <v>238</v>
      </c>
      <c r="FP63" s="354">
        <v>240</v>
      </c>
      <c r="FQ63" s="375">
        <v>242</v>
      </c>
      <c r="FR63" s="388">
        <v>243</v>
      </c>
      <c r="FS63" s="393">
        <v>245</v>
      </c>
      <c r="FT63" s="414">
        <v>246</v>
      </c>
      <c r="FU63" s="422">
        <v>248</v>
      </c>
      <c r="FV63" s="429">
        <v>251</v>
      </c>
      <c r="FW63" s="435">
        <v>253</v>
      </c>
      <c r="FX63" s="441">
        <v>256</v>
      </c>
      <c r="FY63" s="448">
        <v>258</v>
      </c>
      <c r="FZ63" s="456">
        <v>260</v>
      </c>
      <c r="GA63" s="460">
        <v>262</v>
      </c>
      <c r="GB63" s="468">
        <v>263</v>
      </c>
      <c r="GC63" s="475">
        <v>265</v>
      </c>
      <c r="GD63" s="483">
        <v>268</v>
      </c>
      <c r="GE63" s="489">
        <v>270</v>
      </c>
      <c r="GF63" s="498">
        <v>272</v>
      </c>
      <c r="GG63" s="505">
        <v>275</v>
      </c>
      <c r="GH63" s="511">
        <v>277</v>
      </c>
      <c r="GI63" s="519">
        <v>279</v>
      </c>
      <c r="GJ63" s="530">
        <v>282</v>
      </c>
      <c r="GK63" s="218">
        <f t="shared" si="2"/>
        <v>3</v>
      </c>
      <c r="GL63" s="7">
        <v>4070</v>
      </c>
      <c r="GM63" s="7">
        <v>4150</v>
      </c>
      <c r="GN63" s="7">
        <v>4236</v>
      </c>
      <c r="GO63" s="13">
        <v>4307</v>
      </c>
      <c r="GP63" s="17">
        <v>4372</v>
      </c>
      <c r="GQ63" s="22">
        <v>4439</v>
      </c>
      <c r="GR63" s="31">
        <v>4514</v>
      </c>
      <c r="GS63" s="37">
        <v>4592</v>
      </c>
      <c r="GT63" s="41">
        <v>4670</v>
      </c>
      <c r="GU63" s="44">
        <v>4752</v>
      </c>
      <c r="GV63" s="47">
        <v>4838</v>
      </c>
      <c r="GW63" s="53">
        <v>4921</v>
      </c>
      <c r="GX63" s="65">
        <v>5006</v>
      </c>
      <c r="GY63" s="69">
        <v>5097</v>
      </c>
      <c r="GZ63" s="71">
        <v>5180</v>
      </c>
      <c r="HA63" s="73">
        <v>5254</v>
      </c>
      <c r="HB63" s="77">
        <v>5336</v>
      </c>
      <c r="HC63" s="82">
        <v>5418</v>
      </c>
      <c r="HD63" s="88">
        <v>5505</v>
      </c>
      <c r="HE63" s="90">
        <v>5584</v>
      </c>
      <c r="HF63" s="93">
        <v>5659</v>
      </c>
      <c r="HG63" s="99">
        <v>5750</v>
      </c>
      <c r="HH63" s="104">
        <v>5850</v>
      </c>
      <c r="HI63" s="114">
        <v>5950</v>
      </c>
      <c r="HJ63" s="117">
        <v>6049</v>
      </c>
      <c r="HK63" s="122">
        <v>6130</v>
      </c>
      <c r="HL63" s="124">
        <v>6208</v>
      </c>
      <c r="HM63" s="129">
        <v>6279</v>
      </c>
      <c r="HN63" s="133">
        <v>6355</v>
      </c>
      <c r="HO63" s="136"/>
      <c r="HP63" s="140">
        <v>6510</v>
      </c>
      <c r="HQ63" s="145">
        <v>6580</v>
      </c>
      <c r="HR63" s="149">
        <v>6650</v>
      </c>
      <c r="HS63" s="153">
        <v>6742</v>
      </c>
      <c r="HT63" s="158">
        <v>6830</v>
      </c>
      <c r="HU63" s="163">
        <v>6920</v>
      </c>
      <c r="HV63" s="167">
        <v>7006</v>
      </c>
      <c r="HW63" s="174">
        <v>7092</v>
      </c>
      <c r="HX63" s="178">
        <v>7182</v>
      </c>
      <c r="HY63" s="184">
        <v>7248</v>
      </c>
      <c r="HZ63" s="189">
        <v>7338</v>
      </c>
      <c r="IA63" s="193">
        <v>7421</v>
      </c>
      <c r="IB63" s="202">
        <v>7507</v>
      </c>
      <c r="IC63" s="205">
        <v>7600</v>
      </c>
      <c r="ID63" s="209">
        <v>7676</v>
      </c>
      <c r="IE63" s="218">
        <v>7766</v>
      </c>
      <c r="IF63" s="225">
        <v>7858</v>
      </c>
      <c r="IG63" s="229">
        <v>7944</v>
      </c>
      <c r="IH63" s="235">
        <v>8036</v>
      </c>
      <c r="II63" s="245">
        <v>8116</v>
      </c>
      <c r="IJ63" s="251">
        <v>8202</v>
      </c>
      <c r="IK63" s="255">
        <v>8279</v>
      </c>
      <c r="IL63" s="264">
        <v>8364</v>
      </c>
      <c r="IM63" s="268">
        <v>8441</v>
      </c>
      <c r="IN63" s="272">
        <v>8524</v>
      </c>
      <c r="IO63" s="279">
        <v>8597</v>
      </c>
      <c r="IP63" s="285">
        <v>8668</v>
      </c>
      <c r="IQ63" s="291">
        <v>8743</v>
      </c>
      <c r="IR63" s="295">
        <v>8838</v>
      </c>
      <c r="IS63" s="299">
        <v>8952</v>
      </c>
      <c r="IT63" s="74">
        <v>9085</v>
      </c>
      <c r="IU63" s="308">
        <v>9165</v>
      </c>
      <c r="IV63" s="310">
        <v>9275</v>
      </c>
      <c r="IW63" s="313">
        <v>9373</v>
      </c>
      <c r="IX63" s="317">
        <v>9467</v>
      </c>
      <c r="IY63" s="322">
        <v>9559</v>
      </c>
      <c r="IZ63" s="327">
        <v>9664</v>
      </c>
      <c r="JA63" s="331">
        <v>9751</v>
      </c>
      <c r="JB63" s="335">
        <v>9843</v>
      </c>
      <c r="JC63" s="338">
        <v>9951</v>
      </c>
      <c r="JD63" s="343">
        <v>10048</v>
      </c>
      <c r="JE63" s="346">
        <v>10155</v>
      </c>
      <c r="JF63" s="354">
        <v>10257</v>
      </c>
      <c r="JG63" s="375">
        <v>10343</v>
      </c>
      <c r="JH63" s="388">
        <v>10430</v>
      </c>
      <c r="JI63" s="393">
        <v>10504</v>
      </c>
      <c r="JJ63" s="74">
        <v>10582</v>
      </c>
      <c r="JK63" s="422">
        <v>10660</v>
      </c>
      <c r="JL63" s="429">
        <v>10757</v>
      </c>
      <c r="JM63" s="435">
        <v>10844</v>
      </c>
      <c r="JN63" s="441"/>
      <c r="JO63" s="448">
        <v>11024</v>
      </c>
      <c r="JP63" s="456">
        <v>11106</v>
      </c>
      <c r="JQ63" s="460">
        <v>11187</v>
      </c>
      <c r="JR63" s="468">
        <v>11268</v>
      </c>
      <c r="JS63" s="475">
        <v>11348</v>
      </c>
      <c r="JT63" s="483">
        <v>11428</v>
      </c>
      <c r="JU63" s="489">
        <v>11498</v>
      </c>
      <c r="JV63" s="498">
        <v>11576</v>
      </c>
      <c r="JW63" s="505">
        <v>11657</v>
      </c>
      <c r="JX63" s="511">
        <v>11737</v>
      </c>
      <c r="JY63" s="519">
        <v>11820</v>
      </c>
      <c r="JZ63" s="530">
        <v>11897</v>
      </c>
      <c r="KA63" s="218">
        <f t="shared" si="3"/>
        <v>77</v>
      </c>
      <c r="KB63" s="4"/>
    </row>
    <row r="64" spans="1:288" ht="15" customHeight="1" x14ac:dyDescent="0.2">
      <c r="A64" s="557"/>
      <c r="B64" s="43">
        <v>63</v>
      </c>
      <c r="C64" s="4" t="s">
        <v>192</v>
      </c>
      <c r="D64" s="43">
        <v>1</v>
      </c>
      <c r="E64" s="43">
        <v>1</v>
      </c>
      <c r="F64" s="7">
        <v>18</v>
      </c>
      <c r="G64" s="7">
        <v>22</v>
      </c>
      <c r="H64" s="10">
        <v>24</v>
      </c>
      <c r="I64" s="13">
        <v>26</v>
      </c>
      <c r="J64" s="18">
        <v>28</v>
      </c>
      <c r="K64" s="22">
        <v>32</v>
      </c>
      <c r="L64" s="31">
        <v>34</v>
      </c>
      <c r="M64" s="37">
        <v>36</v>
      </c>
      <c r="N64" s="41">
        <v>37</v>
      </c>
      <c r="O64" s="44">
        <v>39</v>
      </c>
      <c r="P64" s="47">
        <v>49</v>
      </c>
      <c r="Q64" s="53">
        <v>49</v>
      </c>
      <c r="R64" s="65">
        <v>51</v>
      </c>
      <c r="S64" s="69">
        <v>58</v>
      </c>
      <c r="T64" s="71">
        <v>59</v>
      </c>
      <c r="U64" s="73">
        <v>60</v>
      </c>
      <c r="V64" s="77">
        <v>62</v>
      </c>
      <c r="W64" s="82">
        <v>64</v>
      </c>
      <c r="X64" s="88">
        <v>67</v>
      </c>
      <c r="Y64" s="90">
        <v>69</v>
      </c>
      <c r="Z64" s="93">
        <v>70</v>
      </c>
      <c r="AA64" s="99">
        <v>72</v>
      </c>
      <c r="AB64" s="104">
        <v>73</v>
      </c>
      <c r="AC64" s="114">
        <v>75</v>
      </c>
      <c r="AD64" s="117">
        <v>76</v>
      </c>
      <c r="AE64" s="122">
        <v>78</v>
      </c>
      <c r="AF64" s="124">
        <v>80</v>
      </c>
      <c r="AG64" s="129">
        <v>82</v>
      </c>
      <c r="AH64" s="133">
        <v>84</v>
      </c>
      <c r="AI64" s="136">
        <v>86</v>
      </c>
      <c r="AJ64" s="140">
        <v>87</v>
      </c>
      <c r="AK64" s="145">
        <v>97</v>
      </c>
      <c r="AL64" s="149">
        <v>106</v>
      </c>
      <c r="AM64" s="153">
        <v>108</v>
      </c>
      <c r="AN64" s="158">
        <v>110</v>
      </c>
      <c r="AO64" s="163">
        <v>111</v>
      </c>
      <c r="AP64" s="1">
        <v>113</v>
      </c>
      <c r="AQ64" s="174">
        <v>112</v>
      </c>
      <c r="AR64" s="178">
        <v>113</v>
      </c>
      <c r="AS64" s="184">
        <v>114</v>
      </c>
      <c r="AT64" s="1">
        <v>115</v>
      </c>
      <c r="AU64" s="1">
        <v>116</v>
      </c>
      <c r="AV64" s="1">
        <v>117</v>
      </c>
      <c r="AW64" s="1">
        <v>118</v>
      </c>
      <c r="AX64" s="1">
        <v>119</v>
      </c>
      <c r="AY64" s="218">
        <v>122</v>
      </c>
      <c r="AZ64" s="225">
        <v>123</v>
      </c>
      <c r="BA64" s="229">
        <v>124</v>
      </c>
      <c r="BB64" s="235">
        <v>125</v>
      </c>
      <c r="BC64" s="245">
        <v>2</v>
      </c>
      <c r="BD64" s="251">
        <v>5</v>
      </c>
      <c r="BE64" s="255">
        <v>7</v>
      </c>
      <c r="BF64" s="264">
        <v>11</v>
      </c>
      <c r="BG64" s="268">
        <v>15</v>
      </c>
      <c r="BH64" s="272">
        <v>19</v>
      </c>
      <c r="BI64" s="1">
        <v>23</v>
      </c>
      <c r="BJ64" s="285">
        <v>27</v>
      </c>
      <c r="BK64" s="291">
        <v>30</v>
      </c>
      <c r="BL64" s="295">
        <v>33</v>
      </c>
      <c r="BM64" s="299">
        <v>36</v>
      </c>
      <c r="BN64" s="305">
        <v>40</v>
      </c>
      <c r="BO64" s="308">
        <v>42</v>
      </c>
      <c r="BP64" s="310">
        <v>46</v>
      </c>
      <c r="BQ64" s="313">
        <v>52</v>
      </c>
      <c r="BR64" s="317">
        <v>59</v>
      </c>
      <c r="BS64" s="322">
        <v>66</v>
      </c>
      <c r="BT64" s="327">
        <v>73</v>
      </c>
      <c r="BU64" s="331">
        <v>76</v>
      </c>
      <c r="BV64" s="335">
        <v>85</v>
      </c>
      <c r="BW64" s="338">
        <v>89</v>
      </c>
      <c r="BX64" s="343">
        <v>93</v>
      </c>
      <c r="BY64" s="346">
        <v>97</v>
      </c>
      <c r="BZ64" s="354">
        <v>101</v>
      </c>
      <c r="CA64" s="375">
        <v>104</v>
      </c>
      <c r="CB64" s="388">
        <v>107</v>
      </c>
      <c r="CC64" s="393">
        <v>110</v>
      </c>
      <c r="CD64" s="414">
        <v>113</v>
      </c>
      <c r="CE64" s="422">
        <v>116</v>
      </c>
      <c r="CF64" s="429">
        <v>119</v>
      </c>
      <c r="CG64" s="435">
        <v>122</v>
      </c>
      <c r="CH64" s="441">
        <v>125</v>
      </c>
      <c r="CI64" s="448">
        <v>128</v>
      </c>
      <c r="CJ64" s="456">
        <v>132</v>
      </c>
      <c r="CK64" s="460">
        <v>135</v>
      </c>
      <c r="CL64" s="468">
        <v>138</v>
      </c>
      <c r="CM64" s="475">
        <v>144</v>
      </c>
      <c r="CN64" s="483">
        <v>146</v>
      </c>
      <c r="CO64" s="489">
        <v>149</v>
      </c>
      <c r="CP64" s="498">
        <v>151</v>
      </c>
      <c r="CQ64" s="505">
        <v>153</v>
      </c>
      <c r="CR64" s="511">
        <v>156</v>
      </c>
      <c r="CS64" s="519">
        <v>159</v>
      </c>
      <c r="CT64" s="530">
        <v>163</v>
      </c>
      <c r="CU64" s="218">
        <f t="shared" si="0"/>
        <v>4</v>
      </c>
      <c r="CV64" s="7">
        <v>16</v>
      </c>
      <c r="CW64" s="7">
        <v>16.5</v>
      </c>
      <c r="CX64" s="10">
        <v>17</v>
      </c>
      <c r="CY64" s="13">
        <v>17</v>
      </c>
      <c r="CZ64" s="18">
        <v>18</v>
      </c>
      <c r="DA64" s="22">
        <v>18</v>
      </c>
      <c r="DB64" s="31">
        <v>19</v>
      </c>
      <c r="DC64" s="37">
        <v>19</v>
      </c>
      <c r="DD64" s="41">
        <v>20</v>
      </c>
      <c r="DE64" s="44">
        <v>20</v>
      </c>
      <c r="DF64" s="47">
        <v>20</v>
      </c>
      <c r="DG64" s="53">
        <v>20</v>
      </c>
      <c r="DH64" s="65">
        <v>22</v>
      </c>
      <c r="DI64" s="69">
        <v>23</v>
      </c>
      <c r="DJ64" s="71">
        <v>24</v>
      </c>
      <c r="DK64" s="73">
        <v>25</v>
      </c>
      <c r="DL64" s="77">
        <v>26</v>
      </c>
      <c r="DM64" s="82">
        <v>27</v>
      </c>
      <c r="DN64" s="88">
        <v>28</v>
      </c>
      <c r="DO64" s="90">
        <v>29</v>
      </c>
      <c r="DP64" s="93">
        <v>30</v>
      </c>
      <c r="DQ64" s="99">
        <v>32</v>
      </c>
      <c r="DR64" s="104">
        <v>33</v>
      </c>
      <c r="DS64" s="114">
        <v>35</v>
      </c>
      <c r="DT64" s="117">
        <v>36</v>
      </c>
      <c r="DU64" s="122">
        <v>38</v>
      </c>
      <c r="DV64" s="124">
        <v>40</v>
      </c>
      <c r="DW64" s="129">
        <v>42</v>
      </c>
      <c r="DX64" s="133">
        <v>44</v>
      </c>
      <c r="DY64" s="136">
        <v>44</v>
      </c>
      <c r="DZ64" s="140">
        <v>44</v>
      </c>
      <c r="EA64" s="145">
        <v>44</v>
      </c>
      <c r="EB64" s="149">
        <v>47</v>
      </c>
      <c r="EC64" s="153">
        <v>49</v>
      </c>
      <c r="ED64" s="158">
        <v>50</v>
      </c>
      <c r="EE64" s="163">
        <v>52</v>
      </c>
      <c r="EF64" s="1">
        <v>54</v>
      </c>
      <c r="EG64" s="174">
        <v>55</v>
      </c>
      <c r="EH64" s="178">
        <v>56</v>
      </c>
      <c r="EI64" s="184">
        <v>57</v>
      </c>
      <c r="EJ64" s="1">
        <v>57</v>
      </c>
      <c r="EK64" s="1">
        <f>EJ64</f>
        <v>57</v>
      </c>
      <c r="EL64" s="1">
        <f>EK64</f>
        <v>57</v>
      </c>
      <c r="EM64" s="1">
        <f>EL64</f>
        <v>57</v>
      </c>
      <c r="EN64" s="1">
        <f t="shared" ref="EN64:EN65" si="74">EM64</f>
        <v>57</v>
      </c>
      <c r="EO64" s="218">
        <v>61</v>
      </c>
      <c r="EP64" s="225">
        <v>62</v>
      </c>
      <c r="EQ64" s="229">
        <v>64</v>
      </c>
      <c r="ER64" s="235">
        <v>65</v>
      </c>
      <c r="ES64" s="245">
        <v>2</v>
      </c>
      <c r="ET64" s="251">
        <v>6</v>
      </c>
      <c r="EU64" s="255">
        <v>10</v>
      </c>
      <c r="EV64" s="264">
        <v>11</v>
      </c>
      <c r="EW64" s="1">
        <f>EV64</f>
        <v>11</v>
      </c>
      <c r="EX64" s="1">
        <f>EW64</f>
        <v>11</v>
      </c>
      <c r="EY64" s="1">
        <v>14</v>
      </c>
      <c r="EZ64" s="285">
        <v>16</v>
      </c>
      <c r="FA64" s="291">
        <v>19</v>
      </c>
      <c r="FB64" s="295">
        <v>23</v>
      </c>
      <c r="FC64" s="299">
        <v>26</v>
      </c>
      <c r="FD64" s="305">
        <v>30</v>
      </c>
      <c r="FE64" s="308">
        <v>33</v>
      </c>
      <c r="FF64" s="310">
        <v>37</v>
      </c>
      <c r="FG64" s="313">
        <v>38</v>
      </c>
      <c r="FH64" s="317">
        <v>38</v>
      </c>
      <c r="FI64" s="322">
        <v>38</v>
      </c>
      <c r="FJ64" s="327">
        <v>39</v>
      </c>
      <c r="FK64" s="331">
        <v>41</v>
      </c>
      <c r="FL64" s="335">
        <v>45</v>
      </c>
      <c r="FM64" s="338">
        <v>49</v>
      </c>
      <c r="FN64" s="343">
        <v>53</v>
      </c>
      <c r="FO64" s="346">
        <v>57</v>
      </c>
      <c r="FP64" s="354">
        <v>61</v>
      </c>
      <c r="FQ64" s="375">
        <v>63</v>
      </c>
      <c r="FR64" s="388">
        <v>65</v>
      </c>
      <c r="FS64" s="393">
        <v>67</v>
      </c>
      <c r="FT64" s="414">
        <v>69</v>
      </c>
      <c r="FU64" s="422">
        <v>71</v>
      </c>
      <c r="FV64" s="429">
        <v>73</v>
      </c>
      <c r="FW64" s="435">
        <v>75</v>
      </c>
      <c r="FX64" s="441">
        <v>77</v>
      </c>
      <c r="FY64" s="448">
        <v>78</v>
      </c>
      <c r="FZ64" s="456">
        <v>80</v>
      </c>
      <c r="GA64" s="460">
        <v>81</v>
      </c>
      <c r="GB64" s="468">
        <v>83</v>
      </c>
      <c r="GC64" s="475">
        <v>84</v>
      </c>
      <c r="GD64" s="483">
        <v>86</v>
      </c>
      <c r="GE64" s="489">
        <v>87</v>
      </c>
      <c r="GF64" s="498">
        <v>88</v>
      </c>
      <c r="GG64" s="505">
        <v>89</v>
      </c>
      <c r="GH64" s="511">
        <v>90</v>
      </c>
      <c r="GI64" s="519">
        <v>91</v>
      </c>
      <c r="GJ64" s="530">
        <v>92</v>
      </c>
      <c r="GK64" s="218">
        <f t="shared" si="2"/>
        <v>1</v>
      </c>
      <c r="GL64" s="7">
        <v>4246</v>
      </c>
      <c r="GM64" s="7">
        <v>4291</v>
      </c>
      <c r="GN64" s="7">
        <v>4340</v>
      </c>
      <c r="GO64" s="13">
        <v>4387</v>
      </c>
      <c r="GP64" s="17">
        <v>4431</v>
      </c>
      <c r="GQ64" s="22">
        <v>4474</v>
      </c>
      <c r="GR64" s="31">
        <v>4519</v>
      </c>
      <c r="GS64" s="37">
        <v>4567</v>
      </c>
      <c r="GT64" s="41">
        <v>4610</v>
      </c>
      <c r="GU64" s="44">
        <v>4651</v>
      </c>
      <c r="GV64" s="47">
        <v>4661</v>
      </c>
      <c r="GW64" s="53">
        <v>4661</v>
      </c>
      <c r="GX64" s="65">
        <v>4692</v>
      </c>
      <c r="GY64" s="69">
        <v>4816</v>
      </c>
      <c r="GZ64" s="71">
        <v>4904</v>
      </c>
      <c r="HA64" s="73">
        <v>4944</v>
      </c>
      <c r="HB64" s="77">
        <v>5026</v>
      </c>
      <c r="HC64" s="82">
        <v>5109</v>
      </c>
      <c r="HD64" s="88">
        <v>5217</v>
      </c>
      <c r="HE64" s="90">
        <v>5343</v>
      </c>
      <c r="HF64" s="93">
        <v>5427</v>
      </c>
      <c r="HG64" s="99">
        <v>5520</v>
      </c>
      <c r="HH64" s="104">
        <v>5598</v>
      </c>
      <c r="HI64" s="114">
        <v>5708</v>
      </c>
      <c r="HJ64" s="117">
        <v>5778</v>
      </c>
      <c r="HK64" s="122">
        <v>5828</v>
      </c>
      <c r="HL64" s="124">
        <v>5872</v>
      </c>
      <c r="HM64" s="129">
        <v>5921</v>
      </c>
      <c r="HN64" s="133">
        <v>5975</v>
      </c>
      <c r="HO64" s="136">
        <v>6065</v>
      </c>
      <c r="HP64" s="140">
        <v>6104</v>
      </c>
      <c r="HQ64" s="145">
        <v>6171</v>
      </c>
      <c r="HR64" s="149">
        <v>6240</v>
      </c>
      <c r="HS64" s="153">
        <v>6303</v>
      </c>
      <c r="HT64" s="158">
        <v>6349</v>
      </c>
      <c r="HU64" s="163">
        <v>6397</v>
      </c>
      <c r="HV64" s="167"/>
      <c r="HW64" s="174">
        <v>6519</v>
      </c>
      <c r="HX64" s="178">
        <v>6577</v>
      </c>
      <c r="HY64" s="184">
        <v>6636</v>
      </c>
      <c r="HZ64" s="189"/>
      <c r="IA64" s="193"/>
      <c r="IB64" s="202"/>
      <c r="IC64" s="205"/>
      <c r="ID64" s="209"/>
      <c r="IE64" s="218">
        <v>6969</v>
      </c>
      <c r="IF64" s="225">
        <v>7016</v>
      </c>
      <c r="IG64" s="229">
        <v>7082</v>
      </c>
      <c r="IH64" s="235">
        <v>7087</v>
      </c>
      <c r="II64" s="245">
        <v>7141</v>
      </c>
      <c r="IJ64" s="251">
        <v>7155</v>
      </c>
      <c r="IK64" s="255">
        <v>7170</v>
      </c>
      <c r="IL64" s="264">
        <v>7191</v>
      </c>
      <c r="IM64" s="268">
        <v>7228</v>
      </c>
      <c r="IN64" s="272">
        <v>7254</v>
      </c>
      <c r="IO64" s="279"/>
      <c r="IP64" s="285">
        <v>7285</v>
      </c>
      <c r="IQ64" s="291">
        <v>7301</v>
      </c>
      <c r="IR64" s="295">
        <v>7317</v>
      </c>
      <c r="IS64" s="299">
        <v>7336</v>
      </c>
      <c r="IT64" s="305">
        <v>7344</v>
      </c>
      <c r="IU64" s="308">
        <v>7353</v>
      </c>
      <c r="IV64" s="310">
        <v>7372</v>
      </c>
      <c r="IW64" s="313">
        <v>7391</v>
      </c>
      <c r="IX64" s="317">
        <v>7400</v>
      </c>
      <c r="IY64" s="322">
        <v>7410</v>
      </c>
      <c r="IZ64" s="327">
        <v>7417</v>
      </c>
      <c r="JA64" s="331">
        <v>7420</v>
      </c>
      <c r="JB64" s="335">
        <v>7469</v>
      </c>
      <c r="JC64" s="338">
        <v>7509</v>
      </c>
      <c r="JD64" s="343">
        <v>7555</v>
      </c>
      <c r="JE64" s="346">
        <v>7598</v>
      </c>
      <c r="JF64" s="354">
        <v>7647</v>
      </c>
      <c r="JG64" s="375">
        <v>7694</v>
      </c>
      <c r="JH64" s="388">
        <v>7728</v>
      </c>
      <c r="JI64" s="393">
        <v>7759</v>
      </c>
      <c r="JJ64" s="414">
        <v>7800</v>
      </c>
      <c r="JK64" s="422">
        <v>7830</v>
      </c>
      <c r="JL64" s="429">
        <v>7849</v>
      </c>
      <c r="JM64" s="435">
        <v>7875</v>
      </c>
      <c r="JN64" s="441">
        <v>7932</v>
      </c>
      <c r="JO64" s="448">
        <v>8005</v>
      </c>
      <c r="JP64" s="456">
        <v>8079</v>
      </c>
      <c r="JQ64" s="460">
        <v>8139</v>
      </c>
      <c r="JR64" s="468">
        <v>8209</v>
      </c>
      <c r="JS64" s="475">
        <v>8280</v>
      </c>
      <c r="JT64" s="483">
        <v>8350</v>
      </c>
      <c r="JU64" s="489">
        <v>8401</v>
      </c>
      <c r="JV64" s="498">
        <v>8457</v>
      </c>
      <c r="JW64" s="505">
        <v>8516</v>
      </c>
      <c r="JX64" s="511">
        <v>8581</v>
      </c>
      <c r="JY64" s="519">
        <v>8643</v>
      </c>
      <c r="JZ64" s="530">
        <v>8713</v>
      </c>
      <c r="KA64" s="218">
        <f t="shared" si="3"/>
        <v>70</v>
      </c>
      <c r="KB64" s="4"/>
    </row>
    <row r="65" spans="1:288" ht="15" customHeight="1" x14ac:dyDescent="0.2">
      <c r="A65" s="557"/>
      <c r="B65" s="43">
        <v>64</v>
      </c>
      <c r="C65" s="4" t="s">
        <v>340</v>
      </c>
      <c r="D65" s="43">
        <v>4</v>
      </c>
      <c r="E65" s="43">
        <v>4</v>
      </c>
      <c r="F65" s="7">
        <v>417</v>
      </c>
      <c r="G65" s="7">
        <v>429</v>
      </c>
      <c r="H65" s="10">
        <v>440</v>
      </c>
      <c r="I65" s="13">
        <v>452</v>
      </c>
      <c r="J65" s="18">
        <v>465</v>
      </c>
      <c r="K65" s="22">
        <v>479</v>
      </c>
      <c r="L65" s="31">
        <v>493</v>
      </c>
      <c r="M65" s="1">
        <f>ROUND((L65-F65)/6+L65+1,0)</f>
        <v>507</v>
      </c>
      <c r="N65" s="41">
        <v>526</v>
      </c>
      <c r="O65" s="44">
        <v>545</v>
      </c>
      <c r="P65" s="47">
        <v>562</v>
      </c>
      <c r="Q65" s="53">
        <v>578</v>
      </c>
      <c r="R65" s="65">
        <v>594</v>
      </c>
      <c r="S65" s="69">
        <v>608</v>
      </c>
      <c r="T65" s="71">
        <v>617</v>
      </c>
      <c r="U65" s="73">
        <v>627</v>
      </c>
      <c r="V65" s="77">
        <v>639</v>
      </c>
      <c r="W65" s="82">
        <v>650</v>
      </c>
      <c r="X65" s="88">
        <v>663</v>
      </c>
      <c r="Y65" s="90">
        <v>676</v>
      </c>
      <c r="Z65" s="93">
        <v>691</v>
      </c>
      <c r="AA65" s="99">
        <v>701</v>
      </c>
      <c r="AB65" s="104">
        <v>710</v>
      </c>
      <c r="AC65" s="114">
        <v>715</v>
      </c>
      <c r="AD65" s="117">
        <v>715</v>
      </c>
      <c r="AE65" s="122">
        <v>715</v>
      </c>
      <c r="AF65" s="124">
        <v>715</v>
      </c>
      <c r="AG65" s="5">
        <v>715</v>
      </c>
      <c r="AH65" s="133">
        <v>715</v>
      </c>
      <c r="AI65" s="136">
        <v>715</v>
      </c>
      <c r="AJ65" s="5">
        <v>715</v>
      </c>
      <c r="AK65" s="145">
        <v>715</v>
      </c>
      <c r="AL65" s="149">
        <v>715</v>
      </c>
      <c r="AM65" s="153">
        <v>715</v>
      </c>
      <c r="AN65" s="158">
        <v>715</v>
      </c>
      <c r="AO65" s="163">
        <v>715</v>
      </c>
      <c r="AP65" s="5">
        <v>715</v>
      </c>
      <c r="AQ65" s="5">
        <v>715</v>
      </c>
      <c r="AR65" s="178">
        <v>715</v>
      </c>
      <c r="AS65" s="5">
        <v>715</v>
      </c>
      <c r="AT65" s="5">
        <v>715</v>
      </c>
      <c r="AU65" s="5">
        <v>715</v>
      </c>
      <c r="AV65" s="5">
        <v>715</v>
      </c>
      <c r="AW65" s="205">
        <v>725</v>
      </c>
      <c r="AX65" s="1">
        <v>729</v>
      </c>
      <c r="AY65" s="218">
        <v>754</v>
      </c>
      <c r="AZ65" s="225">
        <v>766</v>
      </c>
      <c r="BA65" s="229">
        <v>780</v>
      </c>
      <c r="BB65" s="235">
        <v>794</v>
      </c>
      <c r="BC65" s="245">
        <v>809</v>
      </c>
      <c r="BD65" s="251">
        <v>822</v>
      </c>
      <c r="BE65" s="255">
        <v>829</v>
      </c>
      <c r="BF65" s="264">
        <v>839</v>
      </c>
      <c r="BG65" s="268">
        <v>848</v>
      </c>
      <c r="BH65" s="272">
        <v>860</v>
      </c>
      <c r="BI65" s="279">
        <v>868</v>
      </c>
      <c r="BJ65" s="285">
        <v>878</v>
      </c>
      <c r="BK65" s="291">
        <v>887</v>
      </c>
      <c r="BL65" s="295">
        <v>895</v>
      </c>
      <c r="BM65" s="299">
        <v>904</v>
      </c>
      <c r="BN65" s="305">
        <v>913</v>
      </c>
      <c r="BO65" s="308">
        <v>924</v>
      </c>
      <c r="BP65" s="310">
        <v>932</v>
      </c>
      <c r="BQ65" s="313">
        <v>946</v>
      </c>
      <c r="BR65" s="317">
        <v>958</v>
      </c>
      <c r="BS65" s="322">
        <v>971</v>
      </c>
      <c r="BT65" s="327">
        <v>985</v>
      </c>
      <c r="BU65" s="331">
        <v>996</v>
      </c>
      <c r="BV65" s="335">
        <v>1007</v>
      </c>
      <c r="BW65" s="338">
        <v>1017</v>
      </c>
      <c r="BX65" s="343">
        <v>1029</v>
      </c>
      <c r="BY65" s="346">
        <v>1036</v>
      </c>
      <c r="BZ65" s="354">
        <v>1046</v>
      </c>
      <c r="CA65" s="375">
        <v>6</v>
      </c>
      <c r="CB65" s="388">
        <v>23</v>
      </c>
      <c r="CC65" s="393">
        <v>36</v>
      </c>
      <c r="CD65" s="414">
        <v>53</v>
      </c>
      <c r="CE65" s="422">
        <v>72</v>
      </c>
      <c r="CF65" s="429">
        <v>87</v>
      </c>
      <c r="CG65" s="435">
        <v>105</v>
      </c>
      <c r="CH65" s="441">
        <v>121</v>
      </c>
      <c r="CI65" s="448">
        <v>138</v>
      </c>
      <c r="CJ65" s="456">
        <v>154</v>
      </c>
      <c r="CK65" s="460">
        <v>169</v>
      </c>
      <c r="CL65" s="468">
        <v>184</v>
      </c>
      <c r="CM65" s="475">
        <v>195</v>
      </c>
      <c r="CN65" s="483">
        <v>207</v>
      </c>
      <c r="CO65" s="489">
        <v>218</v>
      </c>
      <c r="CP65" s="498">
        <v>228</v>
      </c>
      <c r="CQ65" s="505">
        <v>237</v>
      </c>
      <c r="CR65" s="511">
        <v>247</v>
      </c>
      <c r="CS65" s="519">
        <v>262</v>
      </c>
      <c r="CT65" s="530">
        <v>272</v>
      </c>
      <c r="CU65" s="218">
        <f t="shared" si="0"/>
        <v>10</v>
      </c>
      <c r="CV65" s="7">
        <v>7</v>
      </c>
      <c r="CW65" s="7">
        <v>7</v>
      </c>
      <c r="CX65" s="10">
        <v>9</v>
      </c>
      <c r="CY65" s="13">
        <v>11</v>
      </c>
      <c r="CZ65" s="18">
        <v>13</v>
      </c>
      <c r="DA65" s="22">
        <v>15</v>
      </c>
      <c r="DB65" s="31">
        <v>17</v>
      </c>
      <c r="DC65" s="1">
        <f>ROUND((DB65-CV65)/6/31*21+DB65-1,0)</f>
        <v>17</v>
      </c>
      <c r="DD65" s="41">
        <v>21</v>
      </c>
      <c r="DE65" s="44">
        <v>33</v>
      </c>
      <c r="DF65" s="47">
        <v>34</v>
      </c>
      <c r="DG65" s="53">
        <v>35</v>
      </c>
      <c r="DH65" s="65">
        <v>35</v>
      </c>
      <c r="DI65" s="69">
        <v>36</v>
      </c>
      <c r="DJ65" s="71">
        <v>38</v>
      </c>
      <c r="DK65" s="73">
        <v>42</v>
      </c>
      <c r="DL65" s="77">
        <v>45</v>
      </c>
      <c r="DM65" s="82">
        <v>50</v>
      </c>
      <c r="DN65" s="88">
        <v>55</v>
      </c>
      <c r="DO65" s="90">
        <v>60</v>
      </c>
      <c r="DP65" s="93">
        <v>66</v>
      </c>
      <c r="DQ65" s="99">
        <v>71</v>
      </c>
      <c r="DR65" s="104">
        <v>78</v>
      </c>
      <c r="DS65" s="114">
        <v>79</v>
      </c>
      <c r="DT65" s="117">
        <v>79</v>
      </c>
      <c r="DU65" s="122">
        <v>79</v>
      </c>
      <c r="DV65" s="124">
        <v>79</v>
      </c>
      <c r="DW65" s="5">
        <v>79</v>
      </c>
      <c r="DX65" s="133">
        <v>79</v>
      </c>
      <c r="DY65" s="136">
        <v>79</v>
      </c>
      <c r="DZ65" s="5">
        <v>79</v>
      </c>
      <c r="EA65" s="145">
        <v>79</v>
      </c>
      <c r="EB65" s="149">
        <v>79</v>
      </c>
      <c r="EC65" s="153">
        <v>79</v>
      </c>
      <c r="ED65" s="158">
        <v>79</v>
      </c>
      <c r="EE65" s="163">
        <v>79</v>
      </c>
      <c r="EF65" s="5">
        <v>79</v>
      </c>
      <c r="EG65" s="5">
        <v>79</v>
      </c>
      <c r="EH65" s="178">
        <v>79</v>
      </c>
      <c r="EI65" s="5">
        <v>79</v>
      </c>
      <c r="EJ65" s="5">
        <v>79</v>
      </c>
      <c r="EK65" s="5">
        <v>79</v>
      </c>
      <c r="EL65" s="5">
        <v>79</v>
      </c>
      <c r="EM65" s="205">
        <v>79</v>
      </c>
      <c r="EN65" s="1">
        <f t="shared" si="74"/>
        <v>79</v>
      </c>
      <c r="EO65" s="218">
        <v>79</v>
      </c>
      <c r="EP65" s="225">
        <v>79</v>
      </c>
      <c r="EQ65" s="229">
        <v>79</v>
      </c>
      <c r="ER65" s="235">
        <v>79</v>
      </c>
      <c r="ES65" s="245">
        <v>79</v>
      </c>
      <c r="ET65" s="251">
        <v>79</v>
      </c>
      <c r="EU65" s="255">
        <v>79</v>
      </c>
      <c r="EV65" s="264">
        <v>79</v>
      </c>
      <c r="EW65" s="268">
        <v>79</v>
      </c>
      <c r="EX65" s="272">
        <v>79</v>
      </c>
      <c r="EY65" s="279">
        <v>79</v>
      </c>
      <c r="EZ65" s="285">
        <v>79</v>
      </c>
      <c r="FA65" s="291">
        <v>79</v>
      </c>
      <c r="FB65" s="295">
        <v>79</v>
      </c>
      <c r="FC65" s="299">
        <v>79</v>
      </c>
      <c r="FD65" s="305">
        <v>79</v>
      </c>
      <c r="FE65" s="308">
        <v>79</v>
      </c>
      <c r="FF65" s="310">
        <v>79</v>
      </c>
      <c r="FG65" s="313">
        <v>79</v>
      </c>
      <c r="FH65" s="317">
        <v>79</v>
      </c>
      <c r="FI65" s="322">
        <v>79</v>
      </c>
      <c r="FJ65" s="327">
        <v>79</v>
      </c>
      <c r="FK65" s="331">
        <v>79</v>
      </c>
      <c r="FL65" s="335">
        <v>79</v>
      </c>
      <c r="FM65" s="338">
        <v>79</v>
      </c>
      <c r="FN65" s="343">
        <v>79</v>
      </c>
      <c r="FO65" s="346">
        <v>79</v>
      </c>
      <c r="FP65" s="354">
        <v>79</v>
      </c>
      <c r="FQ65" s="375">
        <v>1.163</v>
      </c>
      <c r="FR65" s="388">
        <v>1.163</v>
      </c>
      <c r="FS65" s="393">
        <v>1.163</v>
      </c>
      <c r="FT65" s="414">
        <v>1.163</v>
      </c>
      <c r="FU65" s="422">
        <v>1.163</v>
      </c>
      <c r="FV65" s="429">
        <v>1.163</v>
      </c>
      <c r="FW65" s="435">
        <v>1.163</v>
      </c>
      <c r="FX65" s="441">
        <v>1.163</v>
      </c>
      <c r="FY65" s="448">
        <v>1.163</v>
      </c>
      <c r="FZ65" s="456">
        <v>1.163</v>
      </c>
      <c r="GA65" s="460">
        <v>1.163</v>
      </c>
      <c r="GB65" s="468">
        <v>1.163</v>
      </c>
      <c r="GC65" s="475">
        <v>5</v>
      </c>
      <c r="GD65" s="483">
        <v>11</v>
      </c>
      <c r="GE65" s="489">
        <v>18</v>
      </c>
      <c r="GF65" s="498">
        <v>25</v>
      </c>
      <c r="GG65" s="505">
        <v>31</v>
      </c>
      <c r="GH65" s="511">
        <v>37</v>
      </c>
      <c r="GI65" s="519">
        <v>42</v>
      </c>
      <c r="GJ65" s="530">
        <v>49</v>
      </c>
      <c r="GK65" s="218">
        <f t="shared" si="2"/>
        <v>7</v>
      </c>
      <c r="GL65" s="7">
        <v>8739</v>
      </c>
      <c r="GM65" s="7">
        <v>8833</v>
      </c>
      <c r="GN65" s="7">
        <v>8963</v>
      </c>
      <c r="GO65" s="13">
        <v>9072</v>
      </c>
      <c r="GP65" s="17">
        <v>9185</v>
      </c>
      <c r="GQ65" s="22">
        <v>9277</v>
      </c>
      <c r="GR65" s="31">
        <v>9357</v>
      </c>
      <c r="GS65" s="37"/>
      <c r="GT65" s="41">
        <v>9584</v>
      </c>
      <c r="GU65" s="44">
        <v>9712</v>
      </c>
      <c r="GV65" s="47">
        <v>9855</v>
      </c>
      <c r="GW65" s="53">
        <v>9989</v>
      </c>
      <c r="GX65" s="65">
        <v>10370</v>
      </c>
      <c r="GY65" s="69">
        <v>10739</v>
      </c>
      <c r="GZ65" s="71">
        <v>10983</v>
      </c>
      <c r="HA65" s="73">
        <v>11183</v>
      </c>
      <c r="HB65" s="77">
        <v>11410</v>
      </c>
      <c r="HC65" s="82">
        <v>11629</v>
      </c>
      <c r="HD65" s="88">
        <v>11851</v>
      </c>
      <c r="HE65" s="90">
        <v>12237</v>
      </c>
      <c r="HF65" s="74">
        <v>12500</v>
      </c>
      <c r="HG65" s="99">
        <v>12778</v>
      </c>
      <c r="HH65" s="104">
        <v>13035</v>
      </c>
      <c r="HI65" s="114">
        <v>13035</v>
      </c>
      <c r="HJ65" s="117">
        <v>13035</v>
      </c>
      <c r="HK65" s="122">
        <v>13035</v>
      </c>
      <c r="HL65" s="124">
        <v>13035</v>
      </c>
      <c r="HM65" s="5">
        <v>13035</v>
      </c>
      <c r="HN65" s="133">
        <v>13035</v>
      </c>
      <c r="HO65" s="136">
        <v>13035</v>
      </c>
      <c r="HP65" s="5">
        <v>13035</v>
      </c>
      <c r="HQ65" s="145">
        <v>13035</v>
      </c>
      <c r="HR65" s="149">
        <v>13035</v>
      </c>
      <c r="HS65" s="153">
        <v>13035</v>
      </c>
      <c r="HT65" s="158">
        <v>13035</v>
      </c>
      <c r="HU65" s="163">
        <v>13035</v>
      </c>
      <c r="HV65" s="5">
        <v>13035</v>
      </c>
      <c r="HW65" s="5">
        <v>13035</v>
      </c>
      <c r="HX65" s="178">
        <v>13035</v>
      </c>
      <c r="HY65" s="5">
        <v>13035</v>
      </c>
      <c r="HZ65" s="5">
        <v>13035</v>
      </c>
      <c r="IA65" s="5">
        <v>13035</v>
      </c>
      <c r="IB65" s="5">
        <v>13035</v>
      </c>
      <c r="IC65" s="205">
        <v>13379</v>
      </c>
      <c r="ID65" s="209"/>
      <c r="IE65" s="218">
        <v>14274</v>
      </c>
      <c r="IF65" s="225">
        <v>14664</v>
      </c>
      <c r="IG65" s="229">
        <v>15121</v>
      </c>
      <c r="IH65" s="235">
        <v>15578</v>
      </c>
      <c r="II65" s="245">
        <v>16052</v>
      </c>
      <c r="IJ65" s="251">
        <v>16473</v>
      </c>
      <c r="IK65" s="255">
        <v>16600</v>
      </c>
      <c r="IL65" s="264">
        <v>16911</v>
      </c>
      <c r="IM65" s="268">
        <v>17200</v>
      </c>
      <c r="IN65" s="272">
        <v>17542</v>
      </c>
      <c r="IO65" s="279">
        <v>17875</v>
      </c>
      <c r="IP65" s="285">
        <v>18590</v>
      </c>
      <c r="IQ65" s="291">
        <v>19300</v>
      </c>
      <c r="IR65" s="295">
        <v>20034</v>
      </c>
      <c r="IS65" s="299">
        <v>20900</v>
      </c>
      <c r="IT65" s="305">
        <v>21700</v>
      </c>
      <c r="IU65" s="308">
        <v>22370</v>
      </c>
      <c r="IV65" s="310">
        <v>22930</v>
      </c>
      <c r="IW65" s="313">
        <v>23640</v>
      </c>
      <c r="IX65" s="317">
        <v>24174</v>
      </c>
      <c r="IY65" s="322">
        <v>24588</v>
      </c>
      <c r="IZ65" s="327">
        <v>24967</v>
      </c>
      <c r="JA65" s="331">
        <v>25391</v>
      </c>
      <c r="JB65" s="335">
        <v>26168</v>
      </c>
      <c r="JC65" s="338">
        <v>26922</v>
      </c>
      <c r="JD65" s="343">
        <v>27746</v>
      </c>
      <c r="JE65" s="346">
        <v>28504</v>
      </c>
      <c r="JF65" s="354">
        <v>29327</v>
      </c>
      <c r="JG65" s="375">
        <v>30072</v>
      </c>
      <c r="JH65" s="388">
        <v>30900</v>
      </c>
      <c r="JI65" s="393">
        <v>31500</v>
      </c>
      <c r="JJ65" s="414">
        <v>32200</v>
      </c>
      <c r="JK65" s="422">
        <v>32760</v>
      </c>
      <c r="JL65" s="429">
        <v>33371</v>
      </c>
      <c r="JM65" s="435">
        <v>33896</v>
      </c>
      <c r="JN65" s="441">
        <v>34512</v>
      </c>
      <c r="JO65" s="448">
        <v>35436</v>
      </c>
      <c r="JP65" s="456">
        <v>36482</v>
      </c>
      <c r="JQ65" s="460">
        <v>37513</v>
      </c>
      <c r="JR65" s="468">
        <v>38659</v>
      </c>
      <c r="JS65" s="475">
        <v>39420</v>
      </c>
      <c r="JT65" s="483">
        <v>39906</v>
      </c>
      <c r="JU65" s="489">
        <v>40238</v>
      </c>
      <c r="JV65" s="498">
        <v>40573</v>
      </c>
      <c r="JW65" s="505">
        <v>40944</v>
      </c>
      <c r="JX65" s="511">
        <v>41160</v>
      </c>
      <c r="JY65" s="519">
        <v>41416</v>
      </c>
      <c r="JZ65" s="530">
        <v>41916</v>
      </c>
      <c r="KA65" s="218">
        <f t="shared" si="3"/>
        <v>500</v>
      </c>
      <c r="KB65" s="4"/>
    </row>
    <row r="66" spans="1:288" ht="15" customHeight="1" x14ac:dyDescent="0.2">
      <c r="A66" s="557">
        <v>5</v>
      </c>
      <c r="B66" s="43">
        <v>65</v>
      </c>
      <c r="C66" s="4" t="s">
        <v>193</v>
      </c>
      <c r="D66" s="43">
        <v>4</v>
      </c>
      <c r="E66" s="43">
        <v>4</v>
      </c>
      <c r="F66" s="7">
        <v>375</v>
      </c>
      <c r="G66" s="7">
        <v>378</v>
      </c>
      <c r="H66" s="10">
        <v>382</v>
      </c>
      <c r="I66" s="13">
        <v>386</v>
      </c>
      <c r="J66" s="18">
        <v>391</v>
      </c>
      <c r="K66" s="22">
        <v>396</v>
      </c>
      <c r="L66" s="31">
        <v>405</v>
      </c>
      <c r="M66" s="37">
        <v>413</v>
      </c>
      <c r="N66" s="41">
        <v>421</v>
      </c>
      <c r="O66" s="44">
        <v>427</v>
      </c>
      <c r="P66" s="47">
        <v>432</v>
      </c>
      <c r="Q66" s="53">
        <v>437</v>
      </c>
      <c r="R66" s="65">
        <v>2</v>
      </c>
      <c r="S66" s="69">
        <v>7</v>
      </c>
      <c r="T66" s="71">
        <v>13</v>
      </c>
      <c r="U66" s="73">
        <v>18</v>
      </c>
      <c r="V66" s="77">
        <v>24</v>
      </c>
      <c r="W66" s="82">
        <v>32</v>
      </c>
      <c r="X66" s="88">
        <v>40</v>
      </c>
      <c r="Y66" s="90">
        <v>47</v>
      </c>
      <c r="Z66" s="93">
        <v>53</v>
      </c>
      <c r="AA66" s="99">
        <v>59</v>
      </c>
      <c r="AB66" s="104">
        <v>64</v>
      </c>
      <c r="AC66" s="114">
        <v>71</v>
      </c>
      <c r="AD66" s="117">
        <v>77</v>
      </c>
      <c r="AE66" s="122">
        <v>83</v>
      </c>
      <c r="AF66" s="124">
        <v>91</v>
      </c>
      <c r="AG66" s="129">
        <v>98</v>
      </c>
      <c r="AH66" s="133">
        <v>108</v>
      </c>
      <c r="AI66" s="136">
        <v>119</v>
      </c>
      <c r="AJ66" s="140">
        <v>132</v>
      </c>
      <c r="AK66" s="145">
        <v>146</v>
      </c>
      <c r="AL66" s="149">
        <v>158</v>
      </c>
      <c r="AM66" s="153">
        <v>173</v>
      </c>
      <c r="AN66" s="158">
        <v>181</v>
      </c>
      <c r="AO66" s="163">
        <v>188</v>
      </c>
      <c r="AP66" s="167">
        <v>195</v>
      </c>
      <c r="AQ66" s="174">
        <v>201</v>
      </c>
      <c r="AR66" s="1">
        <v>205</v>
      </c>
      <c r="AS66" s="184">
        <v>215</v>
      </c>
      <c r="AT66" s="189">
        <v>228</v>
      </c>
      <c r="AU66" s="193">
        <v>244</v>
      </c>
      <c r="AV66" s="202">
        <v>258</v>
      </c>
      <c r="AW66" s="205">
        <v>277</v>
      </c>
      <c r="AX66" s="209">
        <v>294</v>
      </c>
      <c r="AY66" s="218">
        <v>310</v>
      </c>
      <c r="AZ66" s="225">
        <v>324</v>
      </c>
      <c r="BA66" s="229">
        <v>338</v>
      </c>
      <c r="BB66" s="235">
        <v>350</v>
      </c>
      <c r="BC66" s="245">
        <v>365</v>
      </c>
      <c r="BD66" s="251">
        <v>381</v>
      </c>
      <c r="BE66" s="255">
        <v>395</v>
      </c>
      <c r="BF66" s="264">
        <v>414</v>
      </c>
      <c r="BG66" s="268">
        <v>430</v>
      </c>
      <c r="BH66" s="272">
        <v>435</v>
      </c>
      <c r="BI66" s="279">
        <v>445</v>
      </c>
      <c r="BJ66" s="285">
        <v>460</v>
      </c>
      <c r="BK66" s="291">
        <v>474</v>
      </c>
      <c r="BL66" s="295">
        <v>487</v>
      </c>
      <c r="BM66" s="299">
        <v>500</v>
      </c>
      <c r="BN66" s="305">
        <v>512</v>
      </c>
      <c r="BO66" s="308">
        <v>520</v>
      </c>
      <c r="BP66" s="310">
        <v>533</v>
      </c>
      <c r="BQ66" s="313">
        <v>545</v>
      </c>
      <c r="BR66" s="317">
        <v>560</v>
      </c>
      <c r="BS66" s="322">
        <v>571</v>
      </c>
      <c r="BT66" s="327">
        <v>586</v>
      </c>
      <c r="BU66" s="331">
        <v>605</v>
      </c>
      <c r="BV66" s="335">
        <v>622</v>
      </c>
      <c r="BW66" s="338">
        <v>638</v>
      </c>
      <c r="BX66" s="343">
        <v>652</v>
      </c>
      <c r="BY66" s="346">
        <v>666</v>
      </c>
      <c r="BZ66" s="354">
        <v>680</v>
      </c>
      <c r="CA66" s="375">
        <v>693</v>
      </c>
      <c r="CB66" s="388">
        <v>705</v>
      </c>
      <c r="CC66" s="393">
        <v>717</v>
      </c>
      <c r="CD66" s="414">
        <v>733</v>
      </c>
      <c r="CE66" s="422">
        <v>746</v>
      </c>
      <c r="CF66" s="429">
        <v>756</v>
      </c>
      <c r="CG66" s="435">
        <v>772</v>
      </c>
      <c r="CH66" s="441">
        <v>789</v>
      </c>
      <c r="CI66" s="448">
        <v>804</v>
      </c>
      <c r="CJ66" s="456">
        <v>2</v>
      </c>
      <c r="CK66" s="460">
        <v>22</v>
      </c>
      <c r="CL66" s="1">
        <v>42</v>
      </c>
      <c r="CM66" s="475">
        <v>46</v>
      </c>
      <c r="CN66" s="1">
        <v>58</v>
      </c>
      <c r="CO66" s="489">
        <v>74</v>
      </c>
      <c r="CP66" s="498">
        <v>86</v>
      </c>
      <c r="CQ66" s="505">
        <v>99</v>
      </c>
      <c r="CR66" s="511">
        <v>108</v>
      </c>
      <c r="CS66" s="519">
        <v>119</v>
      </c>
      <c r="CT66" s="530">
        <v>131</v>
      </c>
      <c r="CU66" s="218">
        <f t="shared" si="0"/>
        <v>12</v>
      </c>
      <c r="CV66" s="7">
        <v>77</v>
      </c>
      <c r="CW66" s="7">
        <v>83</v>
      </c>
      <c r="CX66" s="10">
        <v>89</v>
      </c>
      <c r="CY66" s="13">
        <v>95</v>
      </c>
      <c r="CZ66" s="18">
        <v>100</v>
      </c>
      <c r="DA66" s="22">
        <v>104</v>
      </c>
      <c r="DB66" s="31">
        <v>107</v>
      </c>
      <c r="DC66" s="37">
        <v>108</v>
      </c>
      <c r="DD66" s="41">
        <v>112</v>
      </c>
      <c r="DE66" s="44">
        <v>118</v>
      </c>
      <c r="DF66" s="47">
        <v>125</v>
      </c>
      <c r="DG66" s="53">
        <v>132</v>
      </c>
      <c r="DH66" s="65">
        <v>139</v>
      </c>
      <c r="DI66" s="69">
        <v>147</v>
      </c>
      <c r="DJ66" s="71">
        <v>155</v>
      </c>
      <c r="DK66" s="73">
        <v>162</v>
      </c>
      <c r="DL66" s="77">
        <v>167</v>
      </c>
      <c r="DM66" s="82">
        <v>171</v>
      </c>
      <c r="DN66" s="88">
        <v>175</v>
      </c>
      <c r="DO66" s="90">
        <v>178</v>
      </c>
      <c r="DP66" s="93">
        <v>183</v>
      </c>
      <c r="DQ66" s="99">
        <v>190</v>
      </c>
      <c r="DR66" s="104">
        <v>197</v>
      </c>
      <c r="DS66" s="114">
        <v>204</v>
      </c>
      <c r="DT66" s="117">
        <v>212</v>
      </c>
      <c r="DU66" s="122">
        <v>219</v>
      </c>
      <c r="DV66" s="124">
        <v>226</v>
      </c>
      <c r="DW66" s="129">
        <v>233</v>
      </c>
      <c r="DX66" s="133">
        <v>236</v>
      </c>
      <c r="DY66" s="136">
        <v>236</v>
      </c>
      <c r="DZ66" s="140">
        <v>236</v>
      </c>
      <c r="EA66" s="145">
        <v>236</v>
      </c>
      <c r="EB66" s="149">
        <v>236</v>
      </c>
      <c r="EC66" s="153">
        <v>237</v>
      </c>
      <c r="ED66" s="158">
        <v>244</v>
      </c>
      <c r="EE66" s="163">
        <v>254</v>
      </c>
      <c r="EF66" s="167">
        <v>263</v>
      </c>
      <c r="EG66" s="174">
        <v>272</v>
      </c>
      <c r="EH66" s="1">
        <v>281</v>
      </c>
      <c r="EI66" s="184">
        <v>291</v>
      </c>
      <c r="EJ66" s="189">
        <v>295</v>
      </c>
      <c r="EK66" s="193">
        <v>295</v>
      </c>
      <c r="EL66" s="202">
        <v>295</v>
      </c>
      <c r="EM66" s="205">
        <v>295</v>
      </c>
      <c r="EN66" s="209">
        <v>295</v>
      </c>
      <c r="EO66" s="218">
        <v>295</v>
      </c>
      <c r="EP66" s="225">
        <v>297</v>
      </c>
      <c r="EQ66" s="229">
        <v>301</v>
      </c>
      <c r="ER66" s="235">
        <v>305</v>
      </c>
      <c r="ES66" s="245">
        <v>305</v>
      </c>
      <c r="ET66" s="251">
        <v>305</v>
      </c>
      <c r="EU66" s="255">
        <v>305</v>
      </c>
      <c r="EV66" s="264">
        <v>305</v>
      </c>
      <c r="EW66" s="268">
        <v>305</v>
      </c>
      <c r="EX66" s="272">
        <v>305</v>
      </c>
      <c r="EY66" s="279">
        <v>305</v>
      </c>
      <c r="EZ66" s="285">
        <v>305</v>
      </c>
      <c r="FA66" s="291">
        <v>305</v>
      </c>
      <c r="FB66" s="295">
        <v>305</v>
      </c>
      <c r="FC66" s="299">
        <v>305</v>
      </c>
      <c r="FD66" s="305">
        <v>305</v>
      </c>
      <c r="FE66" s="308">
        <v>305</v>
      </c>
      <c r="FF66" s="310">
        <v>305</v>
      </c>
      <c r="FG66" s="313">
        <v>305</v>
      </c>
      <c r="FH66" s="317">
        <v>305</v>
      </c>
      <c r="FI66" s="322">
        <v>305</v>
      </c>
      <c r="FJ66" s="327">
        <v>305</v>
      </c>
      <c r="FK66" s="331">
        <v>305</v>
      </c>
      <c r="FL66" s="335">
        <v>305</v>
      </c>
      <c r="FM66" s="338">
        <v>305</v>
      </c>
      <c r="FN66" s="343">
        <v>305</v>
      </c>
      <c r="FO66" s="346">
        <v>305</v>
      </c>
      <c r="FP66" s="354">
        <v>305</v>
      </c>
      <c r="FQ66" s="375">
        <v>1.1379999999999999</v>
      </c>
      <c r="FR66" s="388">
        <v>1.1379999999999999</v>
      </c>
      <c r="FS66" s="393">
        <v>1.1379999999999999</v>
      </c>
      <c r="FT66" s="414">
        <v>1.1379999999999999</v>
      </c>
      <c r="FU66" s="422">
        <v>1.1379999999999999</v>
      </c>
      <c r="FV66" s="429">
        <v>1.1379999999999999</v>
      </c>
      <c r="FW66" s="435">
        <v>1.1379999999999999</v>
      </c>
      <c r="FX66" s="441">
        <v>1.1379999999999999</v>
      </c>
      <c r="FY66" s="448">
        <v>1.1379999999999999</v>
      </c>
      <c r="FZ66" s="456">
        <v>1.1379999999999999</v>
      </c>
      <c r="GA66" s="460">
        <v>1.1379999999999999</v>
      </c>
      <c r="GB66" s="1">
        <v>1.1379999999999999</v>
      </c>
      <c r="GC66" s="475">
        <v>1.1379999999999999</v>
      </c>
      <c r="GD66" s="1">
        <v>1.1379999999999999</v>
      </c>
      <c r="GE66" s="489">
        <v>1.1379999999999999</v>
      </c>
      <c r="GF66" s="498">
        <v>1.1379999999999999</v>
      </c>
      <c r="GG66" s="505">
        <v>1.1379999999999999</v>
      </c>
      <c r="GH66" s="511">
        <v>1.1379999999999999</v>
      </c>
      <c r="GI66" s="519">
        <v>1.1379999999999999</v>
      </c>
      <c r="GJ66" s="530">
        <v>1.1379999999999999</v>
      </c>
      <c r="GK66" s="218">
        <f t="shared" si="2"/>
        <v>0</v>
      </c>
      <c r="GL66" s="7">
        <v>7850</v>
      </c>
      <c r="GM66" s="7">
        <v>7976</v>
      </c>
      <c r="GN66" s="7">
        <v>8101</v>
      </c>
      <c r="GO66" s="13">
        <v>8218</v>
      </c>
      <c r="GP66" s="17">
        <v>8350</v>
      </c>
      <c r="GQ66" s="22">
        <v>8452</v>
      </c>
      <c r="GR66" s="31">
        <v>8581</v>
      </c>
      <c r="GS66" s="37">
        <v>8705</v>
      </c>
      <c r="GT66" s="41">
        <v>8820</v>
      </c>
      <c r="GU66" s="44">
        <v>8919</v>
      </c>
      <c r="GV66" s="47">
        <v>9054</v>
      </c>
      <c r="GW66" s="53">
        <v>9178</v>
      </c>
      <c r="GX66" s="65">
        <v>9300</v>
      </c>
      <c r="GY66" s="69">
        <v>9447</v>
      </c>
      <c r="GZ66" s="71">
        <v>9593</v>
      </c>
      <c r="HA66" s="73">
        <v>9712</v>
      </c>
      <c r="HB66" s="77">
        <v>9835</v>
      </c>
      <c r="HC66" s="82">
        <v>9948</v>
      </c>
      <c r="HD66" s="88">
        <v>10061</v>
      </c>
      <c r="HE66" s="90">
        <v>10163</v>
      </c>
      <c r="HF66" s="93">
        <v>10286</v>
      </c>
      <c r="HG66" s="99">
        <v>10427</v>
      </c>
      <c r="HH66" s="104">
        <v>10562</v>
      </c>
      <c r="HI66" s="114">
        <v>10696</v>
      </c>
      <c r="HJ66" s="117">
        <v>10831</v>
      </c>
      <c r="HK66" s="74">
        <v>10964</v>
      </c>
      <c r="HL66" s="124">
        <v>11088</v>
      </c>
      <c r="HM66" s="129">
        <v>11218</v>
      </c>
      <c r="HN66" s="133">
        <v>11326</v>
      </c>
      <c r="HO66" s="136">
        <v>11427</v>
      </c>
      <c r="HP66" s="74">
        <v>11666</v>
      </c>
      <c r="HQ66" s="74">
        <v>11987</v>
      </c>
      <c r="HR66" s="149">
        <v>12282</v>
      </c>
      <c r="HS66" s="153">
        <v>12656</v>
      </c>
      <c r="HT66" s="158">
        <v>12818</v>
      </c>
      <c r="HU66" s="163">
        <v>12937</v>
      </c>
      <c r="HV66" s="167">
        <v>13052</v>
      </c>
      <c r="HW66" s="174">
        <v>13152</v>
      </c>
      <c r="HX66" s="178"/>
      <c r="HY66" s="184">
        <v>13375</v>
      </c>
      <c r="HZ66" s="189">
        <v>13556</v>
      </c>
      <c r="IA66" s="193">
        <v>13742</v>
      </c>
      <c r="IB66" s="202">
        <v>13910</v>
      </c>
      <c r="IC66" s="205">
        <v>14062</v>
      </c>
      <c r="ID66" s="209">
        <v>14213</v>
      </c>
      <c r="IE66" s="218">
        <v>14275</v>
      </c>
      <c r="IF66" s="225">
        <v>14358</v>
      </c>
      <c r="IG66" s="229">
        <v>14437</v>
      </c>
      <c r="IH66" s="235">
        <v>14503</v>
      </c>
      <c r="II66" s="245">
        <v>14556</v>
      </c>
      <c r="IJ66" s="251">
        <v>14601</v>
      </c>
      <c r="IK66" s="255">
        <v>14636</v>
      </c>
      <c r="IL66" s="264">
        <v>14654</v>
      </c>
      <c r="IM66" s="268">
        <v>14683</v>
      </c>
      <c r="IN66" s="272">
        <v>14693</v>
      </c>
      <c r="IO66" s="279">
        <v>14698</v>
      </c>
      <c r="IP66" s="285">
        <v>14698</v>
      </c>
      <c r="IQ66" s="291">
        <v>289</v>
      </c>
      <c r="IR66" s="295">
        <v>665</v>
      </c>
      <c r="IS66" s="299">
        <v>1117</v>
      </c>
      <c r="IT66" s="305">
        <v>1509</v>
      </c>
      <c r="IU66" s="308">
        <v>1804</v>
      </c>
      <c r="IV66" s="310">
        <v>2212</v>
      </c>
      <c r="IW66" s="313">
        <v>2580</v>
      </c>
      <c r="IX66" s="317">
        <v>2998</v>
      </c>
      <c r="IY66" s="322">
        <v>3306</v>
      </c>
      <c r="IZ66" s="327">
        <v>3686</v>
      </c>
      <c r="JA66" s="331">
        <v>4128</v>
      </c>
      <c r="JB66" s="335">
        <v>4539</v>
      </c>
      <c r="JC66" s="338">
        <v>5016</v>
      </c>
      <c r="JD66" s="343">
        <v>5473</v>
      </c>
      <c r="JE66" s="346">
        <v>5931</v>
      </c>
      <c r="JF66" s="354">
        <v>6398</v>
      </c>
      <c r="JG66" s="375">
        <v>6820</v>
      </c>
      <c r="JH66" s="388">
        <v>7229</v>
      </c>
      <c r="JI66" s="393">
        <v>7570</v>
      </c>
      <c r="JJ66" s="414">
        <v>8006</v>
      </c>
      <c r="JK66" s="422">
        <v>8335</v>
      </c>
      <c r="JL66" s="429">
        <v>8638</v>
      </c>
      <c r="JM66" s="435">
        <v>8967</v>
      </c>
      <c r="JN66" s="441">
        <v>9381</v>
      </c>
      <c r="JO66" s="448">
        <v>9783</v>
      </c>
      <c r="JP66" s="456">
        <v>10214</v>
      </c>
      <c r="JQ66" s="74">
        <v>10685</v>
      </c>
      <c r="JR66" s="468"/>
      <c r="JS66" s="475">
        <v>11496</v>
      </c>
      <c r="JT66" s="483"/>
      <c r="JU66" s="489">
        <v>12402</v>
      </c>
      <c r="JV66" s="498">
        <v>12806</v>
      </c>
      <c r="JW66" s="505">
        <v>13209</v>
      </c>
      <c r="JX66" s="511">
        <v>13495</v>
      </c>
      <c r="JY66" s="519">
        <v>13779</v>
      </c>
      <c r="JZ66" s="530">
        <v>14119</v>
      </c>
      <c r="KA66" s="218">
        <f t="shared" si="3"/>
        <v>340</v>
      </c>
      <c r="KB66" s="4"/>
    </row>
    <row r="67" spans="1:288" ht="15" customHeight="1" x14ac:dyDescent="0.2">
      <c r="A67" s="557"/>
      <c r="B67" s="43">
        <v>66</v>
      </c>
      <c r="C67" s="4" t="s">
        <v>194</v>
      </c>
      <c r="D67" s="43">
        <v>0</v>
      </c>
      <c r="E67" s="43">
        <v>2</v>
      </c>
      <c r="F67" s="7">
        <v>247</v>
      </c>
      <c r="G67" s="5">
        <v>247</v>
      </c>
      <c r="H67" s="5">
        <v>247</v>
      </c>
      <c r="I67" s="5">
        <v>247</v>
      </c>
      <c r="J67" s="5">
        <v>247</v>
      </c>
      <c r="K67" s="5">
        <v>247</v>
      </c>
      <c r="L67" s="5">
        <v>247</v>
      </c>
      <c r="M67" s="5">
        <v>247</v>
      </c>
      <c r="N67" s="41" t="s">
        <v>7</v>
      </c>
      <c r="O67" s="44" t="s">
        <v>7</v>
      </c>
      <c r="P67" s="47" t="s">
        <v>7</v>
      </c>
      <c r="Q67" s="53" t="s">
        <v>7</v>
      </c>
      <c r="R67" s="65" t="s">
        <v>7</v>
      </c>
      <c r="S67" s="69" t="s">
        <v>7</v>
      </c>
      <c r="T67" s="72" t="s">
        <v>7</v>
      </c>
      <c r="U67" s="73" t="s">
        <v>7</v>
      </c>
      <c r="V67" s="77" t="s">
        <v>7</v>
      </c>
      <c r="W67" s="82" t="s">
        <v>7</v>
      </c>
      <c r="X67" s="88" t="s">
        <v>7</v>
      </c>
      <c r="Y67" s="90" t="s">
        <v>7</v>
      </c>
      <c r="Z67" s="93" t="s">
        <v>7</v>
      </c>
      <c r="AA67" s="99" t="s">
        <v>7</v>
      </c>
      <c r="AB67" s="1">
        <v>5</v>
      </c>
      <c r="AC67" s="114">
        <v>7</v>
      </c>
      <c r="AD67" s="1">
        <v>9</v>
      </c>
      <c r="AE67" s="122">
        <v>12</v>
      </c>
      <c r="AF67" s="124">
        <v>16</v>
      </c>
      <c r="AG67" s="129">
        <v>18</v>
      </c>
      <c r="AH67" s="133">
        <v>25</v>
      </c>
      <c r="AI67" s="136">
        <v>33</v>
      </c>
      <c r="AJ67" s="1">
        <f>ROUND((AI67-AF67)/3+AI67,1)</f>
        <v>38.700000000000003</v>
      </c>
      <c r="AK67" s="1">
        <f t="shared" ref="AK67" si="75">ROUND((AJ67-AG67)/3+AJ67,1)</f>
        <v>45.6</v>
      </c>
      <c r="AL67" s="149">
        <v>45.6</v>
      </c>
      <c r="AM67" s="153">
        <v>48</v>
      </c>
      <c r="AN67" s="158">
        <v>51</v>
      </c>
      <c r="AO67" s="163">
        <v>54</v>
      </c>
      <c r="AP67" s="167">
        <v>58</v>
      </c>
      <c r="AQ67" s="174">
        <v>61</v>
      </c>
      <c r="AR67" s="178">
        <v>65</v>
      </c>
      <c r="AS67" s="184">
        <v>65</v>
      </c>
      <c r="AT67" s="1">
        <f>ROUND((AS67-AP67)/3*1.2+AS67,1)</f>
        <v>67.8</v>
      </c>
      <c r="AU67" s="1">
        <v>69</v>
      </c>
      <c r="AV67" s="202">
        <v>65</v>
      </c>
      <c r="AW67" s="1">
        <v>65</v>
      </c>
      <c r="AX67" s="209">
        <v>70</v>
      </c>
      <c r="AY67" s="218">
        <v>76</v>
      </c>
      <c r="AZ67" s="225">
        <v>80</v>
      </c>
      <c r="BA67" s="229">
        <v>84</v>
      </c>
      <c r="BB67" s="235">
        <v>92</v>
      </c>
      <c r="BC67" s="245">
        <v>97</v>
      </c>
      <c r="BD67" s="251">
        <v>103</v>
      </c>
      <c r="BE67" s="255">
        <v>107</v>
      </c>
      <c r="BF67" s="1">
        <v>112</v>
      </c>
      <c r="BG67" s="268">
        <v>117</v>
      </c>
      <c r="BH67" s="272">
        <v>121</v>
      </c>
      <c r="BI67" s="279">
        <v>126</v>
      </c>
      <c r="BJ67" s="285">
        <v>132</v>
      </c>
      <c r="BK67" s="291">
        <v>137</v>
      </c>
      <c r="BL67" s="1">
        <v>142</v>
      </c>
      <c r="BM67" s="299">
        <v>162</v>
      </c>
      <c r="BN67" s="305">
        <v>166</v>
      </c>
      <c r="BO67" s="308">
        <v>179</v>
      </c>
      <c r="BP67" s="310">
        <v>206</v>
      </c>
      <c r="BQ67" s="313">
        <v>228</v>
      </c>
      <c r="BR67" s="317">
        <v>237</v>
      </c>
      <c r="BS67" s="322">
        <v>244</v>
      </c>
      <c r="BT67" s="327">
        <v>254</v>
      </c>
      <c r="BU67" s="331">
        <v>261</v>
      </c>
      <c r="BV67" s="335">
        <v>268</v>
      </c>
      <c r="BW67" s="338">
        <v>276</v>
      </c>
      <c r="BX67" s="343">
        <v>282</v>
      </c>
      <c r="BY67" s="346">
        <v>290</v>
      </c>
      <c r="BZ67" s="354">
        <v>296</v>
      </c>
      <c r="CA67" s="375">
        <v>301</v>
      </c>
      <c r="CB67" s="388">
        <v>308</v>
      </c>
      <c r="CC67" s="393">
        <v>314</v>
      </c>
      <c r="CD67" s="414">
        <v>321</v>
      </c>
      <c r="CE67" s="422">
        <v>328</v>
      </c>
      <c r="CF67" s="429">
        <v>335</v>
      </c>
      <c r="CG67" s="435">
        <v>343</v>
      </c>
      <c r="CH67" s="441">
        <v>351</v>
      </c>
      <c r="CI67" s="448">
        <v>356</v>
      </c>
      <c r="CJ67" s="456">
        <v>363</v>
      </c>
      <c r="CK67" s="460">
        <v>368</v>
      </c>
      <c r="CL67" s="1">
        <v>373</v>
      </c>
      <c r="CM67" s="1">
        <v>378</v>
      </c>
      <c r="CN67" s="483">
        <v>391</v>
      </c>
      <c r="CO67" s="1">
        <v>398</v>
      </c>
      <c r="CP67" s="498">
        <v>409</v>
      </c>
      <c r="CQ67" s="505">
        <v>429</v>
      </c>
      <c r="CR67" s="511">
        <v>481</v>
      </c>
      <c r="CS67" s="519">
        <v>491</v>
      </c>
      <c r="CT67" s="530">
        <v>500</v>
      </c>
      <c r="CU67" s="218">
        <f t="shared" ref="CU67:CU130" si="76">IF(ISBLANK(CT67),"Н/Д",IF(CT67="норм","норм",CT67-CS67))</f>
        <v>9</v>
      </c>
      <c r="CV67" s="7" t="s">
        <v>7</v>
      </c>
      <c r="CW67" s="7" t="s">
        <v>7</v>
      </c>
      <c r="CX67" s="11" t="s">
        <v>7</v>
      </c>
      <c r="CY67" s="13" t="s">
        <v>7</v>
      </c>
      <c r="CZ67" s="18" t="s">
        <v>7</v>
      </c>
      <c r="DA67" s="22" t="s">
        <v>7</v>
      </c>
      <c r="DB67" s="31" t="s">
        <v>7</v>
      </c>
      <c r="DC67" s="37" t="s">
        <v>7</v>
      </c>
      <c r="DD67" s="41" t="s">
        <v>7</v>
      </c>
      <c r="DE67" s="44" t="s">
        <v>7</v>
      </c>
      <c r="DF67" s="47" t="s">
        <v>7</v>
      </c>
      <c r="DG67" s="53" t="s">
        <v>7</v>
      </c>
      <c r="DH67" s="65" t="s">
        <v>7</v>
      </c>
      <c r="DI67" s="69" t="s">
        <v>7</v>
      </c>
      <c r="DJ67" s="72" t="s">
        <v>7</v>
      </c>
      <c r="DK67" s="73" t="s">
        <v>7</v>
      </c>
      <c r="DL67" s="77" t="s">
        <v>7</v>
      </c>
      <c r="DM67" s="82" t="s">
        <v>7</v>
      </c>
      <c r="DN67" s="88" t="s">
        <v>7</v>
      </c>
      <c r="DO67" s="90" t="s">
        <v>7</v>
      </c>
      <c r="DP67" s="93" t="s">
        <v>7</v>
      </c>
      <c r="DQ67" s="99" t="s">
        <v>7</v>
      </c>
      <c r="DR67" s="1">
        <v>4</v>
      </c>
      <c r="DS67" s="114">
        <v>5</v>
      </c>
      <c r="DT67" s="1">
        <v>6</v>
      </c>
      <c r="DU67" s="122">
        <v>9</v>
      </c>
      <c r="DV67" s="124">
        <v>11</v>
      </c>
      <c r="DW67" s="129">
        <v>13</v>
      </c>
      <c r="DX67" s="133">
        <v>13</v>
      </c>
      <c r="DY67" s="136">
        <v>13</v>
      </c>
      <c r="DZ67" s="1">
        <f>DY67</f>
        <v>13</v>
      </c>
      <c r="EA67" s="1">
        <f t="shared" ref="EA67:EA68" si="77">DZ67</f>
        <v>13</v>
      </c>
      <c r="EB67" s="149">
        <v>14</v>
      </c>
      <c r="EC67" s="153">
        <v>15</v>
      </c>
      <c r="ED67" s="158">
        <v>18</v>
      </c>
      <c r="EE67" s="163">
        <v>21</v>
      </c>
      <c r="EF67" s="167">
        <v>23</v>
      </c>
      <c r="EG67" s="174">
        <v>26</v>
      </c>
      <c r="EH67" s="178">
        <v>27</v>
      </c>
      <c r="EI67" s="184">
        <v>28</v>
      </c>
      <c r="EJ67" s="1">
        <v>28</v>
      </c>
      <c r="EK67" s="1">
        <f t="shared" ref="EK67:EK68" si="78">EJ67</f>
        <v>28</v>
      </c>
      <c r="EL67" s="202">
        <v>28</v>
      </c>
      <c r="EM67" s="1">
        <f>EL67</f>
        <v>28</v>
      </c>
      <c r="EN67" s="209">
        <v>28</v>
      </c>
      <c r="EO67" s="218">
        <v>28</v>
      </c>
      <c r="EP67" s="225">
        <v>28</v>
      </c>
      <c r="EQ67" s="229">
        <v>28</v>
      </c>
      <c r="ER67" s="235">
        <v>28</v>
      </c>
      <c r="ES67" s="245">
        <v>28</v>
      </c>
      <c r="ET67" s="251">
        <v>28</v>
      </c>
      <c r="EU67" s="255">
        <v>28</v>
      </c>
      <c r="EV67" s="1">
        <f>EU67</f>
        <v>28</v>
      </c>
      <c r="EW67" s="1">
        <f>EV67</f>
        <v>28</v>
      </c>
      <c r="EX67" s="1">
        <f>EW67</f>
        <v>28</v>
      </c>
      <c r="EY67" s="279">
        <v>29</v>
      </c>
      <c r="EZ67" s="285">
        <v>29</v>
      </c>
      <c r="FA67" s="291">
        <v>29</v>
      </c>
      <c r="FB67" s="1">
        <v>29</v>
      </c>
      <c r="FC67" s="299">
        <v>32</v>
      </c>
      <c r="FD67" s="305">
        <v>34</v>
      </c>
      <c r="FE67" s="308">
        <v>35</v>
      </c>
      <c r="FF67" s="310">
        <v>35</v>
      </c>
      <c r="FG67" s="313">
        <v>35</v>
      </c>
      <c r="FH67" s="317">
        <v>35</v>
      </c>
      <c r="FI67" s="322">
        <v>35</v>
      </c>
      <c r="FJ67" s="327">
        <v>35</v>
      </c>
      <c r="FK67" s="331">
        <v>35</v>
      </c>
      <c r="FL67" s="335">
        <v>35</v>
      </c>
      <c r="FM67" s="338">
        <v>35</v>
      </c>
      <c r="FN67" s="343">
        <v>35</v>
      </c>
      <c r="FO67" s="346">
        <v>35</v>
      </c>
      <c r="FP67" s="354">
        <v>35</v>
      </c>
      <c r="FQ67" s="375">
        <v>35</v>
      </c>
      <c r="FR67" s="388">
        <v>35</v>
      </c>
      <c r="FS67" s="393">
        <v>35</v>
      </c>
      <c r="FT67" s="414">
        <v>35</v>
      </c>
      <c r="FU67" s="422">
        <v>35</v>
      </c>
      <c r="FV67" s="429">
        <v>35</v>
      </c>
      <c r="FW67" s="435">
        <v>35</v>
      </c>
      <c r="FX67" s="441">
        <v>35</v>
      </c>
      <c r="FY67" s="448">
        <v>35</v>
      </c>
      <c r="FZ67" s="456">
        <v>35</v>
      </c>
      <c r="GA67" s="460">
        <v>35</v>
      </c>
      <c r="GB67" s="1">
        <v>35</v>
      </c>
      <c r="GC67" s="1">
        <v>35</v>
      </c>
      <c r="GD67" s="483">
        <v>35</v>
      </c>
      <c r="GE67" s="1">
        <v>35</v>
      </c>
      <c r="GF67" s="498">
        <v>35</v>
      </c>
      <c r="GG67" s="505">
        <v>35</v>
      </c>
      <c r="GH67" s="511">
        <v>35</v>
      </c>
      <c r="GI67" s="519">
        <v>35</v>
      </c>
      <c r="GJ67" s="530">
        <v>35</v>
      </c>
      <c r="GK67" s="218">
        <f t="shared" ref="GK67:GK130" si="79">IF(ISBLANK(GJ67),"Н/Д",IF(GJ67="норм","норм",GJ67-GI67))</f>
        <v>0</v>
      </c>
      <c r="GL67" s="7"/>
      <c r="GM67" s="7"/>
      <c r="GN67" s="7">
        <v>2934</v>
      </c>
      <c r="GO67" s="13">
        <v>2980</v>
      </c>
      <c r="GP67" s="17"/>
      <c r="GQ67" s="22"/>
      <c r="GR67" s="31"/>
      <c r="GS67" s="37"/>
      <c r="GT67" s="41"/>
      <c r="GU67" s="44"/>
      <c r="GV67" s="47"/>
      <c r="GW67" s="53"/>
      <c r="GX67" s="65"/>
      <c r="GY67" s="69">
        <v>3779</v>
      </c>
      <c r="GZ67" s="71">
        <v>3776</v>
      </c>
      <c r="HA67" s="73">
        <v>3854</v>
      </c>
      <c r="HB67" s="74">
        <v>3950</v>
      </c>
      <c r="HC67" s="82">
        <v>4056</v>
      </c>
      <c r="HD67" s="88">
        <v>4166</v>
      </c>
      <c r="HE67" s="90"/>
      <c r="HF67" s="93">
        <v>4336</v>
      </c>
      <c r="HG67" s="99">
        <v>4423</v>
      </c>
      <c r="HH67" s="104"/>
      <c r="HI67" s="114">
        <v>4617</v>
      </c>
      <c r="HJ67" s="117"/>
      <c r="HK67" s="122">
        <v>4778</v>
      </c>
      <c r="HL67" s="124">
        <v>4860</v>
      </c>
      <c r="HM67" s="129">
        <v>4949</v>
      </c>
      <c r="HN67" s="133">
        <v>5090</v>
      </c>
      <c r="HO67" s="136">
        <v>5247</v>
      </c>
      <c r="HP67" s="140"/>
      <c r="HQ67" s="145"/>
      <c r="HR67" s="149">
        <v>5946</v>
      </c>
      <c r="HS67" s="153">
        <v>6040</v>
      </c>
      <c r="HT67" s="158">
        <v>6146</v>
      </c>
      <c r="HU67" s="163">
        <v>6259</v>
      </c>
      <c r="HV67" s="167">
        <v>6374</v>
      </c>
      <c r="HW67" s="174">
        <v>6471</v>
      </c>
      <c r="HX67" s="178">
        <v>6542</v>
      </c>
      <c r="HY67" s="184">
        <v>6580</v>
      </c>
      <c r="HZ67" s="189"/>
      <c r="IA67" s="193"/>
      <c r="IB67" s="202">
        <v>6706</v>
      </c>
      <c r="IC67" s="205"/>
      <c r="ID67" s="209">
        <v>6938</v>
      </c>
      <c r="IE67" s="218">
        <v>7150</v>
      </c>
      <c r="IF67" s="225">
        <v>7346</v>
      </c>
      <c r="IG67" s="229">
        <v>7552</v>
      </c>
      <c r="IH67" s="235">
        <v>7814</v>
      </c>
      <c r="II67" s="245">
        <v>8035</v>
      </c>
      <c r="IJ67" s="251">
        <v>8271</v>
      </c>
      <c r="IK67" s="255">
        <v>8489</v>
      </c>
      <c r="IL67" s="264"/>
      <c r="IM67" s="268">
        <v>9014</v>
      </c>
      <c r="IN67" s="272">
        <v>9307</v>
      </c>
      <c r="IO67" s="279">
        <v>9482</v>
      </c>
      <c r="IP67" s="285">
        <v>9696</v>
      </c>
      <c r="IQ67" s="291">
        <v>9949</v>
      </c>
      <c r="IR67" s="295"/>
      <c r="IS67" s="299">
        <v>10230</v>
      </c>
      <c r="IT67" s="305">
        <v>10303</v>
      </c>
      <c r="IU67" s="308">
        <v>10492</v>
      </c>
      <c r="IV67" s="310">
        <v>10694</v>
      </c>
      <c r="IW67" s="313">
        <v>10904</v>
      </c>
      <c r="IX67" s="317">
        <v>11119</v>
      </c>
      <c r="IY67" s="322">
        <v>11282</v>
      </c>
      <c r="IZ67" s="327">
        <v>11633</v>
      </c>
      <c r="JA67" s="331">
        <v>11866</v>
      </c>
      <c r="JB67" s="335">
        <v>12074</v>
      </c>
      <c r="JC67" s="338">
        <v>12342</v>
      </c>
      <c r="JD67" s="343">
        <v>12576</v>
      </c>
      <c r="JE67" s="346">
        <v>12881</v>
      </c>
      <c r="JF67" s="354">
        <v>13165</v>
      </c>
      <c r="JG67" s="375">
        <v>13405</v>
      </c>
      <c r="JH67" s="388">
        <v>13689</v>
      </c>
      <c r="JI67" s="393">
        <v>13907</v>
      </c>
      <c r="JJ67" s="414">
        <v>14136</v>
      </c>
      <c r="JK67" s="422">
        <v>14364</v>
      </c>
      <c r="JL67" s="429">
        <v>14725</v>
      </c>
      <c r="JM67" s="435">
        <v>14941</v>
      </c>
      <c r="JN67" s="441">
        <v>15171</v>
      </c>
      <c r="JO67" s="448">
        <v>15383</v>
      </c>
      <c r="JP67" s="456">
        <v>15648</v>
      </c>
      <c r="JQ67" s="460">
        <v>15905</v>
      </c>
      <c r="JR67" s="468"/>
      <c r="JS67" s="475"/>
      <c r="JT67" s="483">
        <v>16829</v>
      </c>
      <c r="JU67" s="489"/>
      <c r="JV67" s="498">
        <v>17488</v>
      </c>
      <c r="JW67" s="505">
        <v>17918</v>
      </c>
      <c r="JX67" s="511">
        <v>18292</v>
      </c>
      <c r="JY67" s="519">
        <v>18601</v>
      </c>
      <c r="JZ67" s="530">
        <v>18889</v>
      </c>
      <c r="KA67" s="218">
        <f t="shared" ref="KA67:KA130" si="80">IF(OR(ISBLANK(JY67),ISBLANK(JZ67)),"Н/Д",JZ67-JY67)</f>
        <v>288</v>
      </c>
      <c r="KB67" s="4"/>
    </row>
    <row r="68" spans="1:288" ht="15" customHeight="1" x14ac:dyDescent="0.2">
      <c r="A68" s="557"/>
      <c r="B68" s="43">
        <v>67</v>
      </c>
      <c r="C68" s="4" t="s">
        <v>195</v>
      </c>
      <c r="D68" s="43">
        <v>0</v>
      </c>
      <c r="E68" s="43">
        <v>1</v>
      </c>
      <c r="F68" s="7">
        <v>231</v>
      </c>
      <c r="G68" s="7">
        <v>233</v>
      </c>
      <c r="H68" s="1">
        <v>236</v>
      </c>
      <c r="I68" s="13">
        <v>238</v>
      </c>
      <c r="J68" s="5">
        <v>238</v>
      </c>
      <c r="K68" s="22">
        <v>239</v>
      </c>
      <c r="L68" s="31">
        <v>244</v>
      </c>
      <c r="M68" s="1">
        <f t="shared" ref="M68:M73" si="81">ROUND((L68-F68)/6+L68+1,0)</f>
        <v>247</v>
      </c>
      <c r="N68" s="1">
        <f>ROUND((M68-F68)/7+M68,0)</f>
        <v>249</v>
      </c>
      <c r="O68" s="44">
        <v>253</v>
      </c>
      <c r="P68" s="47">
        <v>256</v>
      </c>
      <c r="Q68" s="53">
        <v>260</v>
      </c>
      <c r="R68" s="65">
        <v>262</v>
      </c>
      <c r="S68" s="69">
        <v>265</v>
      </c>
      <c r="T68" s="71">
        <v>269</v>
      </c>
      <c r="U68" s="73">
        <v>272</v>
      </c>
      <c r="V68" s="77">
        <v>275</v>
      </c>
      <c r="W68" s="82">
        <v>277</v>
      </c>
      <c r="X68" s="88">
        <v>279</v>
      </c>
      <c r="Y68" s="90">
        <v>282</v>
      </c>
      <c r="Z68" s="93">
        <v>284</v>
      </c>
      <c r="AA68" s="99">
        <v>287</v>
      </c>
      <c r="AB68" s="104">
        <v>290</v>
      </c>
      <c r="AC68" s="114">
        <v>292</v>
      </c>
      <c r="AD68" s="117">
        <v>295</v>
      </c>
      <c r="AE68" s="122">
        <v>297</v>
      </c>
      <c r="AF68" s="124">
        <v>300</v>
      </c>
      <c r="AG68" s="1">
        <f>ROUND((AF68-AC68)/3+AF68,1)</f>
        <v>302.7</v>
      </c>
      <c r="AH68" s="133">
        <v>304</v>
      </c>
      <c r="AI68" s="136">
        <v>306</v>
      </c>
      <c r="AJ68" s="140">
        <v>309</v>
      </c>
      <c r="AK68" s="1">
        <f>ROUND((AJ68-AG68)/3+AJ68,1)</f>
        <v>311.10000000000002</v>
      </c>
      <c r="AL68" s="149">
        <v>312</v>
      </c>
      <c r="AM68" s="153">
        <v>314</v>
      </c>
      <c r="AN68" s="158">
        <v>317</v>
      </c>
      <c r="AO68" s="163">
        <v>320</v>
      </c>
      <c r="AP68" s="167">
        <v>323</v>
      </c>
      <c r="AQ68" s="1">
        <v>326</v>
      </c>
      <c r="AR68" s="178">
        <v>327</v>
      </c>
      <c r="AS68" s="184">
        <v>330</v>
      </c>
      <c r="AT68" s="1">
        <f>ROUND((AS68-AP68)/3*1.2+AS68,1)</f>
        <v>332.8</v>
      </c>
      <c r="AU68" s="1">
        <v>336</v>
      </c>
      <c r="AV68" s="202">
        <v>338</v>
      </c>
      <c r="AW68" s="205">
        <v>341</v>
      </c>
      <c r="AX68" s="1">
        <v>344</v>
      </c>
      <c r="AY68" s="218">
        <v>343</v>
      </c>
      <c r="AZ68" s="225">
        <v>345</v>
      </c>
      <c r="BA68" s="229">
        <v>345</v>
      </c>
      <c r="BB68" s="1">
        <v>345</v>
      </c>
      <c r="BC68" s="245">
        <v>348</v>
      </c>
      <c r="BD68" s="1">
        <v>350</v>
      </c>
      <c r="BE68" s="255">
        <v>352</v>
      </c>
      <c r="BF68" s="264">
        <v>353</v>
      </c>
      <c r="BG68" s="268">
        <v>354</v>
      </c>
      <c r="BH68" s="272">
        <v>355</v>
      </c>
      <c r="BI68" s="1">
        <v>356</v>
      </c>
      <c r="BJ68" s="1">
        <v>357</v>
      </c>
      <c r="BK68" s="1">
        <v>358</v>
      </c>
      <c r="BL68" s="1">
        <v>359</v>
      </c>
      <c r="BM68" s="299">
        <v>367</v>
      </c>
      <c r="BN68" s="1">
        <v>370</v>
      </c>
      <c r="BO68" s="308">
        <v>368</v>
      </c>
      <c r="BP68" s="1">
        <v>369</v>
      </c>
      <c r="BQ68" s="313">
        <v>371</v>
      </c>
      <c r="BR68" s="317">
        <v>372</v>
      </c>
      <c r="BS68" s="1">
        <v>373</v>
      </c>
      <c r="BT68" s="327">
        <v>470</v>
      </c>
      <c r="BU68" s="1">
        <v>472</v>
      </c>
      <c r="BV68" s="1">
        <v>474</v>
      </c>
      <c r="BW68" s="338">
        <v>480</v>
      </c>
      <c r="BX68" s="1">
        <v>483</v>
      </c>
      <c r="BY68" s="346">
        <v>485</v>
      </c>
      <c r="BZ68" s="354">
        <v>487</v>
      </c>
      <c r="CA68" s="1">
        <v>489</v>
      </c>
      <c r="CB68" s="1">
        <v>491</v>
      </c>
      <c r="CC68" s="1">
        <v>493</v>
      </c>
      <c r="CD68" s="1">
        <v>495</v>
      </c>
      <c r="CE68" s="422">
        <v>494</v>
      </c>
      <c r="CF68" s="1">
        <v>496</v>
      </c>
      <c r="CG68" s="1">
        <v>498</v>
      </c>
      <c r="CH68" s="1">
        <v>500</v>
      </c>
      <c r="CI68" s="448">
        <v>499</v>
      </c>
      <c r="CJ68" s="1">
        <v>500</v>
      </c>
      <c r="CK68" s="460">
        <v>505</v>
      </c>
      <c r="CL68" s="1">
        <v>507</v>
      </c>
      <c r="CM68" s="475">
        <v>506</v>
      </c>
      <c r="CN68" s="1">
        <v>507</v>
      </c>
      <c r="CO68" s="1">
        <v>508</v>
      </c>
      <c r="CP68" s="1">
        <v>509</v>
      </c>
      <c r="CQ68" s="505">
        <v>512</v>
      </c>
      <c r="CR68" s="1">
        <v>514</v>
      </c>
      <c r="CS68" s="522">
        <v>516</v>
      </c>
      <c r="CT68" s="1">
        <v>518</v>
      </c>
      <c r="CU68" s="218">
        <f t="shared" si="76"/>
        <v>2</v>
      </c>
      <c r="CV68" s="7">
        <v>269</v>
      </c>
      <c r="CW68" s="7">
        <v>272</v>
      </c>
      <c r="CX68" s="1">
        <v>275</v>
      </c>
      <c r="CY68" s="13">
        <v>276</v>
      </c>
      <c r="CZ68" s="18">
        <v>278</v>
      </c>
      <c r="DA68" s="22">
        <v>279</v>
      </c>
      <c r="DB68" s="31">
        <v>281</v>
      </c>
      <c r="DC68" s="1">
        <f t="shared" ref="DC68:DC73" si="82">ROUND((DB68-CV68)/6/31*21+DB68-1,0)</f>
        <v>281</v>
      </c>
      <c r="DD68" s="1">
        <f>ROUND((DC68-CV68)/7+DC68,0)</f>
        <v>283</v>
      </c>
      <c r="DE68" s="44">
        <v>285</v>
      </c>
      <c r="DF68" s="47">
        <v>285</v>
      </c>
      <c r="DG68" s="53">
        <v>285</v>
      </c>
      <c r="DH68" s="65">
        <v>285</v>
      </c>
      <c r="DI68" s="69">
        <v>285</v>
      </c>
      <c r="DJ68" s="71">
        <v>285</v>
      </c>
      <c r="DK68" s="73">
        <v>285</v>
      </c>
      <c r="DL68" s="77">
        <v>287</v>
      </c>
      <c r="DM68" s="82">
        <v>289</v>
      </c>
      <c r="DN68" s="88">
        <v>290</v>
      </c>
      <c r="DO68" s="90">
        <v>291</v>
      </c>
      <c r="DP68" s="93">
        <v>293</v>
      </c>
      <c r="DQ68" s="99">
        <v>295</v>
      </c>
      <c r="DR68" s="104">
        <v>298</v>
      </c>
      <c r="DS68" s="114">
        <v>299</v>
      </c>
      <c r="DT68" s="117">
        <v>302</v>
      </c>
      <c r="DU68" s="122">
        <v>304</v>
      </c>
      <c r="DV68" s="124">
        <v>306</v>
      </c>
      <c r="DW68" s="1">
        <f>ROUND((DV68-DS68)/3+DV68,1)</f>
        <v>308.3</v>
      </c>
      <c r="DX68" s="5">
        <v>308.3</v>
      </c>
      <c r="DY68" s="136">
        <v>308.3</v>
      </c>
      <c r="DZ68" s="140">
        <v>308.3</v>
      </c>
      <c r="EA68" s="1">
        <f t="shared" si="77"/>
        <v>308.3</v>
      </c>
      <c r="EB68" s="149">
        <v>309</v>
      </c>
      <c r="EC68" s="153">
        <v>310</v>
      </c>
      <c r="ED68" s="158">
        <v>312</v>
      </c>
      <c r="EE68" s="163">
        <v>314</v>
      </c>
      <c r="EF68" s="167">
        <v>318</v>
      </c>
      <c r="EG68" s="1">
        <v>320</v>
      </c>
      <c r="EH68" s="178">
        <v>322</v>
      </c>
      <c r="EI68" s="184">
        <v>325</v>
      </c>
      <c r="EJ68" s="1">
        <v>326</v>
      </c>
      <c r="EK68" s="1">
        <f t="shared" si="78"/>
        <v>326</v>
      </c>
      <c r="EL68" s="202">
        <v>326</v>
      </c>
      <c r="EM68" s="205">
        <v>326</v>
      </c>
      <c r="EN68" s="1">
        <f>EM68</f>
        <v>326</v>
      </c>
      <c r="EO68" s="218">
        <v>331</v>
      </c>
      <c r="EP68" s="225">
        <v>333</v>
      </c>
      <c r="EQ68" s="229">
        <v>333</v>
      </c>
      <c r="ER68" s="235">
        <v>334</v>
      </c>
      <c r="ES68" s="245">
        <v>335</v>
      </c>
      <c r="ET68" s="1">
        <v>336</v>
      </c>
      <c r="EU68" s="255">
        <v>338</v>
      </c>
      <c r="EV68" s="264">
        <v>340</v>
      </c>
      <c r="EW68" s="268">
        <v>340</v>
      </c>
      <c r="EX68" s="272">
        <v>340</v>
      </c>
      <c r="EY68" s="1">
        <v>341</v>
      </c>
      <c r="EZ68" s="1">
        <v>342</v>
      </c>
      <c r="FA68" s="1">
        <v>343</v>
      </c>
      <c r="FB68" s="1">
        <v>344</v>
      </c>
      <c r="FC68" s="299">
        <v>353</v>
      </c>
      <c r="FD68" s="1">
        <v>355</v>
      </c>
      <c r="FE68" s="308">
        <v>353</v>
      </c>
      <c r="FF68" s="1">
        <v>353</v>
      </c>
      <c r="FG68" s="313">
        <v>355</v>
      </c>
      <c r="FH68" s="317">
        <v>355</v>
      </c>
      <c r="FI68" s="1">
        <f>FH68</f>
        <v>355</v>
      </c>
      <c r="FJ68" s="327">
        <v>355</v>
      </c>
      <c r="FK68" s="1">
        <v>357</v>
      </c>
      <c r="FL68" s="1">
        <v>358</v>
      </c>
      <c r="FM68" s="1">
        <v>358</v>
      </c>
      <c r="FN68" s="1">
        <v>358</v>
      </c>
      <c r="FO68" s="5">
        <v>358</v>
      </c>
      <c r="FP68" s="5">
        <v>358</v>
      </c>
      <c r="FQ68" s="1">
        <v>358</v>
      </c>
      <c r="FR68" s="1">
        <v>355</v>
      </c>
      <c r="FS68" s="1">
        <v>355</v>
      </c>
      <c r="FT68" s="1">
        <v>355</v>
      </c>
      <c r="FU68" s="422">
        <v>375</v>
      </c>
      <c r="FV68" s="1">
        <v>376</v>
      </c>
      <c r="FW68" s="1">
        <v>377</v>
      </c>
      <c r="FX68" s="1">
        <v>378</v>
      </c>
      <c r="FY68" s="448">
        <v>380</v>
      </c>
      <c r="FZ68" s="1">
        <v>381</v>
      </c>
      <c r="GA68" s="460">
        <v>384</v>
      </c>
      <c r="GB68" s="1">
        <v>386</v>
      </c>
      <c r="GC68" s="475">
        <v>386</v>
      </c>
      <c r="GD68" s="1">
        <v>387</v>
      </c>
      <c r="GE68" s="1">
        <v>388</v>
      </c>
      <c r="GF68" s="1">
        <v>389</v>
      </c>
      <c r="GG68" s="505">
        <v>391</v>
      </c>
      <c r="GH68" s="1">
        <v>392</v>
      </c>
      <c r="GI68" s="522">
        <v>393</v>
      </c>
      <c r="GJ68" s="1">
        <v>394</v>
      </c>
      <c r="GK68" s="218">
        <f t="shared" si="79"/>
        <v>1</v>
      </c>
      <c r="GL68" s="7">
        <v>5477</v>
      </c>
      <c r="GM68" s="7">
        <v>5538</v>
      </c>
      <c r="GN68" s="7"/>
      <c r="GO68" s="13">
        <v>5639</v>
      </c>
      <c r="GP68" s="17"/>
      <c r="GQ68" s="22">
        <v>5741</v>
      </c>
      <c r="GR68" s="31"/>
      <c r="GS68" s="37"/>
      <c r="GT68" s="41"/>
      <c r="GU68" s="44">
        <v>5991</v>
      </c>
      <c r="GV68" s="47">
        <v>6052</v>
      </c>
      <c r="GW68" s="53">
        <v>6117</v>
      </c>
      <c r="GX68" s="65">
        <v>6170</v>
      </c>
      <c r="GY68" s="69">
        <v>6237</v>
      </c>
      <c r="GZ68" s="71">
        <v>6304</v>
      </c>
      <c r="HA68" s="73">
        <v>6352</v>
      </c>
      <c r="HB68" s="77">
        <v>6412</v>
      </c>
      <c r="HC68" s="82">
        <v>6473</v>
      </c>
      <c r="HD68" s="88">
        <v>6531</v>
      </c>
      <c r="HE68" s="90">
        <v>6592</v>
      </c>
      <c r="HF68" s="93">
        <v>6638</v>
      </c>
      <c r="HG68" s="99">
        <v>6691</v>
      </c>
      <c r="HH68" s="104">
        <v>6795</v>
      </c>
      <c r="HI68" s="114">
        <v>6875</v>
      </c>
      <c r="HJ68" s="117">
        <v>6967</v>
      </c>
      <c r="HK68" s="122">
        <v>7033</v>
      </c>
      <c r="HL68" s="124"/>
      <c r="HM68" s="129"/>
      <c r="HN68" s="133">
        <v>7330</v>
      </c>
      <c r="HO68" s="136">
        <v>7355</v>
      </c>
      <c r="HP68" s="140">
        <v>7434</v>
      </c>
      <c r="HQ68" s="145"/>
      <c r="HR68" s="149">
        <v>7540</v>
      </c>
      <c r="HS68" s="153">
        <v>7700</v>
      </c>
      <c r="HT68" s="158">
        <v>7757</v>
      </c>
      <c r="HU68" s="163">
        <v>7847</v>
      </c>
      <c r="HV68" s="167">
        <v>7950</v>
      </c>
      <c r="HW68" s="174"/>
      <c r="HX68" s="178">
        <v>8046</v>
      </c>
      <c r="HY68" s="184">
        <v>8200</v>
      </c>
      <c r="HZ68" s="189"/>
      <c r="IA68" s="193"/>
      <c r="IB68" s="202">
        <v>8520</v>
      </c>
      <c r="IC68" s="205">
        <v>8630</v>
      </c>
      <c r="ID68" s="209"/>
      <c r="IE68" s="218"/>
      <c r="IF68" s="225">
        <v>8800</v>
      </c>
      <c r="IG68" s="229">
        <v>8820</v>
      </c>
      <c r="IH68" s="235">
        <v>8930</v>
      </c>
      <c r="II68" s="245">
        <v>8940</v>
      </c>
      <c r="IJ68" s="251"/>
      <c r="IK68" s="255">
        <v>8960</v>
      </c>
      <c r="IL68" s="264">
        <v>8965</v>
      </c>
      <c r="IM68" s="268">
        <v>8969</v>
      </c>
      <c r="IN68" s="272">
        <v>8980</v>
      </c>
      <c r="IO68" s="279"/>
      <c r="IP68" s="285"/>
      <c r="IQ68" s="291"/>
      <c r="IR68" s="295"/>
      <c r="IS68" s="299">
        <v>9170</v>
      </c>
      <c r="IT68" s="305"/>
      <c r="IU68" s="308">
        <v>9393</v>
      </c>
      <c r="IV68" s="310"/>
      <c r="IW68" s="313">
        <v>9540</v>
      </c>
      <c r="IX68" s="317">
        <v>9600</v>
      </c>
      <c r="IY68" s="322"/>
      <c r="IZ68" s="327">
        <v>9676</v>
      </c>
      <c r="JA68" s="331"/>
      <c r="JB68" s="335"/>
      <c r="JC68" s="338">
        <v>9888</v>
      </c>
      <c r="JD68" s="343"/>
      <c r="JE68" s="346">
        <v>9898</v>
      </c>
      <c r="JF68" s="354">
        <v>9970</v>
      </c>
      <c r="JG68" s="375"/>
      <c r="JH68" s="388"/>
      <c r="JI68" s="393"/>
      <c r="JJ68" s="414"/>
      <c r="JK68" s="422">
        <v>10156</v>
      </c>
      <c r="JL68" s="429"/>
      <c r="JM68" s="435"/>
      <c r="JN68" s="441"/>
      <c r="JO68" s="448">
        <v>10339</v>
      </c>
      <c r="JP68" s="456"/>
      <c r="JQ68" s="460">
        <v>10480</v>
      </c>
      <c r="JR68" s="468"/>
      <c r="JS68" s="475">
        <v>10530</v>
      </c>
      <c r="JT68" s="483"/>
      <c r="JU68" s="489"/>
      <c r="JV68" s="498"/>
      <c r="JW68" s="505">
        <v>10900</v>
      </c>
      <c r="JX68" s="511"/>
      <c r="JY68" s="519"/>
      <c r="JZ68" s="530"/>
      <c r="KA68" s="218" t="str">
        <f t="shared" si="80"/>
        <v>Н/Д</v>
      </c>
      <c r="KB68" s="4"/>
    </row>
    <row r="69" spans="1:288" ht="15" customHeight="1" x14ac:dyDescent="0.2">
      <c r="A69" s="557"/>
      <c r="B69" s="61">
        <v>68</v>
      </c>
      <c r="C69" s="4" t="s">
        <v>196</v>
      </c>
      <c r="D69" s="61">
        <v>4</v>
      </c>
      <c r="E69" s="61">
        <v>4</v>
      </c>
      <c r="F69" s="7">
        <v>445</v>
      </c>
      <c r="G69" s="7">
        <v>451</v>
      </c>
      <c r="H69" s="10">
        <v>457</v>
      </c>
      <c r="I69" s="13">
        <v>463</v>
      </c>
      <c r="J69" s="18">
        <v>469</v>
      </c>
      <c r="K69" s="22">
        <v>477</v>
      </c>
      <c r="L69" s="31">
        <v>487</v>
      </c>
      <c r="M69" s="1">
        <f t="shared" si="81"/>
        <v>495</v>
      </c>
      <c r="N69" s="41">
        <v>504</v>
      </c>
      <c r="O69" s="44">
        <v>511</v>
      </c>
      <c r="P69" s="47">
        <v>518</v>
      </c>
      <c r="Q69" s="53">
        <v>525</v>
      </c>
      <c r="R69" s="65">
        <v>531</v>
      </c>
      <c r="S69" s="69">
        <v>539</v>
      </c>
      <c r="T69" s="71">
        <v>546</v>
      </c>
      <c r="U69" s="73">
        <v>553</v>
      </c>
      <c r="V69" s="77">
        <v>563</v>
      </c>
      <c r="W69" s="82">
        <v>572</v>
      </c>
      <c r="X69" s="88">
        <v>582</v>
      </c>
      <c r="Y69" s="90">
        <v>592</v>
      </c>
      <c r="Z69" s="93">
        <v>599</v>
      </c>
      <c r="AA69" s="99">
        <v>608</v>
      </c>
      <c r="AB69" s="1">
        <f>ROUND((AA69-X69)/3+AA69,1)</f>
        <v>616.70000000000005</v>
      </c>
      <c r="AC69" s="114">
        <v>624</v>
      </c>
      <c r="AD69" s="117">
        <v>632</v>
      </c>
      <c r="AE69" s="122">
        <v>639</v>
      </c>
      <c r="AF69" s="124">
        <v>647</v>
      </c>
      <c r="AG69" s="129">
        <v>656</v>
      </c>
      <c r="AH69" s="133">
        <v>668</v>
      </c>
      <c r="AI69" s="136">
        <v>677</v>
      </c>
      <c r="AJ69" s="140">
        <v>686</v>
      </c>
      <c r="AK69" s="145">
        <v>695</v>
      </c>
      <c r="AL69" s="149">
        <v>703</v>
      </c>
      <c r="AM69" s="153">
        <v>710</v>
      </c>
      <c r="AN69" s="1">
        <v>718</v>
      </c>
      <c r="AO69" s="163">
        <v>725</v>
      </c>
      <c r="AP69" s="167">
        <v>732</v>
      </c>
      <c r="AQ69" s="174">
        <v>739</v>
      </c>
      <c r="AR69" s="1">
        <v>743</v>
      </c>
      <c r="AS69" s="184">
        <v>750</v>
      </c>
      <c r="AT69" s="189">
        <v>758</v>
      </c>
      <c r="AU69" s="193">
        <v>770</v>
      </c>
      <c r="AV69" s="202">
        <v>780</v>
      </c>
      <c r="AW69" s="205">
        <v>790</v>
      </c>
      <c r="AX69" s="209">
        <v>798</v>
      </c>
      <c r="AY69" s="218">
        <v>805</v>
      </c>
      <c r="AZ69" s="225">
        <v>810</v>
      </c>
      <c r="BA69" s="229">
        <v>814</v>
      </c>
      <c r="BB69" s="235">
        <v>820</v>
      </c>
      <c r="BC69" s="245">
        <v>825</v>
      </c>
      <c r="BD69" s="251">
        <v>830</v>
      </c>
      <c r="BE69" s="255">
        <v>835</v>
      </c>
      <c r="BF69" s="264">
        <v>841</v>
      </c>
      <c r="BG69" s="268">
        <v>851</v>
      </c>
      <c r="BH69" s="272">
        <v>859</v>
      </c>
      <c r="BI69" s="279">
        <v>866</v>
      </c>
      <c r="BJ69" s="285">
        <v>873</v>
      </c>
      <c r="BK69" s="291">
        <v>878</v>
      </c>
      <c r="BL69" s="295">
        <v>882</v>
      </c>
      <c r="BM69" s="299">
        <v>887</v>
      </c>
      <c r="BN69" s="305">
        <v>893</v>
      </c>
      <c r="BO69" s="308">
        <v>897</v>
      </c>
      <c r="BP69" s="310">
        <v>904</v>
      </c>
      <c r="BQ69" s="313">
        <v>909</v>
      </c>
      <c r="BR69" s="317">
        <v>919</v>
      </c>
      <c r="BS69" s="322">
        <v>931</v>
      </c>
      <c r="BT69" s="327">
        <v>942</v>
      </c>
      <c r="BU69" s="331">
        <v>948</v>
      </c>
      <c r="BV69" s="335">
        <v>952</v>
      </c>
      <c r="BW69" s="338">
        <v>957</v>
      </c>
      <c r="BX69" s="343">
        <v>961</v>
      </c>
      <c r="BY69" s="346">
        <v>965</v>
      </c>
      <c r="BZ69" s="354">
        <v>970</v>
      </c>
      <c r="CA69" s="375">
        <v>977</v>
      </c>
      <c r="CB69" s="388">
        <v>981</v>
      </c>
      <c r="CC69" s="393">
        <v>985</v>
      </c>
      <c r="CD69" s="414">
        <v>990</v>
      </c>
      <c r="CE69" s="422">
        <v>996</v>
      </c>
      <c r="CF69" s="429">
        <v>1002</v>
      </c>
      <c r="CG69" s="435">
        <v>1009</v>
      </c>
      <c r="CH69" s="441">
        <v>1016</v>
      </c>
      <c r="CI69" s="448">
        <v>1022</v>
      </c>
      <c r="CJ69" s="456">
        <v>1031</v>
      </c>
      <c r="CK69" s="460">
        <v>1038</v>
      </c>
      <c r="CL69" s="468">
        <v>1048</v>
      </c>
      <c r="CM69" s="475">
        <v>1060</v>
      </c>
      <c r="CN69" s="483">
        <v>1070</v>
      </c>
      <c r="CO69" s="489">
        <v>1077</v>
      </c>
      <c r="CP69" s="498">
        <v>1086</v>
      </c>
      <c r="CQ69" s="505">
        <v>1098</v>
      </c>
      <c r="CR69" s="511">
        <v>1107</v>
      </c>
      <c r="CS69" s="519">
        <v>1116</v>
      </c>
      <c r="CT69" s="530">
        <v>1122</v>
      </c>
      <c r="CU69" s="218">
        <f t="shared" si="76"/>
        <v>6</v>
      </c>
      <c r="CV69" s="7">
        <v>325</v>
      </c>
      <c r="CW69" s="7">
        <v>332</v>
      </c>
      <c r="CX69" s="10">
        <v>338</v>
      </c>
      <c r="CY69" s="13">
        <v>344</v>
      </c>
      <c r="CZ69" s="18">
        <v>348</v>
      </c>
      <c r="DA69" s="22">
        <v>351</v>
      </c>
      <c r="DB69" s="31">
        <v>353</v>
      </c>
      <c r="DC69" s="1">
        <f t="shared" si="82"/>
        <v>355</v>
      </c>
      <c r="DD69" s="41">
        <v>357</v>
      </c>
      <c r="DE69" s="44">
        <v>360</v>
      </c>
      <c r="DF69" s="47">
        <v>364</v>
      </c>
      <c r="DG69" s="53">
        <v>368</v>
      </c>
      <c r="DH69" s="65">
        <v>371</v>
      </c>
      <c r="DI69" s="69">
        <v>376</v>
      </c>
      <c r="DJ69" s="71">
        <v>381</v>
      </c>
      <c r="DK69" s="73">
        <v>386</v>
      </c>
      <c r="DL69" s="77">
        <v>391</v>
      </c>
      <c r="DM69" s="82">
        <v>395</v>
      </c>
      <c r="DN69" s="88">
        <v>398</v>
      </c>
      <c r="DO69" s="90">
        <v>401</v>
      </c>
      <c r="DP69" s="93">
        <v>405</v>
      </c>
      <c r="DQ69" s="99">
        <v>409</v>
      </c>
      <c r="DR69" s="1">
        <f>ROUND((DQ69-DN69)/3+DQ69,1)</f>
        <v>412.7</v>
      </c>
      <c r="DS69" s="114">
        <v>422</v>
      </c>
      <c r="DT69" s="117">
        <v>428</v>
      </c>
      <c r="DU69" s="122">
        <v>433</v>
      </c>
      <c r="DV69" s="124">
        <v>437</v>
      </c>
      <c r="DW69" s="129">
        <v>443</v>
      </c>
      <c r="DX69" s="133">
        <v>447</v>
      </c>
      <c r="DY69" s="136">
        <v>447</v>
      </c>
      <c r="DZ69" s="140">
        <v>447</v>
      </c>
      <c r="EA69" s="145">
        <v>447</v>
      </c>
      <c r="EB69" s="149">
        <v>448</v>
      </c>
      <c r="EC69" s="153">
        <v>453</v>
      </c>
      <c r="ED69" s="1">
        <v>457</v>
      </c>
      <c r="EE69" s="163">
        <v>465</v>
      </c>
      <c r="EF69" s="167">
        <v>472</v>
      </c>
      <c r="EG69" s="174">
        <v>478</v>
      </c>
      <c r="EH69" s="1">
        <v>484</v>
      </c>
      <c r="EI69" s="184">
        <v>490</v>
      </c>
      <c r="EJ69" s="189">
        <v>493</v>
      </c>
      <c r="EK69" s="193">
        <v>493</v>
      </c>
      <c r="EL69" s="202">
        <v>493</v>
      </c>
      <c r="EM69" s="205">
        <v>493</v>
      </c>
      <c r="EN69" s="209">
        <v>493</v>
      </c>
      <c r="EO69" s="218">
        <v>496</v>
      </c>
      <c r="EP69" s="225">
        <v>501</v>
      </c>
      <c r="EQ69" s="229">
        <v>508</v>
      </c>
      <c r="ER69" s="235">
        <v>513</v>
      </c>
      <c r="ES69" s="245">
        <v>518</v>
      </c>
      <c r="ET69" s="251">
        <v>523</v>
      </c>
      <c r="EU69" s="255">
        <v>528</v>
      </c>
      <c r="EV69" s="264">
        <v>531</v>
      </c>
      <c r="EW69" s="268">
        <v>531</v>
      </c>
      <c r="EX69" s="272">
        <v>531</v>
      </c>
      <c r="EY69" s="279">
        <v>536</v>
      </c>
      <c r="EZ69" s="285">
        <v>542</v>
      </c>
      <c r="FA69" s="291">
        <v>546</v>
      </c>
      <c r="FB69" s="295">
        <v>555</v>
      </c>
      <c r="FC69" s="299">
        <v>561</v>
      </c>
      <c r="FD69" s="305">
        <v>567</v>
      </c>
      <c r="FE69" s="308">
        <v>572</v>
      </c>
      <c r="FF69" s="310">
        <v>577</v>
      </c>
      <c r="FG69" s="313">
        <v>580</v>
      </c>
      <c r="FH69" s="317">
        <v>580</v>
      </c>
      <c r="FI69" s="322">
        <v>580</v>
      </c>
      <c r="FJ69" s="327">
        <v>582</v>
      </c>
      <c r="FK69" s="331">
        <v>586</v>
      </c>
      <c r="FL69" s="335">
        <v>589</v>
      </c>
      <c r="FM69" s="338">
        <v>593</v>
      </c>
      <c r="FN69" s="343">
        <v>601</v>
      </c>
      <c r="FO69" s="346">
        <v>608</v>
      </c>
      <c r="FP69" s="354">
        <v>615</v>
      </c>
      <c r="FQ69" s="375">
        <v>621</v>
      </c>
      <c r="FR69" s="388">
        <v>626</v>
      </c>
      <c r="FS69" s="393">
        <v>636</v>
      </c>
      <c r="FT69" s="414">
        <v>638</v>
      </c>
      <c r="FU69" s="422">
        <v>648</v>
      </c>
      <c r="FV69" s="429">
        <v>655</v>
      </c>
      <c r="FW69" s="435">
        <v>660</v>
      </c>
      <c r="FX69" s="441">
        <v>669</v>
      </c>
      <c r="FY69" s="448">
        <v>672</v>
      </c>
      <c r="FZ69" s="456">
        <v>679</v>
      </c>
      <c r="GA69" s="460">
        <v>683</v>
      </c>
      <c r="GB69" s="468">
        <v>690</v>
      </c>
      <c r="GC69" s="475">
        <v>700</v>
      </c>
      <c r="GD69" s="483">
        <v>711</v>
      </c>
      <c r="GE69" s="489">
        <v>721</v>
      </c>
      <c r="GF69" s="498">
        <v>731</v>
      </c>
      <c r="GG69" s="505">
        <v>741</v>
      </c>
      <c r="GH69" s="511">
        <v>751</v>
      </c>
      <c r="GI69" s="519">
        <v>760</v>
      </c>
      <c r="GJ69" s="530">
        <v>771</v>
      </c>
      <c r="GK69" s="218">
        <f t="shared" si="79"/>
        <v>11</v>
      </c>
      <c r="GL69" s="7">
        <v>11367</v>
      </c>
      <c r="GM69" s="7">
        <v>11561</v>
      </c>
      <c r="GN69" s="7">
        <v>11736</v>
      </c>
      <c r="GO69" s="13">
        <v>11880</v>
      </c>
      <c r="GP69" s="17">
        <v>12034</v>
      </c>
      <c r="GQ69" s="22"/>
      <c r="GR69" s="31">
        <v>12355</v>
      </c>
      <c r="GS69" s="37"/>
      <c r="GT69" s="41">
        <v>12589</v>
      </c>
      <c r="GU69" s="44">
        <v>12710</v>
      </c>
      <c r="GV69" s="47">
        <v>12823</v>
      </c>
      <c r="GW69" s="53">
        <v>12957</v>
      </c>
      <c r="GX69" s="65">
        <v>13057</v>
      </c>
      <c r="GY69" s="69">
        <v>13176</v>
      </c>
      <c r="GZ69" s="71">
        <v>13300</v>
      </c>
      <c r="HA69" s="73">
        <v>13402</v>
      </c>
      <c r="HB69" s="77">
        <v>13512</v>
      </c>
      <c r="HC69" s="82">
        <v>13636</v>
      </c>
      <c r="HD69" s="88">
        <v>13750</v>
      </c>
      <c r="HE69" s="90">
        <v>13857</v>
      </c>
      <c r="HF69" s="93">
        <v>13958</v>
      </c>
      <c r="HG69" s="99">
        <v>14060</v>
      </c>
      <c r="HH69" s="104"/>
      <c r="HI69" s="114">
        <v>14260</v>
      </c>
      <c r="HJ69" s="74">
        <v>14388</v>
      </c>
      <c r="HK69" s="122">
        <v>14484</v>
      </c>
      <c r="HL69" s="124">
        <v>14588</v>
      </c>
      <c r="HM69" s="129">
        <v>14702</v>
      </c>
      <c r="HN69" s="133">
        <v>14806</v>
      </c>
      <c r="HO69" s="136">
        <v>14927</v>
      </c>
      <c r="HP69" s="140">
        <v>15037</v>
      </c>
      <c r="HQ69" s="145">
        <v>15139</v>
      </c>
      <c r="HR69" s="149">
        <v>15258</v>
      </c>
      <c r="HS69" s="153">
        <v>15389</v>
      </c>
      <c r="HT69" s="158"/>
      <c r="HU69" s="163">
        <v>15648</v>
      </c>
      <c r="HV69" s="167">
        <v>15840</v>
      </c>
      <c r="HW69" s="174">
        <v>16004</v>
      </c>
      <c r="HX69" s="178"/>
      <c r="HY69" s="184">
        <v>16318</v>
      </c>
      <c r="HZ69" s="189">
        <v>16470</v>
      </c>
      <c r="IA69" s="193">
        <v>16643</v>
      </c>
      <c r="IB69" s="202">
        <v>16791</v>
      </c>
      <c r="IC69" s="205">
        <v>16929</v>
      </c>
      <c r="ID69" s="209">
        <v>17060</v>
      </c>
      <c r="IE69" s="218">
        <v>17202</v>
      </c>
      <c r="IF69" s="225"/>
      <c r="IG69" s="229">
        <v>17548</v>
      </c>
      <c r="IH69" s="235">
        <v>17680</v>
      </c>
      <c r="II69" s="245">
        <v>17832</v>
      </c>
      <c r="IJ69" s="251">
        <v>17988</v>
      </c>
      <c r="IK69" s="255">
        <v>18148</v>
      </c>
      <c r="IL69" s="264">
        <v>18314</v>
      </c>
      <c r="IM69" s="268">
        <v>18481</v>
      </c>
      <c r="IN69" s="272">
        <v>18642</v>
      </c>
      <c r="IO69" s="279">
        <v>18794</v>
      </c>
      <c r="IP69" s="285">
        <v>18951</v>
      </c>
      <c r="IQ69" s="291">
        <v>19121</v>
      </c>
      <c r="IR69" s="295">
        <v>19283</v>
      </c>
      <c r="IS69" s="299">
        <v>19502</v>
      </c>
      <c r="IT69" s="305">
        <v>19802</v>
      </c>
      <c r="IU69" s="308">
        <v>20030</v>
      </c>
      <c r="IV69" s="310">
        <v>20220</v>
      </c>
      <c r="IW69" s="313">
        <v>20370</v>
      </c>
      <c r="IX69" s="317">
        <v>20535</v>
      </c>
      <c r="IY69" s="322">
        <v>20702</v>
      </c>
      <c r="IZ69" s="327">
        <v>20880</v>
      </c>
      <c r="JA69" s="331">
        <v>21024</v>
      </c>
      <c r="JB69" s="335">
        <v>21154</v>
      </c>
      <c r="JC69" s="338">
        <v>21500</v>
      </c>
      <c r="JD69" s="343">
        <v>21909</v>
      </c>
      <c r="JE69" s="346">
        <v>22309</v>
      </c>
      <c r="JF69" s="354">
        <v>22702</v>
      </c>
      <c r="JG69" s="375">
        <v>22960</v>
      </c>
      <c r="JH69" s="388">
        <v>23163</v>
      </c>
      <c r="JI69" s="393">
        <v>23320</v>
      </c>
      <c r="JJ69" s="414">
        <v>23468</v>
      </c>
      <c r="JK69" s="422">
        <v>23631</v>
      </c>
      <c r="JL69" s="429">
        <v>23787</v>
      </c>
      <c r="JM69" s="435">
        <v>23944</v>
      </c>
      <c r="JN69" s="441">
        <v>24159</v>
      </c>
      <c r="JO69" s="448">
        <v>24392</v>
      </c>
      <c r="JP69" s="456">
        <v>24800</v>
      </c>
      <c r="JQ69" s="460">
        <v>25200</v>
      </c>
      <c r="JR69" s="468">
        <v>25707</v>
      </c>
      <c r="JS69" s="475">
        <v>26027</v>
      </c>
      <c r="JT69" s="483">
        <v>26230</v>
      </c>
      <c r="JU69" s="489">
        <v>26419</v>
      </c>
      <c r="JV69" s="498">
        <v>26613</v>
      </c>
      <c r="JW69" s="505">
        <v>26795</v>
      </c>
      <c r="JX69" s="511">
        <v>26956</v>
      </c>
      <c r="JY69" s="519">
        <v>27112</v>
      </c>
      <c r="JZ69" s="530">
        <v>27346</v>
      </c>
      <c r="KA69" s="218">
        <f t="shared" si="80"/>
        <v>234</v>
      </c>
      <c r="KB69" s="4"/>
    </row>
    <row r="70" spans="1:288" ht="15" customHeight="1" x14ac:dyDescent="0.2">
      <c r="A70" s="557">
        <v>6</v>
      </c>
      <c r="B70" s="43">
        <v>69</v>
      </c>
      <c r="C70" s="4" t="s">
        <v>197</v>
      </c>
      <c r="D70" s="43">
        <v>0</v>
      </c>
      <c r="E70" s="43">
        <v>1</v>
      </c>
      <c r="F70" s="7">
        <v>449</v>
      </c>
      <c r="G70" s="1">
        <v>460</v>
      </c>
      <c r="H70" s="1">
        <v>472</v>
      </c>
      <c r="I70" s="13">
        <v>482</v>
      </c>
      <c r="J70" s="18">
        <v>493</v>
      </c>
      <c r="K70" s="22">
        <v>503</v>
      </c>
      <c r="L70" s="1">
        <v>511</v>
      </c>
      <c r="M70" s="1">
        <f t="shared" si="81"/>
        <v>522</v>
      </c>
      <c r="N70" s="41">
        <v>538</v>
      </c>
      <c r="O70" s="44">
        <v>555</v>
      </c>
      <c r="P70" s="47">
        <v>573</v>
      </c>
      <c r="Q70" s="1">
        <f t="shared" ref="Q70:Q71" si="83">ROUND((P70-F70)/10+P70+1,1)</f>
        <v>586.4</v>
      </c>
      <c r="R70" s="65">
        <v>592</v>
      </c>
      <c r="S70" s="69">
        <v>604</v>
      </c>
      <c r="T70" s="71">
        <v>614</v>
      </c>
      <c r="U70" s="73">
        <v>615</v>
      </c>
      <c r="V70" s="77">
        <v>618</v>
      </c>
      <c r="W70" s="82">
        <v>621</v>
      </c>
      <c r="X70" s="88">
        <v>624</v>
      </c>
      <c r="Y70" s="90">
        <v>628</v>
      </c>
      <c r="Z70" s="93">
        <v>632</v>
      </c>
      <c r="AA70" s="99">
        <v>635</v>
      </c>
      <c r="AB70" s="104">
        <v>643</v>
      </c>
      <c r="AC70" s="114">
        <v>647</v>
      </c>
      <c r="AD70" s="117">
        <v>657</v>
      </c>
      <c r="AE70" s="122">
        <v>673</v>
      </c>
      <c r="AF70" s="124">
        <v>676</v>
      </c>
      <c r="AG70" s="129">
        <v>678</v>
      </c>
      <c r="AH70" s="133">
        <v>682</v>
      </c>
      <c r="AI70" s="136">
        <v>686</v>
      </c>
      <c r="AJ70" s="140">
        <v>691</v>
      </c>
      <c r="AK70" s="145">
        <v>707</v>
      </c>
      <c r="AL70" s="149">
        <v>716</v>
      </c>
      <c r="AM70" s="153">
        <v>723</v>
      </c>
      <c r="AN70" s="158">
        <v>726</v>
      </c>
      <c r="AO70" s="163">
        <v>730</v>
      </c>
      <c r="AP70" s="167">
        <v>741</v>
      </c>
      <c r="AQ70" s="174">
        <v>749</v>
      </c>
      <c r="AR70" s="178">
        <v>753</v>
      </c>
      <c r="AS70" s="184">
        <v>755</v>
      </c>
      <c r="AT70" s="1">
        <f>ROUND((AS70-AP70)/3*1.2+AS70,1)</f>
        <v>760.6</v>
      </c>
      <c r="AU70" s="1">
        <v>764</v>
      </c>
      <c r="AV70" s="1">
        <v>768</v>
      </c>
      <c r="AW70" s="1">
        <v>773</v>
      </c>
      <c r="AX70" s="209">
        <v>800</v>
      </c>
      <c r="AY70" s="218">
        <v>805</v>
      </c>
      <c r="AZ70" s="225">
        <v>807</v>
      </c>
      <c r="BA70" s="1">
        <v>810</v>
      </c>
      <c r="BB70" s="235">
        <v>812</v>
      </c>
      <c r="BC70" s="245">
        <v>814</v>
      </c>
      <c r="BD70" s="1">
        <v>816</v>
      </c>
      <c r="BE70" s="255">
        <v>818</v>
      </c>
      <c r="BF70" s="264">
        <v>819</v>
      </c>
      <c r="BG70" s="268">
        <v>820</v>
      </c>
      <c r="BH70" s="272">
        <v>821</v>
      </c>
      <c r="BI70" s="279">
        <v>822</v>
      </c>
      <c r="BJ70" s="285">
        <v>822</v>
      </c>
      <c r="BK70" s="291">
        <v>823</v>
      </c>
      <c r="BL70" s="295">
        <v>826</v>
      </c>
      <c r="BM70" s="299">
        <v>828</v>
      </c>
      <c r="BN70" s="305">
        <v>831</v>
      </c>
      <c r="BO70" s="308">
        <v>832</v>
      </c>
      <c r="BP70" s="310">
        <v>837</v>
      </c>
      <c r="BQ70" s="313">
        <v>843</v>
      </c>
      <c r="BR70" s="317">
        <v>850</v>
      </c>
      <c r="BS70" s="322">
        <v>862</v>
      </c>
      <c r="BT70" s="327">
        <v>874</v>
      </c>
      <c r="BU70" s="331">
        <v>883</v>
      </c>
      <c r="BV70" s="335">
        <v>904</v>
      </c>
      <c r="BW70" s="338">
        <v>913</v>
      </c>
      <c r="BX70" s="343">
        <v>924</v>
      </c>
      <c r="BY70" s="346">
        <v>940</v>
      </c>
      <c r="BZ70" s="354">
        <v>957</v>
      </c>
      <c r="CA70" s="375">
        <v>965</v>
      </c>
      <c r="CB70" s="388">
        <v>975</v>
      </c>
      <c r="CC70" s="393">
        <v>983</v>
      </c>
      <c r="CD70" s="414">
        <v>990</v>
      </c>
      <c r="CE70" s="422">
        <v>1001</v>
      </c>
      <c r="CF70" s="429">
        <v>1004</v>
      </c>
      <c r="CG70" s="435">
        <v>1011</v>
      </c>
      <c r="CH70" s="441">
        <v>1023</v>
      </c>
      <c r="CI70" s="448">
        <v>1026</v>
      </c>
      <c r="CJ70" s="456">
        <v>1029</v>
      </c>
      <c r="CK70" s="460">
        <v>1035</v>
      </c>
      <c r="CL70" s="468">
        <v>1043</v>
      </c>
      <c r="CM70" s="475">
        <v>1050</v>
      </c>
      <c r="CN70" s="483">
        <v>1059</v>
      </c>
      <c r="CO70" s="489">
        <v>1064</v>
      </c>
      <c r="CP70" s="498">
        <v>1075</v>
      </c>
      <c r="CQ70" s="505">
        <v>1088</v>
      </c>
      <c r="CR70" s="511">
        <v>1099</v>
      </c>
      <c r="CS70" s="519">
        <v>1110</v>
      </c>
      <c r="CT70" s="530">
        <v>1124</v>
      </c>
      <c r="CU70" s="218">
        <f t="shared" si="76"/>
        <v>14</v>
      </c>
      <c r="CV70" s="7">
        <v>278</v>
      </c>
      <c r="CW70" s="5">
        <v>278</v>
      </c>
      <c r="CX70" s="5">
        <v>278</v>
      </c>
      <c r="CY70" s="5">
        <v>278</v>
      </c>
      <c r="CZ70" s="18">
        <v>278</v>
      </c>
      <c r="DA70" s="22">
        <v>278</v>
      </c>
      <c r="DB70" s="1">
        <v>278</v>
      </c>
      <c r="DC70" s="1">
        <v>278</v>
      </c>
      <c r="DD70" s="41">
        <v>278</v>
      </c>
      <c r="DE70" s="44">
        <v>279</v>
      </c>
      <c r="DF70" s="47">
        <v>279</v>
      </c>
      <c r="DG70" s="1">
        <v>279</v>
      </c>
      <c r="DH70" s="65">
        <v>279</v>
      </c>
      <c r="DI70" s="69">
        <v>279</v>
      </c>
      <c r="DJ70" s="71">
        <v>279</v>
      </c>
      <c r="DK70" s="73">
        <v>280</v>
      </c>
      <c r="DL70" s="77">
        <v>280</v>
      </c>
      <c r="DM70" s="82">
        <v>280</v>
      </c>
      <c r="DN70" s="88">
        <v>282</v>
      </c>
      <c r="DO70" s="90">
        <v>282</v>
      </c>
      <c r="DP70" s="93">
        <v>283</v>
      </c>
      <c r="DQ70" s="99">
        <v>285</v>
      </c>
      <c r="DR70" s="104">
        <v>287</v>
      </c>
      <c r="DS70" s="114">
        <v>289</v>
      </c>
      <c r="DT70" s="117">
        <v>291</v>
      </c>
      <c r="DU70" s="122">
        <v>293</v>
      </c>
      <c r="DV70" s="124">
        <v>295</v>
      </c>
      <c r="DW70" s="129">
        <v>296</v>
      </c>
      <c r="DX70" s="133">
        <v>297</v>
      </c>
      <c r="DY70" s="136">
        <v>297</v>
      </c>
      <c r="DZ70" s="140">
        <v>297</v>
      </c>
      <c r="EA70" s="145">
        <v>297</v>
      </c>
      <c r="EB70" s="149">
        <v>298</v>
      </c>
      <c r="EC70" s="153">
        <v>300</v>
      </c>
      <c r="ED70" s="158">
        <v>301</v>
      </c>
      <c r="EE70" s="163">
        <v>303</v>
      </c>
      <c r="EF70" s="167">
        <v>305</v>
      </c>
      <c r="EG70" s="174">
        <v>307</v>
      </c>
      <c r="EH70" s="178">
        <v>308</v>
      </c>
      <c r="EI70" s="184">
        <v>310</v>
      </c>
      <c r="EJ70" s="1">
        <v>311</v>
      </c>
      <c r="EK70" s="1">
        <f t="shared" ref="EK70:EK71" si="84">EJ70</f>
        <v>311</v>
      </c>
      <c r="EL70" s="1">
        <f t="shared" ref="EL70:EL71" si="85">EK70</f>
        <v>311</v>
      </c>
      <c r="EM70" s="1">
        <f t="shared" ref="EM70:EM71" si="86">EL70</f>
        <v>311</v>
      </c>
      <c r="EN70" s="209">
        <v>311</v>
      </c>
      <c r="EO70" s="218">
        <v>311</v>
      </c>
      <c r="EP70" s="225">
        <v>313</v>
      </c>
      <c r="EQ70" s="1">
        <v>315</v>
      </c>
      <c r="ER70" s="235">
        <v>317</v>
      </c>
      <c r="ES70" s="245">
        <v>318.77100000000002</v>
      </c>
      <c r="ET70" s="1">
        <v>4</v>
      </c>
      <c r="EU70" s="255">
        <v>5</v>
      </c>
      <c r="EV70" s="264">
        <v>5</v>
      </c>
      <c r="EW70" s="268">
        <v>5</v>
      </c>
      <c r="EX70" s="272">
        <v>5</v>
      </c>
      <c r="EY70" s="279">
        <v>5</v>
      </c>
      <c r="EZ70" s="285">
        <v>5</v>
      </c>
      <c r="FA70" s="291">
        <v>5</v>
      </c>
      <c r="FB70" s="295">
        <v>9</v>
      </c>
      <c r="FC70" s="299">
        <v>12</v>
      </c>
      <c r="FD70" s="305">
        <v>14</v>
      </c>
      <c r="FE70" s="308">
        <v>14</v>
      </c>
      <c r="FF70" s="310">
        <v>17</v>
      </c>
      <c r="FG70" s="313">
        <v>18</v>
      </c>
      <c r="FH70" s="317">
        <v>18</v>
      </c>
      <c r="FI70" s="322">
        <v>18</v>
      </c>
      <c r="FJ70" s="327">
        <v>18</v>
      </c>
      <c r="FK70" s="331">
        <v>18</v>
      </c>
      <c r="FL70" s="335">
        <v>18</v>
      </c>
      <c r="FM70" s="338">
        <v>18</v>
      </c>
      <c r="FN70" s="343">
        <v>20</v>
      </c>
      <c r="FO70" s="346">
        <v>24</v>
      </c>
      <c r="FP70" s="354">
        <v>30</v>
      </c>
      <c r="FQ70" s="375">
        <v>35</v>
      </c>
      <c r="FR70" s="388">
        <v>37</v>
      </c>
      <c r="FS70" s="393">
        <v>37</v>
      </c>
      <c r="FT70" s="414">
        <v>37</v>
      </c>
      <c r="FU70" s="422">
        <v>37</v>
      </c>
      <c r="FV70" s="429">
        <v>37</v>
      </c>
      <c r="FW70" s="435">
        <v>37</v>
      </c>
      <c r="FX70" s="441">
        <v>39</v>
      </c>
      <c r="FY70" s="448">
        <v>43</v>
      </c>
      <c r="FZ70" s="456">
        <v>48</v>
      </c>
      <c r="GA70" s="460">
        <v>50</v>
      </c>
      <c r="GB70" s="468">
        <v>55</v>
      </c>
      <c r="GC70" s="475">
        <v>59</v>
      </c>
      <c r="GD70" s="483">
        <v>64</v>
      </c>
      <c r="GE70" s="489">
        <v>69</v>
      </c>
      <c r="GF70" s="498">
        <v>74</v>
      </c>
      <c r="GG70" s="505">
        <v>77</v>
      </c>
      <c r="GH70" s="511">
        <v>80</v>
      </c>
      <c r="GI70" s="519">
        <v>83</v>
      </c>
      <c r="GJ70" s="530">
        <v>87</v>
      </c>
      <c r="GK70" s="218">
        <f t="shared" si="79"/>
        <v>4</v>
      </c>
      <c r="GL70" s="7">
        <v>410</v>
      </c>
      <c r="GM70" s="7"/>
      <c r="GN70" s="7"/>
      <c r="GO70" s="13">
        <v>1420</v>
      </c>
      <c r="GP70" s="17">
        <v>1717</v>
      </c>
      <c r="GQ70" s="22">
        <v>1953</v>
      </c>
      <c r="GR70" s="31"/>
      <c r="GS70" s="37"/>
      <c r="GT70" s="41"/>
      <c r="GU70" s="44">
        <v>3079</v>
      </c>
      <c r="GV70" s="47">
        <v>3451</v>
      </c>
      <c r="GW70" s="53"/>
      <c r="GX70" s="65">
        <v>4046</v>
      </c>
      <c r="GY70" s="69">
        <v>4422</v>
      </c>
      <c r="GZ70" s="71">
        <v>4733</v>
      </c>
      <c r="HA70" s="73">
        <v>4800</v>
      </c>
      <c r="HB70" s="77">
        <v>4986</v>
      </c>
      <c r="HC70" s="82">
        <v>5099</v>
      </c>
      <c r="HD70" s="88">
        <v>5242</v>
      </c>
      <c r="HE70" s="90">
        <v>5415</v>
      </c>
      <c r="HF70" s="74">
        <v>5561</v>
      </c>
      <c r="HG70" s="99">
        <v>5711</v>
      </c>
      <c r="HH70" s="104">
        <v>5880</v>
      </c>
      <c r="HI70" s="114">
        <v>6069</v>
      </c>
      <c r="HJ70" s="117">
        <v>6173</v>
      </c>
      <c r="HK70" s="122">
        <v>6287</v>
      </c>
      <c r="HL70" s="124">
        <v>6404</v>
      </c>
      <c r="HM70" s="129">
        <v>6504</v>
      </c>
      <c r="HN70" s="133">
        <v>6635</v>
      </c>
      <c r="HO70" s="136">
        <v>6802</v>
      </c>
      <c r="HP70" s="140">
        <v>7033</v>
      </c>
      <c r="HQ70" s="145">
        <v>7257</v>
      </c>
      <c r="HR70" s="149">
        <v>7459</v>
      </c>
      <c r="HS70" s="153">
        <v>7585</v>
      </c>
      <c r="HT70" s="158">
        <v>7716</v>
      </c>
      <c r="HU70" s="163">
        <v>7842</v>
      </c>
      <c r="HV70" s="167">
        <v>7982</v>
      </c>
      <c r="HW70" s="174">
        <v>8097</v>
      </c>
      <c r="HX70" s="178">
        <v>8190</v>
      </c>
      <c r="HY70" s="184">
        <v>8292</v>
      </c>
      <c r="HZ70" s="189"/>
      <c r="IA70" s="193"/>
      <c r="IB70" s="202"/>
      <c r="IC70" s="205"/>
      <c r="ID70" s="209">
        <v>9562</v>
      </c>
      <c r="IE70" s="218">
        <v>9793</v>
      </c>
      <c r="IF70" s="225">
        <v>9917</v>
      </c>
      <c r="IG70" s="229"/>
      <c r="IH70" s="235">
        <v>10161</v>
      </c>
      <c r="II70" s="245">
        <v>10263</v>
      </c>
      <c r="IJ70" s="251"/>
      <c r="IK70" s="255">
        <v>10482</v>
      </c>
      <c r="IL70" s="264">
        <v>10650</v>
      </c>
      <c r="IM70" s="268">
        <v>10725</v>
      </c>
      <c r="IN70" s="272">
        <v>10938</v>
      </c>
      <c r="IO70" s="279">
        <v>11033</v>
      </c>
      <c r="IP70" s="285">
        <v>11110</v>
      </c>
      <c r="IQ70" s="291">
        <v>11151</v>
      </c>
      <c r="IR70" s="295">
        <v>11231</v>
      </c>
      <c r="IS70" s="299">
        <v>11314</v>
      </c>
      <c r="IT70" s="305">
        <v>11467</v>
      </c>
      <c r="IU70" s="308">
        <v>11520</v>
      </c>
      <c r="IV70" s="310">
        <v>11604</v>
      </c>
      <c r="IW70" s="313">
        <v>11818</v>
      </c>
      <c r="IX70" s="317">
        <v>12097</v>
      </c>
      <c r="IY70" s="322">
        <v>12437</v>
      </c>
      <c r="IZ70" s="327">
        <v>12748</v>
      </c>
      <c r="JA70" s="331">
        <v>13023</v>
      </c>
      <c r="JB70" s="335">
        <v>13312</v>
      </c>
      <c r="JC70" s="338">
        <v>13610</v>
      </c>
      <c r="JD70" s="343">
        <v>13724</v>
      </c>
      <c r="JE70" s="346">
        <v>13787</v>
      </c>
      <c r="JF70" s="354">
        <v>13865</v>
      </c>
      <c r="JG70" s="375">
        <v>13935</v>
      </c>
      <c r="JH70" s="388">
        <v>14100</v>
      </c>
      <c r="JI70" s="393">
        <v>14406</v>
      </c>
      <c r="JJ70" s="414">
        <v>14637</v>
      </c>
      <c r="JK70" s="422">
        <v>14923</v>
      </c>
      <c r="JL70" s="429">
        <v>15314</v>
      </c>
      <c r="JM70" s="435">
        <v>15677</v>
      </c>
      <c r="JN70" s="441">
        <v>15834</v>
      </c>
      <c r="JO70" s="448">
        <v>15911</v>
      </c>
      <c r="JP70" s="456">
        <v>15977</v>
      </c>
      <c r="JQ70" s="460">
        <v>16031</v>
      </c>
      <c r="JR70" s="468">
        <v>16116</v>
      </c>
      <c r="JS70" s="475">
        <v>16198</v>
      </c>
      <c r="JT70" s="483">
        <v>16273</v>
      </c>
      <c r="JU70" s="489">
        <v>16350</v>
      </c>
      <c r="JV70" s="498">
        <v>16538</v>
      </c>
      <c r="JW70" s="505">
        <v>16822</v>
      </c>
      <c r="JX70" s="511">
        <v>16992</v>
      </c>
      <c r="JY70" s="519">
        <v>17109</v>
      </c>
      <c r="JZ70" s="530">
        <v>17269</v>
      </c>
      <c r="KA70" s="218">
        <f t="shared" si="80"/>
        <v>160</v>
      </c>
      <c r="KB70" s="4"/>
    </row>
    <row r="71" spans="1:288" ht="15" customHeight="1" x14ac:dyDescent="0.2">
      <c r="A71" s="557"/>
      <c r="B71" s="43">
        <v>70</v>
      </c>
      <c r="C71" s="4" t="s">
        <v>355</v>
      </c>
      <c r="D71" s="43">
        <v>0</v>
      </c>
      <c r="E71" s="43">
        <v>1</v>
      </c>
      <c r="F71" s="7">
        <v>98</v>
      </c>
      <c r="G71" s="7">
        <v>100</v>
      </c>
      <c r="H71" s="10">
        <v>102</v>
      </c>
      <c r="I71" s="13">
        <v>103</v>
      </c>
      <c r="J71" s="18">
        <v>104</v>
      </c>
      <c r="K71" s="1">
        <v>106</v>
      </c>
      <c r="L71" s="31">
        <v>107</v>
      </c>
      <c r="M71" s="1">
        <f t="shared" si="81"/>
        <v>110</v>
      </c>
      <c r="N71" s="1">
        <f t="shared" ref="N71:N72" si="87">ROUND((M71-F71)/7+M71,0)</f>
        <v>112</v>
      </c>
      <c r="O71" s="1">
        <f>ROUND((N71-F71)/8+N71,0)</f>
        <v>114</v>
      </c>
      <c r="P71" s="1">
        <f>ROUND((O71-F71)/9+O71+1,0)</f>
        <v>117</v>
      </c>
      <c r="Q71" s="1">
        <f t="shared" si="83"/>
        <v>119.9</v>
      </c>
      <c r="R71" s="1">
        <v>122.9</v>
      </c>
      <c r="S71" s="1">
        <f>ROUND((R71-G71)/11+R71,1)</f>
        <v>125</v>
      </c>
      <c r="T71" s="71" t="s">
        <v>7</v>
      </c>
      <c r="U71" s="73" t="s">
        <v>7</v>
      </c>
      <c r="V71" s="77" t="s">
        <v>7</v>
      </c>
      <c r="W71" s="82">
        <v>109</v>
      </c>
      <c r="X71" s="88">
        <v>118</v>
      </c>
      <c r="Y71" s="90">
        <v>121</v>
      </c>
      <c r="Z71" s="93">
        <v>126</v>
      </c>
      <c r="AA71" s="1">
        <f>ROUND((Z71-W71)/3+Z71,1)</f>
        <v>131.69999999999999</v>
      </c>
      <c r="AB71" s="104">
        <v>133</v>
      </c>
      <c r="AC71" s="114">
        <v>140</v>
      </c>
      <c r="AD71" s="117">
        <v>148</v>
      </c>
      <c r="AE71" s="122">
        <v>154</v>
      </c>
      <c r="AF71" s="124">
        <v>162</v>
      </c>
      <c r="AG71" s="129">
        <v>168</v>
      </c>
      <c r="AH71" s="133">
        <v>175</v>
      </c>
      <c r="AI71" s="1">
        <f>ROUND((AH71-AE71)/3+AH71,1)</f>
        <v>182</v>
      </c>
      <c r="AJ71" s="140">
        <v>195</v>
      </c>
      <c r="AK71" s="1">
        <f>ROUND((AJ71-AG71)/3+AJ71,1)</f>
        <v>204</v>
      </c>
      <c r="AL71" s="1">
        <v>213</v>
      </c>
      <c r="AM71" s="1">
        <v>222</v>
      </c>
      <c r="AN71" s="1">
        <v>231</v>
      </c>
      <c r="AO71" s="1">
        <v>239</v>
      </c>
      <c r="AP71" s="1">
        <v>247.7</v>
      </c>
      <c r="AQ71" s="1">
        <f>AP71+8.7</f>
        <v>256.39999999999998</v>
      </c>
      <c r="AR71" s="1">
        <v>261.39999999999998</v>
      </c>
      <c r="AS71" s="1">
        <v>266</v>
      </c>
      <c r="AT71" s="1">
        <v>274.7</v>
      </c>
      <c r="AU71" s="1">
        <v>280</v>
      </c>
      <c r="AV71" s="1">
        <f>AU71+8.7</f>
        <v>288.7</v>
      </c>
      <c r="AW71" s="1">
        <f>AV71+8.7</f>
        <v>297.39999999999998</v>
      </c>
      <c r="AX71" s="1">
        <f>AW71+8.7</f>
        <v>306.09999999999997</v>
      </c>
      <c r="AY71" s="1">
        <f>AX71+8.7-3.7</f>
        <v>311.09999999999997</v>
      </c>
      <c r="AZ71" s="1">
        <f>AY71+8.7</f>
        <v>319.79999999999995</v>
      </c>
      <c r="BA71" s="1">
        <f>AZ71+8.7</f>
        <v>328.49999999999994</v>
      </c>
      <c r="BB71" s="235">
        <v>322</v>
      </c>
      <c r="BC71" s="245">
        <v>322</v>
      </c>
      <c r="BD71" s="1">
        <v>328</v>
      </c>
      <c r="BE71" s="255">
        <v>322</v>
      </c>
      <c r="BF71" s="1">
        <v>322</v>
      </c>
      <c r="BG71" s="1">
        <v>322</v>
      </c>
      <c r="BH71" s="272">
        <v>322</v>
      </c>
      <c r="BI71" s="5">
        <v>1.18</v>
      </c>
      <c r="BJ71" s="5">
        <v>1.18</v>
      </c>
      <c r="BK71" s="5">
        <v>1.18</v>
      </c>
      <c r="BL71" s="5">
        <v>1.18</v>
      </c>
      <c r="BM71" s="5">
        <v>1.18</v>
      </c>
      <c r="BN71" s="5">
        <v>1.18</v>
      </c>
      <c r="BO71" s="5">
        <v>1.18</v>
      </c>
      <c r="BP71" s="5">
        <v>1.18</v>
      </c>
      <c r="BQ71" s="5">
        <v>1.18</v>
      </c>
      <c r="BR71" s="5">
        <v>1.18</v>
      </c>
      <c r="BS71" s="5">
        <v>1.18</v>
      </c>
      <c r="BT71" s="5">
        <v>1.18</v>
      </c>
      <c r="BU71" s="5">
        <v>1.18</v>
      </c>
      <c r="BV71" s="5">
        <v>1.18</v>
      </c>
      <c r="BW71" s="5">
        <v>1.18</v>
      </c>
      <c r="BX71" s="5">
        <v>1.18</v>
      </c>
      <c r="BY71" s="5">
        <v>1.18</v>
      </c>
      <c r="BZ71" s="5">
        <v>1.18</v>
      </c>
      <c r="CA71" s="5">
        <v>1.18</v>
      </c>
      <c r="CB71" s="5">
        <v>1.18</v>
      </c>
      <c r="CC71" s="5">
        <v>1.18</v>
      </c>
      <c r="CD71" s="5">
        <v>1.18</v>
      </c>
      <c r="CE71" s="422">
        <v>7</v>
      </c>
      <c r="CF71" s="429">
        <v>12</v>
      </c>
      <c r="CG71" s="435">
        <v>17</v>
      </c>
      <c r="CH71" s="441">
        <v>21</v>
      </c>
      <c r="CI71" s="448">
        <v>26</v>
      </c>
      <c r="CJ71" s="456">
        <v>31</v>
      </c>
      <c r="CK71" s="460">
        <v>35</v>
      </c>
      <c r="CL71" s="468">
        <v>40</v>
      </c>
      <c r="CM71" s="475">
        <v>43</v>
      </c>
      <c r="CN71" s="483">
        <v>47</v>
      </c>
      <c r="CO71" s="489">
        <v>50</v>
      </c>
      <c r="CP71" s="498">
        <v>55</v>
      </c>
      <c r="CQ71" s="505">
        <v>59</v>
      </c>
      <c r="CR71" s="511">
        <v>63</v>
      </c>
      <c r="CS71" s="519">
        <v>67</v>
      </c>
      <c r="CT71" s="530">
        <v>71</v>
      </c>
      <c r="CU71" s="218">
        <f t="shared" si="76"/>
        <v>4</v>
      </c>
      <c r="CV71" s="7">
        <v>40</v>
      </c>
      <c r="CW71" s="7">
        <v>41</v>
      </c>
      <c r="CX71" s="10">
        <v>42</v>
      </c>
      <c r="CY71" s="13">
        <v>43</v>
      </c>
      <c r="CZ71" s="18">
        <v>44</v>
      </c>
      <c r="DA71" s="1">
        <v>45</v>
      </c>
      <c r="DB71" s="31">
        <v>47</v>
      </c>
      <c r="DC71" s="1">
        <f t="shared" si="82"/>
        <v>47</v>
      </c>
      <c r="DD71" s="1">
        <f t="shared" ref="DD71:DD72" si="88">ROUND((DC71-CV71)/7+DC71,0)</f>
        <v>48</v>
      </c>
      <c r="DE71" s="1">
        <f>ROUND((DD71-CV71)/8+DD71,0)</f>
        <v>49</v>
      </c>
      <c r="DF71" s="1">
        <f>ROUND((DE71-CV71)/9+DE71+1,0)</f>
        <v>51</v>
      </c>
      <c r="DG71" s="1">
        <f>ROUND((DF71-CV71)/10+DF71+1,1)</f>
        <v>53.1</v>
      </c>
      <c r="DH71" s="1">
        <v>55.1</v>
      </c>
      <c r="DI71" s="1">
        <f>ROUND((DH71-CW71)/11+DH71,1)</f>
        <v>56.4</v>
      </c>
      <c r="DJ71" s="71" t="s">
        <v>7</v>
      </c>
      <c r="DK71" s="73" t="s">
        <v>7</v>
      </c>
      <c r="DL71" s="77" t="s">
        <v>7</v>
      </c>
      <c r="DM71" s="82">
        <v>55.1</v>
      </c>
      <c r="DN71" s="88">
        <v>56</v>
      </c>
      <c r="DO71" s="90">
        <v>57</v>
      </c>
      <c r="DP71" s="93">
        <v>58</v>
      </c>
      <c r="DQ71" s="1">
        <f>ROUND((DP71-DM71)/3+DP71,1)</f>
        <v>59</v>
      </c>
      <c r="DR71" s="104">
        <v>64</v>
      </c>
      <c r="DS71" s="114">
        <v>69</v>
      </c>
      <c r="DT71" s="117">
        <v>75</v>
      </c>
      <c r="DU71" s="122">
        <v>80</v>
      </c>
      <c r="DV71" s="124">
        <v>85</v>
      </c>
      <c r="DW71" s="129">
        <v>90</v>
      </c>
      <c r="DX71" s="133">
        <v>91</v>
      </c>
      <c r="DY71" s="1">
        <v>91</v>
      </c>
      <c r="DZ71" s="140">
        <v>91</v>
      </c>
      <c r="EA71" s="1">
        <f>DZ71</f>
        <v>91</v>
      </c>
      <c r="EB71" s="1">
        <v>92</v>
      </c>
      <c r="EC71" s="1">
        <v>94</v>
      </c>
      <c r="ED71" s="1">
        <v>96</v>
      </c>
      <c r="EE71" s="1">
        <v>98</v>
      </c>
      <c r="EF71" s="1">
        <v>104.3</v>
      </c>
      <c r="EG71" s="1">
        <f>EF71+6.3</f>
        <v>110.6</v>
      </c>
      <c r="EH71" s="1">
        <v>116.9</v>
      </c>
      <c r="EI71" s="1">
        <v>123.2</v>
      </c>
      <c r="EJ71" s="1">
        <v>125</v>
      </c>
      <c r="EK71" s="1">
        <f t="shared" si="84"/>
        <v>125</v>
      </c>
      <c r="EL71" s="1">
        <f t="shared" si="85"/>
        <v>125</v>
      </c>
      <c r="EM71" s="1">
        <f t="shared" si="86"/>
        <v>125</v>
      </c>
      <c r="EN71" s="1">
        <f>EM71</f>
        <v>125</v>
      </c>
      <c r="EO71" s="1">
        <v>128</v>
      </c>
      <c r="EP71" s="1">
        <f>EO71+6</f>
        <v>134</v>
      </c>
      <c r="EQ71" s="1">
        <v>140</v>
      </c>
      <c r="ER71" s="1">
        <v>146</v>
      </c>
      <c r="ES71" s="1">
        <v>152</v>
      </c>
      <c r="ET71" s="1">
        <v>156</v>
      </c>
      <c r="EU71" s="255">
        <v>117</v>
      </c>
      <c r="EV71" s="1">
        <f t="shared" ref="EV71:EV72" si="89">EU71</f>
        <v>117</v>
      </c>
      <c r="EW71" s="1">
        <f>EV71</f>
        <v>117</v>
      </c>
      <c r="EX71" s="272">
        <v>117</v>
      </c>
      <c r="EY71" s="5">
        <v>1.208</v>
      </c>
      <c r="EZ71" s="5">
        <v>1.208</v>
      </c>
      <c r="FA71" s="5">
        <v>1.208</v>
      </c>
      <c r="FB71" s="5">
        <v>1.208</v>
      </c>
      <c r="FC71" s="5">
        <v>1.208</v>
      </c>
      <c r="FD71" s="5">
        <v>1.208</v>
      </c>
      <c r="FE71" s="5">
        <v>1.208</v>
      </c>
      <c r="FF71" s="5">
        <v>1.208</v>
      </c>
      <c r="FG71" s="5">
        <v>1.208</v>
      </c>
      <c r="FH71" s="5">
        <v>1.208</v>
      </c>
      <c r="FI71" s="5">
        <v>1.208</v>
      </c>
      <c r="FJ71" s="5">
        <v>1.208</v>
      </c>
      <c r="FK71" s="5">
        <v>1.208</v>
      </c>
      <c r="FL71" s="5">
        <v>1.208</v>
      </c>
      <c r="FM71" s="5">
        <v>1.208</v>
      </c>
      <c r="FN71" s="5">
        <v>1.208</v>
      </c>
      <c r="FO71" s="5">
        <v>1.208</v>
      </c>
      <c r="FP71" s="5">
        <v>1.208</v>
      </c>
      <c r="FQ71" s="5">
        <v>1.208</v>
      </c>
      <c r="FR71" s="5">
        <v>1.208</v>
      </c>
      <c r="FS71" s="5">
        <v>1.208</v>
      </c>
      <c r="FT71" s="5">
        <v>1.208</v>
      </c>
      <c r="FU71" s="422">
        <v>3</v>
      </c>
      <c r="FV71" s="429">
        <v>6</v>
      </c>
      <c r="FW71" s="435">
        <v>9</v>
      </c>
      <c r="FX71" s="441">
        <v>12</v>
      </c>
      <c r="FY71" s="448">
        <v>15</v>
      </c>
      <c r="FZ71" s="456">
        <v>18</v>
      </c>
      <c r="GA71" s="460">
        <v>22</v>
      </c>
      <c r="GB71" s="468">
        <v>25</v>
      </c>
      <c r="GC71" s="475">
        <v>29</v>
      </c>
      <c r="GD71" s="483">
        <v>34</v>
      </c>
      <c r="GE71" s="489">
        <v>37</v>
      </c>
      <c r="GF71" s="498">
        <v>39</v>
      </c>
      <c r="GG71" s="505">
        <v>42</v>
      </c>
      <c r="GH71" s="511">
        <v>44</v>
      </c>
      <c r="GI71" s="519">
        <v>46</v>
      </c>
      <c r="GJ71" s="530">
        <v>49</v>
      </c>
      <c r="GK71" s="218">
        <f t="shared" si="79"/>
        <v>3</v>
      </c>
      <c r="GL71" s="7">
        <v>6080</v>
      </c>
      <c r="GM71" s="7">
        <v>6172</v>
      </c>
      <c r="GN71" s="7">
        <v>6272</v>
      </c>
      <c r="GO71" s="13">
        <v>6330</v>
      </c>
      <c r="GP71" s="17"/>
      <c r="GQ71" s="22"/>
      <c r="GR71" s="31">
        <v>6603</v>
      </c>
      <c r="GS71" s="37"/>
      <c r="GT71" s="41"/>
      <c r="GU71" s="44"/>
      <c r="GV71" s="47"/>
      <c r="GW71" s="53"/>
      <c r="GX71" s="65"/>
      <c r="GY71" s="69"/>
      <c r="GZ71" s="71"/>
      <c r="HA71" s="73"/>
      <c r="HB71" s="77"/>
      <c r="HC71" s="82">
        <v>7258</v>
      </c>
      <c r="HD71" s="74">
        <v>7405</v>
      </c>
      <c r="HE71" s="90">
        <v>7576</v>
      </c>
      <c r="HF71" s="74">
        <v>7776</v>
      </c>
      <c r="HG71" s="99"/>
      <c r="HH71" s="104">
        <v>8042</v>
      </c>
      <c r="HI71" s="114">
        <v>8194</v>
      </c>
      <c r="HJ71" s="74">
        <v>8333</v>
      </c>
      <c r="HK71" s="74">
        <v>8451</v>
      </c>
      <c r="HL71" s="124">
        <v>8572</v>
      </c>
      <c r="HM71" s="129">
        <v>8722</v>
      </c>
      <c r="HN71" s="74">
        <v>8932</v>
      </c>
      <c r="HO71" s="136"/>
      <c r="HP71" s="140">
        <v>9520</v>
      </c>
      <c r="HQ71" s="145"/>
      <c r="HR71" s="149"/>
      <c r="HS71" s="153"/>
      <c r="HT71" s="158"/>
      <c r="HU71" s="163"/>
      <c r="HV71" s="167"/>
      <c r="HW71" s="174"/>
      <c r="HX71" s="178"/>
      <c r="HY71" s="184"/>
      <c r="HZ71" s="189"/>
      <c r="IA71" s="193"/>
      <c r="IB71" s="202"/>
      <c r="IC71" s="205"/>
      <c r="ID71" s="209"/>
      <c r="IE71" s="218"/>
      <c r="IF71" s="225"/>
      <c r="IG71" s="229"/>
      <c r="IH71" s="235"/>
      <c r="II71" s="245"/>
      <c r="IJ71" s="251"/>
      <c r="IK71" s="255"/>
      <c r="IL71" s="264"/>
      <c r="IM71" s="268"/>
      <c r="IN71" s="272">
        <v>13716</v>
      </c>
      <c r="IO71" s="5">
        <v>13716</v>
      </c>
      <c r="IP71" s="5">
        <v>13716</v>
      </c>
      <c r="IQ71" s="5">
        <v>13716</v>
      </c>
      <c r="IR71" s="5">
        <v>13716</v>
      </c>
      <c r="IS71" s="5">
        <v>13716</v>
      </c>
      <c r="IT71" s="5">
        <v>13716</v>
      </c>
      <c r="IU71" s="5">
        <v>13716</v>
      </c>
      <c r="IV71" s="5">
        <v>13716</v>
      </c>
      <c r="IW71" s="5">
        <v>13716</v>
      </c>
      <c r="IX71" s="5">
        <v>13716</v>
      </c>
      <c r="IY71" s="5">
        <v>13716</v>
      </c>
      <c r="IZ71" s="5">
        <v>13716</v>
      </c>
      <c r="JA71" s="5">
        <v>13716</v>
      </c>
      <c r="JB71" s="5">
        <v>13716</v>
      </c>
      <c r="JC71" s="5">
        <v>13716</v>
      </c>
      <c r="JD71" s="5">
        <v>13716</v>
      </c>
      <c r="JE71" s="5">
        <v>13716</v>
      </c>
      <c r="JF71" s="5">
        <v>13716</v>
      </c>
      <c r="JG71" s="5">
        <v>13716</v>
      </c>
      <c r="JH71" s="5">
        <v>13716</v>
      </c>
      <c r="JI71" s="5">
        <v>13716</v>
      </c>
      <c r="JJ71" s="5">
        <v>13716</v>
      </c>
      <c r="JK71" s="422">
        <v>13811</v>
      </c>
      <c r="JL71" s="429">
        <v>14111</v>
      </c>
      <c r="JM71" s="435">
        <v>14213</v>
      </c>
      <c r="JN71" s="441">
        <v>14339</v>
      </c>
      <c r="JO71" s="448">
        <v>14403</v>
      </c>
      <c r="JP71" s="456">
        <v>14509</v>
      </c>
      <c r="JQ71" s="460">
        <v>14617</v>
      </c>
      <c r="JR71" s="468">
        <v>14725</v>
      </c>
      <c r="JS71" s="475">
        <v>14825</v>
      </c>
      <c r="JT71" s="483">
        <v>14932</v>
      </c>
      <c r="JU71" s="489">
        <v>15036</v>
      </c>
      <c r="JV71" s="498">
        <v>15228</v>
      </c>
      <c r="JW71" s="505">
        <v>15343</v>
      </c>
      <c r="JX71" s="511">
        <v>15462</v>
      </c>
      <c r="JY71" s="519">
        <v>15704</v>
      </c>
      <c r="JZ71" s="530">
        <v>15816</v>
      </c>
      <c r="KA71" s="218">
        <f t="shared" si="80"/>
        <v>112</v>
      </c>
      <c r="KB71" s="4"/>
    </row>
    <row r="72" spans="1:288" ht="15" customHeight="1" x14ac:dyDescent="0.2">
      <c r="A72" s="557"/>
      <c r="B72" s="43">
        <v>71</v>
      </c>
      <c r="C72" s="4" t="s">
        <v>532</v>
      </c>
      <c r="D72" s="43">
        <v>0</v>
      </c>
      <c r="E72" s="43">
        <v>1</v>
      </c>
      <c r="F72" s="7">
        <v>306</v>
      </c>
      <c r="G72" s="7">
        <v>315</v>
      </c>
      <c r="H72" s="10">
        <v>324</v>
      </c>
      <c r="I72" s="13">
        <v>332</v>
      </c>
      <c r="J72" s="18">
        <v>340</v>
      </c>
      <c r="K72" s="22">
        <v>349</v>
      </c>
      <c r="L72" s="1">
        <v>355</v>
      </c>
      <c r="M72" s="1">
        <f t="shared" si="81"/>
        <v>364</v>
      </c>
      <c r="N72" s="1">
        <f t="shared" si="87"/>
        <v>372</v>
      </c>
      <c r="O72" s="44">
        <v>386</v>
      </c>
      <c r="P72" s="47">
        <v>397</v>
      </c>
      <c r="Q72" s="53">
        <v>407</v>
      </c>
      <c r="R72" s="65">
        <v>415</v>
      </c>
      <c r="S72" s="69">
        <v>8</v>
      </c>
      <c r="T72" s="71">
        <v>17</v>
      </c>
      <c r="U72" s="73">
        <v>24</v>
      </c>
      <c r="V72" s="1">
        <f t="shared" ref="V72" si="90">ROUND((U72-S72)/2+U72,1)</f>
        <v>32</v>
      </c>
      <c r="W72" s="82">
        <v>39</v>
      </c>
      <c r="X72" s="88">
        <v>49</v>
      </c>
      <c r="Y72" s="90">
        <v>57</v>
      </c>
      <c r="Z72" s="93">
        <v>67</v>
      </c>
      <c r="AA72" s="99">
        <v>79</v>
      </c>
      <c r="AB72" s="104">
        <v>89</v>
      </c>
      <c r="AC72" s="114">
        <v>98</v>
      </c>
      <c r="AD72" s="117">
        <v>107</v>
      </c>
      <c r="AE72" s="122">
        <v>117</v>
      </c>
      <c r="AF72" s="124">
        <v>132</v>
      </c>
      <c r="AG72" s="129">
        <v>143</v>
      </c>
      <c r="AH72" s="1">
        <f>ROUND((AG72-AD72)/3+AG72,1)</f>
        <v>155</v>
      </c>
      <c r="AI72" s="136">
        <v>162</v>
      </c>
      <c r="AJ72" s="140">
        <v>171</v>
      </c>
      <c r="AK72" s="145">
        <v>182</v>
      </c>
      <c r="AL72" s="1">
        <v>190</v>
      </c>
      <c r="AM72" s="153">
        <v>202</v>
      </c>
      <c r="AN72" s="1">
        <v>210</v>
      </c>
      <c r="AO72" s="1">
        <v>218</v>
      </c>
      <c r="AP72" s="167">
        <v>233</v>
      </c>
      <c r="AQ72" s="1">
        <v>243</v>
      </c>
      <c r="AR72" s="178">
        <v>253</v>
      </c>
      <c r="AS72" s="184">
        <v>263</v>
      </c>
      <c r="AT72" s="189">
        <v>272</v>
      </c>
      <c r="AU72" s="193">
        <v>282</v>
      </c>
      <c r="AV72" s="202">
        <v>292</v>
      </c>
      <c r="AW72" s="205">
        <v>301</v>
      </c>
      <c r="AX72" s="209">
        <v>312</v>
      </c>
      <c r="AY72" s="218">
        <v>321</v>
      </c>
      <c r="AZ72" s="225">
        <v>331</v>
      </c>
      <c r="BA72" s="229">
        <v>342</v>
      </c>
      <c r="BB72" s="235">
        <v>351</v>
      </c>
      <c r="BC72" s="245">
        <v>369</v>
      </c>
      <c r="BD72" s="251">
        <v>371</v>
      </c>
      <c r="BE72" s="255">
        <v>382</v>
      </c>
      <c r="BF72" s="1">
        <v>394</v>
      </c>
      <c r="BG72" s="268">
        <v>407</v>
      </c>
      <c r="BH72" s="272">
        <v>424</v>
      </c>
      <c r="BI72" s="279">
        <v>441</v>
      </c>
      <c r="BJ72" s="285">
        <v>454</v>
      </c>
      <c r="BK72" s="291">
        <v>473</v>
      </c>
      <c r="BL72" s="295">
        <v>487</v>
      </c>
      <c r="BM72" s="299">
        <v>504</v>
      </c>
      <c r="BN72" s="305">
        <v>519</v>
      </c>
      <c r="BO72" s="1">
        <v>531</v>
      </c>
      <c r="BP72" s="310">
        <v>546</v>
      </c>
      <c r="BQ72" s="313">
        <v>562</v>
      </c>
      <c r="BR72" s="1">
        <v>576</v>
      </c>
      <c r="BS72" s="322">
        <v>588</v>
      </c>
      <c r="BT72" s="327">
        <v>603</v>
      </c>
      <c r="BU72" s="331">
        <v>616</v>
      </c>
      <c r="BV72" s="335">
        <v>631</v>
      </c>
      <c r="BW72" s="338">
        <v>645</v>
      </c>
      <c r="BX72" s="343">
        <v>657</v>
      </c>
      <c r="BY72" s="346">
        <v>668</v>
      </c>
      <c r="BZ72" s="354">
        <v>677</v>
      </c>
      <c r="CA72" s="375">
        <v>688</v>
      </c>
      <c r="CB72" s="388">
        <v>697</v>
      </c>
      <c r="CC72" s="393">
        <v>706</v>
      </c>
      <c r="CD72" s="414">
        <v>720</v>
      </c>
      <c r="CE72" s="422">
        <v>734</v>
      </c>
      <c r="CF72" s="429">
        <v>749</v>
      </c>
      <c r="CG72" s="1">
        <v>763</v>
      </c>
      <c r="CH72" s="441">
        <v>788</v>
      </c>
      <c r="CI72" s="448">
        <v>806</v>
      </c>
      <c r="CJ72" s="456">
        <v>821</v>
      </c>
      <c r="CK72" s="460">
        <v>838</v>
      </c>
      <c r="CL72" s="468">
        <v>852</v>
      </c>
      <c r="CM72" s="1">
        <v>866</v>
      </c>
      <c r="CN72" s="483">
        <v>5</v>
      </c>
      <c r="CO72" s="489">
        <v>12</v>
      </c>
      <c r="CP72" s="498">
        <v>16</v>
      </c>
      <c r="CQ72" s="505">
        <v>18</v>
      </c>
      <c r="CR72" s="511">
        <v>20</v>
      </c>
      <c r="CS72" s="519">
        <v>25</v>
      </c>
      <c r="CT72" s="530">
        <v>28</v>
      </c>
      <c r="CU72" s="218">
        <f t="shared" si="76"/>
        <v>3</v>
      </c>
      <c r="CV72" s="7">
        <v>32</v>
      </c>
      <c r="CW72" s="7">
        <v>32</v>
      </c>
      <c r="CX72" s="10">
        <v>32</v>
      </c>
      <c r="CY72" s="13">
        <v>32</v>
      </c>
      <c r="CZ72" s="18">
        <v>32</v>
      </c>
      <c r="DA72" s="22">
        <v>32</v>
      </c>
      <c r="DB72" s="1">
        <v>32</v>
      </c>
      <c r="DC72" s="1">
        <v>32</v>
      </c>
      <c r="DD72" s="1">
        <f t="shared" si="88"/>
        <v>32</v>
      </c>
      <c r="DE72" s="44">
        <v>32</v>
      </c>
      <c r="DF72" s="47">
        <v>32</v>
      </c>
      <c r="DG72" s="53">
        <v>32</v>
      </c>
      <c r="DH72" s="65">
        <v>32</v>
      </c>
      <c r="DI72" s="69">
        <v>32</v>
      </c>
      <c r="DJ72" s="71">
        <v>32</v>
      </c>
      <c r="DK72" s="73">
        <v>32</v>
      </c>
      <c r="DL72" s="1">
        <v>32</v>
      </c>
      <c r="DM72" s="82">
        <v>32</v>
      </c>
      <c r="DN72" s="88">
        <v>32</v>
      </c>
      <c r="DO72" s="90">
        <v>32</v>
      </c>
      <c r="DP72" s="93">
        <v>32</v>
      </c>
      <c r="DQ72" s="99">
        <v>32</v>
      </c>
      <c r="DR72" s="104">
        <v>32</v>
      </c>
      <c r="DS72" s="114">
        <v>32</v>
      </c>
      <c r="DT72" s="117">
        <v>32</v>
      </c>
      <c r="DU72" s="122">
        <v>33</v>
      </c>
      <c r="DV72" s="124">
        <v>37</v>
      </c>
      <c r="DW72" s="129">
        <v>37</v>
      </c>
      <c r="DX72" s="1">
        <f>ROUND((DW72-DT72)/3/31*16+DW72,1)</f>
        <v>37.9</v>
      </c>
      <c r="DY72" s="136">
        <v>37.9</v>
      </c>
      <c r="DZ72" s="140">
        <v>37.9</v>
      </c>
      <c r="EA72" s="145">
        <v>37.9</v>
      </c>
      <c r="EB72" s="1">
        <v>38.9</v>
      </c>
      <c r="EC72" s="153">
        <v>38.9</v>
      </c>
      <c r="ED72" s="1">
        <v>41</v>
      </c>
      <c r="EE72" s="1">
        <v>42</v>
      </c>
      <c r="EF72" s="167">
        <v>37</v>
      </c>
      <c r="EG72" s="1">
        <v>37</v>
      </c>
      <c r="EH72" s="178">
        <v>37</v>
      </c>
      <c r="EI72" s="184">
        <v>37</v>
      </c>
      <c r="EJ72" s="189">
        <v>37</v>
      </c>
      <c r="EK72" s="193">
        <v>37</v>
      </c>
      <c r="EL72" s="202">
        <v>37</v>
      </c>
      <c r="EM72" s="205">
        <v>37</v>
      </c>
      <c r="EN72" s="209">
        <v>37</v>
      </c>
      <c r="EO72" s="218">
        <v>37</v>
      </c>
      <c r="EP72" s="225">
        <v>37</v>
      </c>
      <c r="EQ72" s="229">
        <v>37</v>
      </c>
      <c r="ER72" s="235">
        <v>37</v>
      </c>
      <c r="ES72" s="245">
        <v>37</v>
      </c>
      <c r="ET72" s="251">
        <v>37</v>
      </c>
      <c r="EU72" s="255">
        <v>37</v>
      </c>
      <c r="EV72" s="1">
        <f t="shared" si="89"/>
        <v>37</v>
      </c>
      <c r="EW72" s="268">
        <v>37</v>
      </c>
      <c r="EX72" s="272">
        <v>37</v>
      </c>
      <c r="EY72" s="279">
        <v>37</v>
      </c>
      <c r="EZ72" s="285">
        <v>38</v>
      </c>
      <c r="FA72" s="291">
        <v>38</v>
      </c>
      <c r="FB72" s="295">
        <v>38</v>
      </c>
      <c r="FC72" s="299">
        <v>38</v>
      </c>
      <c r="FD72" s="305">
        <v>38</v>
      </c>
      <c r="FE72" s="1">
        <v>38</v>
      </c>
      <c r="FF72" s="310">
        <v>38</v>
      </c>
      <c r="FG72" s="313">
        <v>38</v>
      </c>
      <c r="FH72" s="1">
        <f>FG72</f>
        <v>38</v>
      </c>
      <c r="FI72" s="322">
        <v>38</v>
      </c>
      <c r="FJ72" s="327">
        <v>38</v>
      </c>
      <c r="FK72" s="331">
        <v>38</v>
      </c>
      <c r="FL72" s="335">
        <v>38</v>
      </c>
      <c r="FM72" s="338">
        <v>38</v>
      </c>
      <c r="FN72" s="343">
        <v>40</v>
      </c>
      <c r="FO72" s="346">
        <v>44</v>
      </c>
      <c r="FP72" s="354">
        <v>49</v>
      </c>
      <c r="FQ72" s="375">
        <v>53</v>
      </c>
      <c r="FR72" s="388">
        <v>3</v>
      </c>
      <c r="FS72" s="393">
        <v>8</v>
      </c>
      <c r="FT72" s="414">
        <v>8</v>
      </c>
      <c r="FU72" s="422">
        <v>8</v>
      </c>
      <c r="FV72" s="429">
        <v>8</v>
      </c>
      <c r="FW72" s="1">
        <v>8</v>
      </c>
      <c r="FX72" s="441">
        <v>8</v>
      </c>
      <c r="FY72" s="448">
        <v>8</v>
      </c>
      <c r="FZ72" s="456">
        <v>8</v>
      </c>
      <c r="GA72" s="460">
        <v>8</v>
      </c>
      <c r="GB72" s="468">
        <v>8</v>
      </c>
      <c r="GC72" s="1">
        <v>8</v>
      </c>
      <c r="GD72" s="483">
        <v>8</v>
      </c>
      <c r="GE72" s="489">
        <v>8</v>
      </c>
      <c r="GF72" s="498">
        <v>8</v>
      </c>
      <c r="GG72" s="505">
        <v>8</v>
      </c>
      <c r="GH72" s="511">
        <v>8</v>
      </c>
      <c r="GI72" s="519">
        <v>8</v>
      </c>
      <c r="GJ72" s="530">
        <v>8</v>
      </c>
      <c r="GK72" s="218">
        <f t="shared" si="79"/>
        <v>0</v>
      </c>
      <c r="GL72" s="7">
        <v>6177</v>
      </c>
      <c r="GM72" s="7">
        <v>6338</v>
      </c>
      <c r="GN72" s="7">
        <v>6503</v>
      </c>
      <c r="GO72" s="13">
        <v>6644</v>
      </c>
      <c r="GP72" s="17">
        <v>6778</v>
      </c>
      <c r="GQ72" s="22">
        <v>6960</v>
      </c>
      <c r="GR72" s="31"/>
      <c r="GS72" s="37"/>
      <c r="GT72" s="41"/>
      <c r="GU72" s="44">
        <v>7679</v>
      </c>
      <c r="GV72" s="47">
        <v>7860</v>
      </c>
      <c r="GW72" s="53">
        <v>8045</v>
      </c>
      <c r="GX72" s="65">
        <v>8206</v>
      </c>
      <c r="GY72" s="69">
        <v>8397</v>
      </c>
      <c r="GZ72" s="71">
        <v>8572</v>
      </c>
      <c r="HA72" s="74">
        <v>8712</v>
      </c>
      <c r="HB72" s="77"/>
      <c r="HC72" s="82">
        <v>9107</v>
      </c>
      <c r="HD72" s="88">
        <v>9343</v>
      </c>
      <c r="HE72" s="74">
        <v>9490</v>
      </c>
      <c r="HF72" s="93">
        <v>9609</v>
      </c>
      <c r="HG72" s="99">
        <v>9766</v>
      </c>
      <c r="HH72" s="104">
        <v>9929</v>
      </c>
      <c r="HI72" s="114">
        <v>10086</v>
      </c>
      <c r="HJ72" s="117">
        <v>10216</v>
      </c>
      <c r="HK72" s="122">
        <v>10351</v>
      </c>
      <c r="HL72" s="124">
        <v>10490</v>
      </c>
      <c r="HM72" s="129">
        <v>10674</v>
      </c>
      <c r="HN72" s="133"/>
      <c r="HO72" s="136">
        <v>11085</v>
      </c>
      <c r="HP72" s="140">
        <v>11252</v>
      </c>
      <c r="HQ72" s="145">
        <v>11411</v>
      </c>
      <c r="HR72" s="149"/>
      <c r="HS72" s="153">
        <v>11671</v>
      </c>
      <c r="HT72" s="158"/>
      <c r="HU72" s="163"/>
      <c r="HV72" s="74">
        <v>12128</v>
      </c>
      <c r="HW72" s="174"/>
      <c r="HX72" s="178">
        <v>12420</v>
      </c>
      <c r="HY72" s="184">
        <v>12576</v>
      </c>
      <c r="HZ72" s="74">
        <v>12758</v>
      </c>
      <c r="IA72" s="193">
        <v>13022</v>
      </c>
      <c r="IB72" s="202">
        <v>13266</v>
      </c>
      <c r="IC72" s="205">
        <v>13348</v>
      </c>
      <c r="ID72" s="209">
        <v>13646</v>
      </c>
      <c r="IE72" s="218">
        <v>13785</v>
      </c>
      <c r="IF72" s="225">
        <v>13948</v>
      </c>
      <c r="IG72" s="229">
        <v>14135</v>
      </c>
      <c r="IH72" s="235">
        <v>14323</v>
      </c>
      <c r="II72" s="245">
        <v>14481</v>
      </c>
      <c r="IJ72" s="251">
        <v>14654</v>
      </c>
      <c r="IK72" s="255">
        <v>14842</v>
      </c>
      <c r="IL72" s="264"/>
      <c r="IM72" s="268">
        <v>15427</v>
      </c>
      <c r="IN72" s="272">
        <v>15840</v>
      </c>
      <c r="IO72" s="279">
        <v>16117</v>
      </c>
      <c r="IP72" s="285">
        <v>16303</v>
      </c>
      <c r="IQ72" s="291">
        <v>16564</v>
      </c>
      <c r="IR72" s="295">
        <v>16769</v>
      </c>
      <c r="IS72" s="299">
        <v>17058</v>
      </c>
      <c r="IT72" s="305">
        <v>17309</v>
      </c>
      <c r="IU72" s="308"/>
      <c r="IV72" s="310">
        <v>17719</v>
      </c>
      <c r="IW72" s="74">
        <v>17968</v>
      </c>
      <c r="IX72" s="317"/>
      <c r="IY72" s="322">
        <v>18649</v>
      </c>
      <c r="IZ72" s="327">
        <v>19131</v>
      </c>
      <c r="JA72" s="331">
        <v>19430</v>
      </c>
      <c r="JB72" s="335">
        <v>19640</v>
      </c>
      <c r="JC72" s="338">
        <v>19866</v>
      </c>
      <c r="JD72" s="343">
        <v>20075</v>
      </c>
      <c r="JE72" s="346">
        <v>20222</v>
      </c>
      <c r="JF72" s="354">
        <v>20353</v>
      </c>
      <c r="JG72" s="375">
        <v>20494</v>
      </c>
      <c r="JH72" s="388">
        <v>20615</v>
      </c>
      <c r="JI72" s="393">
        <v>20747</v>
      </c>
      <c r="JJ72" s="414">
        <v>21043</v>
      </c>
      <c r="JK72" s="422">
        <v>21380</v>
      </c>
      <c r="JL72" s="429">
        <v>21840</v>
      </c>
      <c r="JM72" s="435"/>
      <c r="JN72" s="441">
        <v>22353</v>
      </c>
      <c r="JO72" s="448">
        <v>22565</v>
      </c>
      <c r="JP72" s="456">
        <v>22791</v>
      </c>
      <c r="JQ72" s="460">
        <v>23040</v>
      </c>
      <c r="JR72" s="468">
        <v>23278</v>
      </c>
      <c r="JS72" s="475"/>
      <c r="JT72" s="483">
        <v>23705</v>
      </c>
      <c r="JU72" s="489">
        <v>23806</v>
      </c>
      <c r="JV72" s="498">
        <v>23893</v>
      </c>
      <c r="JW72" s="505">
        <v>23926</v>
      </c>
      <c r="JX72" s="511">
        <v>23959</v>
      </c>
      <c r="JY72" s="519">
        <v>24018</v>
      </c>
      <c r="JZ72" s="530">
        <v>24073</v>
      </c>
      <c r="KA72" s="218">
        <f t="shared" si="80"/>
        <v>55</v>
      </c>
      <c r="KB72" s="4"/>
    </row>
    <row r="73" spans="1:288" ht="15" customHeight="1" x14ac:dyDescent="0.2">
      <c r="A73" s="557"/>
      <c r="B73" s="43">
        <v>72</v>
      </c>
      <c r="C73" s="4" t="s">
        <v>198</v>
      </c>
      <c r="D73" s="43">
        <v>0</v>
      </c>
      <c r="E73" s="43">
        <v>4</v>
      </c>
      <c r="F73" s="7">
        <v>354</v>
      </c>
      <c r="G73" s="7">
        <v>358</v>
      </c>
      <c r="H73" s="10">
        <v>360</v>
      </c>
      <c r="I73" s="1">
        <v>364</v>
      </c>
      <c r="J73" s="1">
        <v>368</v>
      </c>
      <c r="K73" s="1">
        <v>372</v>
      </c>
      <c r="L73" s="1">
        <v>376</v>
      </c>
      <c r="M73" s="1">
        <f t="shared" si="81"/>
        <v>381</v>
      </c>
      <c r="N73" s="5">
        <v>381</v>
      </c>
      <c r="O73" s="5">
        <v>381</v>
      </c>
      <c r="P73" s="5">
        <v>381</v>
      </c>
      <c r="Q73" s="53">
        <v>383</v>
      </c>
      <c r="R73" s="65">
        <v>390</v>
      </c>
      <c r="S73" s="69">
        <v>391</v>
      </c>
      <c r="T73" s="71">
        <v>391</v>
      </c>
      <c r="U73" s="73">
        <v>391</v>
      </c>
      <c r="V73" s="1">
        <v>391</v>
      </c>
      <c r="W73" s="82">
        <v>392</v>
      </c>
      <c r="X73" s="88">
        <v>392</v>
      </c>
      <c r="Y73" s="90">
        <v>392</v>
      </c>
      <c r="Z73" s="93">
        <v>392</v>
      </c>
      <c r="AA73" s="99">
        <v>393</v>
      </c>
      <c r="AB73" s="1">
        <v>393</v>
      </c>
      <c r="AC73" s="114">
        <v>400</v>
      </c>
      <c r="AD73" s="117">
        <v>410</v>
      </c>
      <c r="AE73" s="122">
        <v>420</v>
      </c>
      <c r="AF73" s="124">
        <v>431</v>
      </c>
      <c r="AG73" s="129">
        <v>440</v>
      </c>
      <c r="AH73" s="133">
        <v>451</v>
      </c>
      <c r="AI73" s="136">
        <v>465</v>
      </c>
      <c r="AJ73" s="140">
        <v>479</v>
      </c>
      <c r="AK73" s="1">
        <f>ROUND((AJ73-AG73)/3+AJ73,1)</f>
        <v>492</v>
      </c>
      <c r="AL73" s="149">
        <v>506</v>
      </c>
      <c r="AM73" s="153">
        <v>516</v>
      </c>
      <c r="AN73" s="158">
        <v>527</v>
      </c>
      <c r="AO73" s="163">
        <v>540</v>
      </c>
      <c r="AP73" s="167">
        <v>550</v>
      </c>
      <c r="AQ73" s="174">
        <v>558</v>
      </c>
      <c r="AR73" s="178">
        <v>567</v>
      </c>
      <c r="AS73" s="184">
        <v>574</v>
      </c>
      <c r="AT73" s="189">
        <v>588</v>
      </c>
      <c r="AU73" s="1">
        <v>594</v>
      </c>
      <c r="AV73" s="202">
        <v>622</v>
      </c>
      <c r="AW73" s="205">
        <v>640</v>
      </c>
      <c r="AX73" s="1">
        <v>652</v>
      </c>
      <c r="AY73" s="1">
        <v>658</v>
      </c>
      <c r="AZ73" s="225">
        <v>681</v>
      </c>
      <c r="BA73" s="1">
        <v>691</v>
      </c>
      <c r="BB73" s="235">
        <v>695</v>
      </c>
      <c r="BC73" s="245">
        <v>700</v>
      </c>
      <c r="BD73" s="1">
        <v>705</v>
      </c>
      <c r="BE73" s="1">
        <v>710</v>
      </c>
      <c r="BF73" s="264">
        <v>727</v>
      </c>
      <c r="BG73" s="268">
        <v>741</v>
      </c>
      <c r="BH73" s="272">
        <v>753</v>
      </c>
      <c r="BI73" s="279">
        <v>765</v>
      </c>
      <c r="BJ73" s="285">
        <v>775</v>
      </c>
      <c r="BK73" s="291">
        <v>782</v>
      </c>
      <c r="BL73" s="295">
        <v>791</v>
      </c>
      <c r="BM73" s="1">
        <v>799</v>
      </c>
      <c r="BN73" s="305">
        <v>815</v>
      </c>
      <c r="BO73" s="308">
        <v>823</v>
      </c>
      <c r="BP73" s="1">
        <v>831</v>
      </c>
      <c r="BQ73" s="313">
        <v>847</v>
      </c>
      <c r="BR73" s="317">
        <v>861</v>
      </c>
      <c r="BS73" s="322">
        <v>874</v>
      </c>
      <c r="BT73" s="327">
        <v>886</v>
      </c>
      <c r="BU73" s="331">
        <v>896</v>
      </c>
      <c r="BV73" s="335">
        <v>905</v>
      </c>
      <c r="BW73" s="1">
        <v>915</v>
      </c>
      <c r="BX73" s="1">
        <v>925</v>
      </c>
      <c r="BY73" s="346">
        <v>931</v>
      </c>
      <c r="BZ73" s="1">
        <v>939</v>
      </c>
      <c r="CA73" s="1">
        <v>947</v>
      </c>
      <c r="CB73" s="388">
        <v>962</v>
      </c>
      <c r="CC73" s="393">
        <v>977</v>
      </c>
      <c r="CD73" s="1">
        <v>991</v>
      </c>
      <c r="CE73" s="422">
        <v>22</v>
      </c>
      <c r="CF73" s="429">
        <v>39</v>
      </c>
      <c r="CG73" s="435">
        <v>60</v>
      </c>
      <c r="CH73" s="441">
        <v>77</v>
      </c>
      <c r="CI73" s="448">
        <v>91</v>
      </c>
      <c r="CJ73" s="456">
        <v>102</v>
      </c>
      <c r="CK73" s="460">
        <v>114</v>
      </c>
      <c r="CL73" s="468">
        <v>127</v>
      </c>
      <c r="CM73" s="475">
        <v>137</v>
      </c>
      <c r="CN73" s="483">
        <v>145</v>
      </c>
      <c r="CO73" s="489">
        <v>153</v>
      </c>
      <c r="CP73" s="498">
        <v>164</v>
      </c>
      <c r="CQ73" s="1">
        <v>173</v>
      </c>
      <c r="CR73" s="511">
        <v>189</v>
      </c>
      <c r="CS73" s="519">
        <v>193</v>
      </c>
      <c r="CT73" s="530">
        <v>203</v>
      </c>
      <c r="CU73" s="218">
        <f t="shared" si="76"/>
        <v>10</v>
      </c>
      <c r="CV73" s="7">
        <v>308</v>
      </c>
      <c r="CW73" s="7">
        <v>315</v>
      </c>
      <c r="CX73" s="10">
        <v>323</v>
      </c>
      <c r="CY73" s="1">
        <v>327</v>
      </c>
      <c r="CZ73" s="1">
        <v>330</v>
      </c>
      <c r="DA73" s="1">
        <v>332</v>
      </c>
      <c r="DB73" s="1">
        <v>334</v>
      </c>
      <c r="DC73" s="1">
        <f t="shared" si="82"/>
        <v>336</v>
      </c>
      <c r="DD73" s="41">
        <v>342</v>
      </c>
      <c r="DE73" s="44">
        <v>342</v>
      </c>
      <c r="DF73" s="5">
        <v>342</v>
      </c>
      <c r="DG73" s="53">
        <v>345</v>
      </c>
      <c r="DH73" s="65">
        <v>349</v>
      </c>
      <c r="DI73" s="69">
        <v>351</v>
      </c>
      <c r="DJ73" s="71">
        <v>352</v>
      </c>
      <c r="DK73" s="73">
        <v>352</v>
      </c>
      <c r="DL73" s="1">
        <v>352</v>
      </c>
      <c r="DM73" s="82">
        <v>353</v>
      </c>
      <c r="DN73" s="88">
        <v>353</v>
      </c>
      <c r="DO73" s="90">
        <v>353</v>
      </c>
      <c r="DP73" s="93">
        <v>353</v>
      </c>
      <c r="DQ73" s="99">
        <v>353</v>
      </c>
      <c r="DR73" s="1">
        <f>ROUND((DQ73-DN73)/3+DQ73,1)</f>
        <v>353</v>
      </c>
      <c r="DS73" s="114">
        <v>359</v>
      </c>
      <c r="DT73" s="117">
        <v>367</v>
      </c>
      <c r="DU73" s="122">
        <v>373</v>
      </c>
      <c r="DV73" s="124">
        <v>379</v>
      </c>
      <c r="DW73" s="129">
        <v>383</v>
      </c>
      <c r="DX73" s="133">
        <v>386</v>
      </c>
      <c r="DY73" s="136">
        <v>386</v>
      </c>
      <c r="DZ73" s="140">
        <v>386</v>
      </c>
      <c r="EA73" s="1">
        <f>DZ73</f>
        <v>386</v>
      </c>
      <c r="EB73" s="149">
        <v>387</v>
      </c>
      <c r="EC73" s="153">
        <v>390</v>
      </c>
      <c r="ED73" s="158">
        <v>392</v>
      </c>
      <c r="EE73" s="163">
        <v>395</v>
      </c>
      <c r="EF73" s="167">
        <v>397</v>
      </c>
      <c r="EG73" s="174">
        <v>399</v>
      </c>
      <c r="EH73" s="178">
        <v>401</v>
      </c>
      <c r="EI73" s="184">
        <v>403</v>
      </c>
      <c r="EJ73" s="189">
        <v>404</v>
      </c>
      <c r="EK73" s="1">
        <f>EJ73</f>
        <v>404</v>
      </c>
      <c r="EL73" s="202">
        <v>404</v>
      </c>
      <c r="EM73" s="205">
        <v>404</v>
      </c>
      <c r="EN73" s="1">
        <f>EM73</f>
        <v>404</v>
      </c>
      <c r="EO73" s="1">
        <v>406</v>
      </c>
      <c r="EP73" s="225">
        <v>405</v>
      </c>
      <c r="EQ73" s="1">
        <v>408</v>
      </c>
      <c r="ER73" s="235">
        <v>406</v>
      </c>
      <c r="ES73" s="245">
        <v>406</v>
      </c>
      <c r="ET73" s="1">
        <v>407</v>
      </c>
      <c r="EU73" s="1">
        <v>408</v>
      </c>
      <c r="EV73" s="264">
        <v>407</v>
      </c>
      <c r="EW73" s="268">
        <v>407</v>
      </c>
      <c r="EX73" s="272">
        <v>407</v>
      </c>
      <c r="EY73" s="279">
        <v>408</v>
      </c>
      <c r="EZ73" s="285">
        <v>408</v>
      </c>
      <c r="FA73" s="291">
        <v>408</v>
      </c>
      <c r="FB73" s="295">
        <v>409</v>
      </c>
      <c r="FC73" s="1">
        <v>410</v>
      </c>
      <c r="FD73" s="305">
        <v>410</v>
      </c>
      <c r="FE73" s="308">
        <v>411</v>
      </c>
      <c r="FF73" s="1">
        <v>412</v>
      </c>
      <c r="FG73" s="313">
        <v>411</v>
      </c>
      <c r="FH73" s="317">
        <v>411</v>
      </c>
      <c r="FI73" s="322">
        <v>411</v>
      </c>
      <c r="FJ73" s="327">
        <v>411</v>
      </c>
      <c r="FK73" s="331">
        <v>411</v>
      </c>
      <c r="FL73" s="335">
        <v>412</v>
      </c>
      <c r="FM73" s="1">
        <v>413</v>
      </c>
      <c r="FN73" s="1">
        <v>414</v>
      </c>
      <c r="FO73" s="346">
        <v>7</v>
      </c>
      <c r="FP73" s="1">
        <v>12</v>
      </c>
      <c r="FQ73" s="1">
        <v>17</v>
      </c>
      <c r="FR73" s="388">
        <v>29</v>
      </c>
      <c r="FS73" s="393">
        <v>29</v>
      </c>
      <c r="FT73" s="414">
        <v>29</v>
      </c>
      <c r="FU73" s="422">
        <v>29</v>
      </c>
      <c r="FV73" s="429">
        <v>29</v>
      </c>
      <c r="FW73" s="435">
        <v>29</v>
      </c>
      <c r="FX73" s="441">
        <v>37</v>
      </c>
      <c r="FY73" s="448">
        <v>48</v>
      </c>
      <c r="FZ73" s="456">
        <v>60</v>
      </c>
      <c r="GA73" s="460">
        <v>72</v>
      </c>
      <c r="GB73" s="468">
        <v>85</v>
      </c>
      <c r="GC73" s="475">
        <v>96</v>
      </c>
      <c r="GD73" s="483">
        <v>108</v>
      </c>
      <c r="GE73" s="489">
        <v>118</v>
      </c>
      <c r="GF73" s="498">
        <v>127</v>
      </c>
      <c r="GG73" s="1">
        <v>137</v>
      </c>
      <c r="GH73" s="511">
        <v>144</v>
      </c>
      <c r="GI73" s="519">
        <v>152</v>
      </c>
      <c r="GJ73" s="530">
        <v>164</v>
      </c>
      <c r="GK73" s="218">
        <f t="shared" si="79"/>
        <v>12</v>
      </c>
      <c r="GL73" s="7">
        <v>11734</v>
      </c>
      <c r="GM73" s="7"/>
      <c r="GN73" s="7">
        <v>12021</v>
      </c>
      <c r="GO73" s="13"/>
      <c r="GP73" s="17"/>
      <c r="GQ73" s="22"/>
      <c r="GR73" s="31"/>
      <c r="GS73" s="37"/>
      <c r="GT73" s="41">
        <v>12729</v>
      </c>
      <c r="GU73" s="44">
        <v>12729</v>
      </c>
      <c r="GV73" s="47"/>
      <c r="GW73" s="53">
        <v>12842</v>
      </c>
      <c r="GX73" s="65">
        <v>13042</v>
      </c>
      <c r="GY73" s="69">
        <v>13042</v>
      </c>
      <c r="GZ73" s="71">
        <v>13108</v>
      </c>
      <c r="HA73" s="73">
        <v>13150</v>
      </c>
      <c r="HB73" s="77"/>
      <c r="HC73" s="82">
        <v>13112</v>
      </c>
      <c r="HD73" s="74">
        <v>13112</v>
      </c>
      <c r="HE73" s="74">
        <v>13112</v>
      </c>
      <c r="HF73" s="5">
        <v>13150</v>
      </c>
      <c r="HG73" s="99">
        <v>13150</v>
      </c>
      <c r="HH73" s="104"/>
      <c r="HI73" s="114">
        <v>13307</v>
      </c>
      <c r="HJ73" s="117">
        <v>13470</v>
      </c>
      <c r="HK73" s="122">
        <v>13622</v>
      </c>
      <c r="HL73" s="124">
        <v>13793</v>
      </c>
      <c r="HM73" s="129">
        <v>13931</v>
      </c>
      <c r="HN73" s="133">
        <v>14076</v>
      </c>
      <c r="HO73" s="136">
        <v>14360</v>
      </c>
      <c r="HP73" s="140">
        <v>14739</v>
      </c>
      <c r="HQ73" s="145"/>
      <c r="HR73" s="149">
        <v>15832</v>
      </c>
      <c r="HS73" s="153">
        <v>15987</v>
      </c>
      <c r="HT73" s="158">
        <v>16128</v>
      </c>
      <c r="HU73" s="163">
        <v>16286</v>
      </c>
      <c r="HV73" s="74">
        <v>16435</v>
      </c>
      <c r="HW73" s="174">
        <v>16567</v>
      </c>
      <c r="HX73" s="178">
        <v>16697</v>
      </c>
      <c r="HY73" s="184">
        <v>16820</v>
      </c>
      <c r="HZ73" s="74">
        <v>17121</v>
      </c>
      <c r="IA73" s="193"/>
      <c r="IB73" s="202">
        <v>17874</v>
      </c>
      <c r="IC73" s="205">
        <v>18287</v>
      </c>
      <c r="ID73" s="209"/>
      <c r="IE73" s="218"/>
      <c r="IF73" s="225"/>
      <c r="IG73" s="229"/>
      <c r="IH73" s="235">
        <v>19496</v>
      </c>
      <c r="II73" s="245">
        <v>19619</v>
      </c>
      <c r="IJ73" s="251"/>
      <c r="IK73" s="255"/>
      <c r="IL73" s="264">
        <v>20303</v>
      </c>
      <c r="IM73" s="268">
        <v>20628</v>
      </c>
      <c r="IN73" s="272">
        <v>20930</v>
      </c>
      <c r="IO73" s="279">
        <v>21113</v>
      </c>
      <c r="IP73" s="285">
        <v>21315</v>
      </c>
      <c r="IQ73" s="291">
        <v>21443</v>
      </c>
      <c r="IR73" s="295">
        <v>21576</v>
      </c>
      <c r="IS73" s="299"/>
      <c r="IT73" s="305">
        <v>21854</v>
      </c>
      <c r="IU73" s="308">
        <v>22017</v>
      </c>
      <c r="IV73" s="310"/>
      <c r="IW73" s="313">
        <v>22628</v>
      </c>
      <c r="IX73" s="317">
        <v>23045</v>
      </c>
      <c r="IY73" s="322">
        <v>23382</v>
      </c>
      <c r="IZ73" s="327">
        <v>23662</v>
      </c>
      <c r="JA73" s="331">
        <v>23863</v>
      </c>
      <c r="JB73" s="335">
        <v>24104</v>
      </c>
      <c r="JC73" s="338"/>
      <c r="JD73" s="343"/>
      <c r="JE73" s="346">
        <v>24623</v>
      </c>
      <c r="JF73" s="354"/>
      <c r="JG73" s="375"/>
      <c r="JH73" s="388">
        <v>25436</v>
      </c>
      <c r="JI73" s="393">
        <v>25881</v>
      </c>
      <c r="JJ73" s="414">
        <v>26375</v>
      </c>
      <c r="JK73" s="422">
        <v>26780</v>
      </c>
      <c r="JL73" s="429">
        <v>27144</v>
      </c>
      <c r="JM73" s="435">
        <v>27554</v>
      </c>
      <c r="JN73" s="441">
        <v>27780</v>
      </c>
      <c r="JO73" s="448">
        <v>27949</v>
      </c>
      <c r="JP73" s="456">
        <v>28117</v>
      </c>
      <c r="JQ73" s="460">
        <v>28295</v>
      </c>
      <c r="JR73" s="468">
        <v>28472</v>
      </c>
      <c r="JS73" s="475">
        <v>28633</v>
      </c>
      <c r="JT73" s="74">
        <v>28807</v>
      </c>
      <c r="JU73" s="489">
        <v>28958</v>
      </c>
      <c r="JV73" s="498">
        <v>29160</v>
      </c>
      <c r="JW73" s="505"/>
      <c r="JX73" s="511">
        <v>29492</v>
      </c>
      <c r="JY73" s="519">
        <v>29707</v>
      </c>
      <c r="JZ73" s="530">
        <v>29865</v>
      </c>
      <c r="KA73" s="218">
        <f t="shared" si="80"/>
        <v>158</v>
      </c>
      <c r="KB73" s="4"/>
    </row>
    <row r="74" spans="1:288" ht="15" customHeight="1" x14ac:dyDescent="0.2">
      <c r="A74" s="557">
        <v>1</v>
      </c>
      <c r="B74" s="43">
        <v>73</v>
      </c>
      <c r="C74" s="4" t="s">
        <v>199</v>
      </c>
      <c r="D74" s="43">
        <v>0</v>
      </c>
      <c r="E74" s="43">
        <v>1</v>
      </c>
      <c r="F74" s="7">
        <v>20</v>
      </c>
      <c r="G74" s="5">
        <v>20</v>
      </c>
      <c r="H74" s="5">
        <v>20</v>
      </c>
      <c r="I74" s="5">
        <v>20</v>
      </c>
      <c r="J74" s="5">
        <v>20</v>
      </c>
      <c r="K74" s="22">
        <v>20</v>
      </c>
      <c r="L74" s="5">
        <v>20</v>
      </c>
      <c r="M74" s="37">
        <v>26</v>
      </c>
      <c r="N74" s="41">
        <v>30</v>
      </c>
      <c r="O74" s="44">
        <v>37</v>
      </c>
      <c r="P74" s="47">
        <v>38</v>
      </c>
      <c r="Q74" s="53">
        <v>38</v>
      </c>
      <c r="R74" s="65">
        <v>39</v>
      </c>
      <c r="S74" s="69">
        <v>41</v>
      </c>
      <c r="T74" s="71">
        <v>43</v>
      </c>
      <c r="U74" s="73">
        <v>45</v>
      </c>
      <c r="V74" s="77">
        <v>46</v>
      </c>
      <c r="W74" s="82">
        <v>47</v>
      </c>
      <c r="X74" s="88">
        <v>50</v>
      </c>
      <c r="Y74" s="90">
        <v>56</v>
      </c>
      <c r="Z74" s="93">
        <v>57</v>
      </c>
      <c r="AA74" s="99">
        <v>58</v>
      </c>
      <c r="AB74" s="5">
        <v>58</v>
      </c>
      <c r="AC74" s="114">
        <v>58</v>
      </c>
      <c r="AD74" s="118">
        <v>59</v>
      </c>
      <c r="AE74" s="122">
        <v>60</v>
      </c>
      <c r="AF74" s="124">
        <v>63</v>
      </c>
      <c r="AG74" s="129">
        <v>66</v>
      </c>
      <c r="AH74" s="133">
        <v>70</v>
      </c>
      <c r="AI74" s="136">
        <v>74</v>
      </c>
      <c r="AJ74" s="140">
        <v>80</v>
      </c>
      <c r="AK74" s="145">
        <v>84</v>
      </c>
      <c r="AL74" s="149">
        <v>90</v>
      </c>
      <c r="AM74" s="153">
        <v>92</v>
      </c>
      <c r="AN74" s="158">
        <v>94</v>
      </c>
      <c r="AO74" s="163">
        <v>95</v>
      </c>
      <c r="AP74" s="1">
        <v>97</v>
      </c>
      <c r="AQ74" s="174">
        <v>96</v>
      </c>
      <c r="AR74" s="178">
        <v>97</v>
      </c>
      <c r="AS74" s="184">
        <v>97</v>
      </c>
      <c r="AT74" s="189">
        <v>99</v>
      </c>
      <c r="AU74" s="193">
        <v>102</v>
      </c>
      <c r="AV74" s="202">
        <v>102</v>
      </c>
      <c r="AW74" s="205">
        <v>105</v>
      </c>
      <c r="AX74" s="209">
        <v>107</v>
      </c>
      <c r="AY74" s="218">
        <v>108</v>
      </c>
      <c r="AZ74" s="225">
        <v>109</v>
      </c>
      <c r="BA74" s="229">
        <v>110</v>
      </c>
      <c r="BB74" s="235">
        <v>111</v>
      </c>
      <c r="BC74" s="245">
        <v>112</v>
      </c>
      <c r="BD74" s="251">
        <v>114</v>
      </c>
      <c r="BE74" s="255">
        <v>116</v>
      </c>
      <c r="BF74" s="264">
        <v>125</v>
      </c>
      <c r="BG74" s="268">
        <v>2</v>
      </c>
      <c r="BH74" s="272">
        <v>3</v>
      </c>
      <c r="BI74" s="279">
        <v>4</v>
      </c>
      <c r="BJ74" s="285">
        <v>5</v>
      </c>
      <c r="BK74" s="291">
        <v>7</v>
      </c>
      <c r="BL74" s="295">
        <v>9</v>
      </c>
      <c r="BM74" s="299">
        <v>10</v>
      </c>
      <c r="BN74" s="305">
        <v>11</v>
      </c>
      <c r="BO74" s="308">
        <v>12</v>
      </c>
      <c r="BP74" s="310">
        <v>13</v>
      </c>
      <c r="BQ74" s="313">
        <v>14</v>
      </c>
      <c r="BR74" s="317">
        <v>14</v>
      </c>
      <c r="BS74" s="322">
        <v>17</v>
      </c>
      <c r="BT74" s="327">
        <v>25</v>
      </c>
      <c r="BU74" s="331">
        <v>32</v>
      </c>
      <c r="BV74" s="335">
        <v>34</v>
      </c>
      <c r="BW74" s="338">
        <v>36</v>
      </c>
      <c r="BX74" s="343">
        <v>38</v>
      </c>
      <c r="BY74" s="346">
        <v>40</v>
      </c>
      <c r="BZ74" s="354">
        <v>42</v>
      </c>
      <c r="CA74" s="375">
        <v>44</v>
      </c>
      <c r="CB74" s="388">
        <v>45</v>
      </c>
      <c r="CC74" s="393">
        <v>46</v>
      </c>
      <c r="CD74" s="414">
        <v>47</v>
      </c>
      <c r="CE74" s="422">
        <v>48</v>
      </c>
      <c r="CF74" s="429">
        <v>50</v>
      </c>
      <c r="CG74" s="435">
        <v>52</v>
      </c>
      <c r="CH74" s="441">
        <v>55</v>
      </c>
      <c r="CI74" s="448">
        <v>57</v>
      </c>
      <c r="CJ74" s="456">
        <v>59</v>
      </c>
      <c r="CK74" s="460">
        <v>62</v>
      </c>
      <c r="CL74" s="468">
        <v>65</v>
      </c>
      <c r="CM74" s="475">
        <v>68</v>
      </c>
      <c r="CN74" s="483">
        <v>70</v>
      </c>
      <c r="CO74" s="489">
        <v>72</v>
      </c>
      <c r="CP74" s="498">
        <v>74</v>
      </c>
      <c r="CQ74" s="505">
        <v>76</v>
      </c>
      <c r="CR74" s="511">
        <v>79</v>
      </c>
      <c r="CS74" s="519">
        <v>82</v>
      </c>
      <c r="CT74" s="530">
        <v>89</v>
      </c>
      <c r="CU74" s="218">
        <f t="shared" si="76"/>
        <v>7</v>
      </c>
      <c r="CV74" s="7">
        <v>2</v>
      </c>
      <c r="CW74" s="5">
        <v>2</v>
      </c>
      <c r="CX74" s="5">
        <v>2</v>
      </c>
      <c r="CY74" s="13">
        <v>5</v>
      </c>
      <c r="CZ74" s="5">
        <v>5</v>
      </c>
      <c r="DA74" s="22">
        <v>6</v>
      </c>
      <c r="DB74" s="5">
        <v>6</v>
      </c>
      <c r="DC74" s="37">
        <v>10</v>
      </c>
      <c r="DD74" s="41">
        <v>10</v>
      </c>
      <c r="DE74" s="44">
        <v>11</v>
      </c>
      <c r="DF74" s="47">
        <v>12</v>
      </c>
      <c r="DG74" s="53">
        <v>12</v>
      </c>
      <c r="DH74" s="65">
        <v>13</v>
      </c>
      <c r="DI74" s="69">
        <v>15</v>
      </c>
      <c r="DJ74" s="71">
        <v>17</v>
      </c>
      <c r="DK74" s="73">
        <v>17</v>
      </c>
      <c r="DL74" s="77">
        <v>17</v>
      </c>
      <c r="DM74" s="82">
        <v>17</v>
      </c>
      <c r="DN74" s="88">
        <v>17</v>
      </c>
      <c r="DO74" s="90">
        <v>18</v>
      </c>
      <c r="DP74" s="93">
        <v>18</v>
      </c>
      <c r="DQ74" s="99">
        <v>18</v>
      </c>
      <c r="DR74" s="5">
        <v>18</v>
      </c>
      <c r="DS74" s="114">
        <v>19</v>
      </c>
      <c r="DT74" s="118">
        <v>20</v>
      </c>
      <c r="DU74" s="122">
        <v>21</v>
      </c>
      <c r="DV74" s="124">
        <v>22</v>
      </c>
      <c r="DW74" s="129">
        <v>22</v>
      </c>
      <c r="DX74" s="133">
        <v>22</v>
      </c>
      <c r="DY74" s="136">
        <v>22</v>
      </c>
      <c r="DZ74" s="140">
        <v>22</v>
      </c>
      <c r="EA74" s="145">
        <v>22</v>
      </c>
      <c r="EB74" s="149">
        <v>22</v>
      </c>
      <c r="EC74" s="153">
        <v>23</v>
      </c>
      <c r="ED74" s="158">
        <v>24</v>
      </c>
      <c r="EE74" s="163">
        <v>24</v>
      </c>
      <c r="EF74" s="1">
        <v>25</v>
      </c>
      <c r="EG74" s="174">
        <v>25</v>
      </c>
      <c r="EH74" s="178">
        <v>25</v>
      </c>
      <c r="EI74" s="184">
        <v>25</v>
      </c>
      <c r="EJ74" s="189">
        <v>25</v>
      </c>
      <c r="EK74" s="193">
        <v>25</v>
      </c>
      <c r="EL74" s="202">
        <v>25</v>
      </c>
      <c r="EM74" s="205">
        <v>25</v>
      </c>
      <c r="EN74" s="209">
        <v>25</v>
      </c>
      <c r="EO74" s="218">
        <v>25</v>
      </c>
      <c r="EP74" s="225">
        <v>25</v>
      </c>
      <c r="EQ74" s="229">
        <v>25</v>
      </c>
      <c r="ER74" s="235">
        <v>25</v>
      </c>
      <c r="ES74" s="245">
        <v>25</v>
      </c>
      <c r="ET74" s="251">
        <v>26</v>
      </c>
      <c r="EU74" s="255">
        <v>26</v>
      </c>
      <c r="EV74" s="264">
        <v>28</v>
      </c>
      <c r="EW74" s="268">
        <v>0.23100000000000001</v>
      </c>
      <c r="EX74" s="272">
        <v>0.23100000000000001</v>
      </c>
      <c r="EY74" s="279">
        <v>0.23100000000000001</v>
      </c>
      <c r="EZ74" s="285">
        <v>0.23100000000000001</v>
      </c>
      <c r="FA74" s="291">
        <v>0.23100000000000001</v>
      </c>
      <c r="FB74" s="295">
        <v>2</v>
      </c>
      <c r="FC74" s="299">
        <v>2</v>
      </c>
      <c r="FD74" s="305">
        <v>2</v>
      </c>
      <c r="FE74" s="308">
        <v>2</v>
      </c>
      <c r="FF74" s="310">
        <v>2</v>
      </c>
      <c r="FG74" s="313">
        <v>2</v>
      </c>
      <c r="FH74" s="317">
        <v>2</v>
      </c>
      <c r="FI74" s="322">
        <v>2</v>
      </c>
      <c r="FJ74" s="327">
        <v>2</v>
      </c>
      <c r="FK74" s="331">
        <v>2</v>
      </c>
      <c r="FL74" s="335">
        <v>2</v>
      </c>
      <c r="FM74" s="338">
        <v>2</v>
      </c>
      <c r="FN74" s="343">
        <v>2</v>
      </c>
      <c r="FO74" s="346">
        <v>2</v>
      </c>
      <c r="FP74" s="354">
        <v>2</v>
      </c>
      <c r="FQ74" s="375">
        <v>2</v>
      </c>
      <c r="FR74" s="388">
        <v>2</v>
      </c>
      <c r="FS74" s="393">
        <v>2</v>
      </c>
      <c r="FT74" s="414">
        <v>2</v>
      </c>
      <c r="FU74" s="422">
        <v>2</v>
      </c>
      <c r="FV74" s="429">
        <v>2</v>
      </c>
      <c r="FW74" s="435">
        <v>2</v>
      </c>
      <c r="FX74" s="441">
        <v>2</v>
      </c>
      <c r="FY74" s="448">
        <v>2</v>
      </c>
      <c r="FZ74" s="456">
        <v>2</v>
      </c>
      <c r="GA74" s="460">
        <v>2</v>
      </c>
      <c r="GB74" s="468">
        <v>2</v>
      </c>
      <c r="GC74" s="475">
        <v>2</v>
      </c>
      <c r="GD74" s="483">
        <v>2</v>
      </c>
      <c r="GE74" s="489">
        <v>2</v>
      </c>
      <c r="GF74" s="498">
        <v>2</v>
      </c>
      <c r="GG74" s="505">
        <v>2</v>
      </c>
      <c r="GH74" s="511">
        <v>2</v>
      </c>
      <c r="GI74" s="519">
        <v>2</v>
      </c>
      <c r="GJ74" s="530">
        <v>2</v>
      </c>
      <c r="GK74" s="218">
        <f t="shared" si="79"/>
        <v>0</v>
      </c>
      <c r="GL74" s="7">
        <v>502</v>
      </c>
      <c r="GM74" s="5">
        <v>502</v>
      </c>
      <c r="GN74" s="5">
        <v>502</v>
      </c>
      <c r="GO74" s="5">
        <v>502</v>
      </c>
      <c r="GP74" s="5">
        <v>502</v>
      </c>
      <c r="GQ74" s="22">
        <v>600</v>
      </c>
      <c r="GR74" s="5">
        <v>600</v>
      </c>
      <c r="GS74" s="37">
        <v>850</v>
      </c>
      <c r="GT74" s="41">
        <v>950</v>
      </c>
      <c r="GU74" s="44">
        <v>1070</v>
      </c>
      <c r="GV74" s="47">
        <v>1140</v>
      </c>
      <c r="GW74" s="53">
        <v>1140</v>
      </c>
      <c r="GX74" s="65">
        <v>1150</v>
      </c>
      <c r="GY74" s="69">
        <v>1190</v>
      </c>
      <c r="GZ74" s="71">
        <v>1200</v>
      </c>
      <c r="HA74" s="73">
        <v>1300</v>
      </c>
      <c r="HB74" s="77">
        <v>1400</v>
      </c>
      <c r="HC74" s="82">
        <v>1500</v>
      </c>
      <c r="HD74" s="88">
        <v>1600</v>
      </c>
      <c r="HE74" s="74">
        <v>1700</v>
      </c>
      <c r="HF74" s="93">
        <v>1750</v>
      </c>
      <c r="HG74" s="99">
        <v>1800</v>
      </c>
      <c r="HH74" s="104">
        <v>1850</v>
      </c>
      <c r="HI74" s="114">
        <v>1900</v>
      </c>
      <c r="HJ74" s="118">
        <v>1950</v>
      </c>
      <c r="HK74" s="122">
        <v>2000</v>
      </c>
      <c r="HL74" s="124">
        <v>2100</v>
      </c>
      <c r="HM74" s="129">
        <v>2200</v>
      </c>
      <c r="HN74" s="133">
        <v>2300</v>
      </c>
      <c r="HO74" s="136">
        <v>2400</v>
      </c>
      <c r="HP74" s="140">
        <v>2500</v>
      </c>
      <c r="HQ74" s="145">
        <v>2600</v>
      </c>
      <c r="HR74" s="149">
        <v>2710</v>
      </c>
      <c r="HS74" s="153">
        <v>2800</v>
      </c>
      <c r="HT74" s="158">
        <v>2900</v>
      </c>
      <c r="HU74" s="163">
        <v>2950</v>
      </c>
      <c r="HV74" s="167"/>
      <c r="HW74" s="174">
        <v>3000</v>
      </c>
      <c r="HX74" s="178">
        <v>3050</v>
      </c>
      <c r="HY74" s="184">
        <v>3100</v>
      </c>
      <c r="HZ74" s="189">
        <v>3200</v>
      </c>
      <c r="IA74" s="193">
        <v>3250</v>
      </c>
      <c r="IB74" s="202">
        <v>3300</v>
      </c>
      <c r="IC74" s="205">
        <v>3400</v>
      </c>
      <c r="ID74" s="209">
        <v>3450</v>
      </c>
      <c r="IE74" s="218">
        <v>3500</v>
      </c>
      <c r="IF74" s="225">
        <v>3550</v>
      </c>
      <c r="IG74" s="229">
        <v>3600</v>
      </c>
      <c r="IH74" s="235">
        <v>3650</v>
      </c>
      <c r="II74" s="245">
        <v>3700</v>
      </c>
      <c r="IJ74" s="251">
        <v>3750</v>
      </c>
      <c r="IK74" s="255">
        <v>3850</v>
      </c>
      <c r="IL74" s="264">
        <v>3950</v>
      </c>
      <c r="IM74" s="268">
        <v>4000</v>
      </c>
      <c r="IN74" s="272">
        <v>4050</v>
      </c>
      <c r="IO74" s="279">
        <v>4100</v>
      </c>
      <c r="IP74" s="285">
        <v>4150</v>
      </c>
      <c r="IQ74" s="291">
        <v>4250</v>
      </c>
      <c r="IR74" s="295">
        <v>4350</v>
      </c>
      <c r="IS74" s="299">
        <v>4400</v>
      </c>
      <c r="IT74" s="305">
        <v>4450</v>
      </c>
      <c r="IU74" s="308">
        <v>4500</v>
      </c>
      <c r="IV74" s="310">
        <v>4550</v>
      </c>
      <c r="IW74" s="313">
        <v>4700</v>
      </c>
      <c r="IX74" s="317">
        <v>4900</v>
      </c>
      <c r="IY74" s="322">
        <v>5200</v>
      </c>
      <c r="IZ74" s="327">
        <v>5500</v>
      </c>
      <c r="JA74" s="331">
        <v>5600</v>
      </c>
      <c r="JB74" s="335">
        <v>5700</v>
      </c>
      <c r="JC74" s="338">
        <v>5750</v>
      </c>
      <c r="JD74" s="343">
        <v>5800</v>
      </c>
      <c r="JE74" s="346">
        <v>5850</v>
      </c>
      <c r="JF74" s="354">
        <v>5900</v>
      </c>
      <c r="JG74" s="375">
        <v>6000</v>
      </c>
      <c r="JH74" s="388">
        <v>6050</v>
      </c>
      <c r="JI74" s="393">
        <v>6100</v>
      </c>
      <c r="JJ74" s="414">
        <v>6150</v>
      </c>
      <c r="JK74" s="422">
        <v>6250</v>
      </c>
      <c r="JL74" s="429">
        <v>6400</v>
      </c>
      <c r="JM74" s="435">
        <v>6450</v>
      </c>
      <c r="JN74" s="441">
        <v>6550</v>
      </c>
      <c r="JO74" s="448">
        <v>6650</v>
      </c>
      <c r="JP74" s="456">
        <v>6750</v>
      </c>
      <c r="JQ74" s="460">
        <v>6850</v>
      </c>
      <c r="JR74" s="468">
        <v>6950</v>
      </c>
      <c r="JS74" s="475">
        <v>7050</v>
      </c>
      <c r="JT74" s="483">
        <v>7230</v>
      </c>
      <c r="JU74" s="489">
        <v>7390</v>
      </c>
      <c r="JV74" s="498">
        <v>7570</v>
      </c>
      <c r="JW74" s="505">
        <v>7670</v>
      </c>
      <c r="JX74" s="511">
        <v>7870</v>
      </c>
      <c r="JY74" s="519">
        <v>8020</v>
      </c>
      <c r="JZ74" s="530">
        <v>8220</v>
      </c>
      <c r="KA74" s="218">
        <f t="shared" si="80"/>
        <v>200</v>
      </c>
      <c r="KB74" s="4"/>
    </row>
    <row r="75" spans="1:288" ht="15" customHeight="1" x14ac:dyDescent="0.2">
      <c r="A75" s="557"/>
      <c r="B75" s="43">
        <v>74</v>
      </c>
      <c r="C75" s="4" t="s">
        <v>200</v>
      </c>
      <c r="D75" s="43">
        <v>2</v>
      </c>
      <c r="E75" s="43">
        <v>2</v>
      </c>
      <c r="F75" s="7">
        <v>49</v>
      </c>
      <c r="G75" s="7">
        <v>54</v>
      </c>
      <c r="H75" s="10">
        <v>59</v>
      </c>
      <c r="I75" s="13">
        <v>64</v>
      </c>
      <c r="J75" s="1">
        <v>69</v>
      </c>
      <c r="K75" s="1">
        <v>74</v>
      </c>
      <c r="L75" s="1">
        <v>79</v>
      </c>
      <c r="M75" s="1">
        <f>ROUND((L75-F75)/6+L75+1,0)</f>
        <v>85</v>
      </c>
      <c r="N75" s="1">
        <f>ROUND((M75-F75)/7+M75,0)</f>
        <v>90</v>
      </c>
      <c r="O75" s="44">
        <v>106</v>
      </c>
      <c r="P75" s="47">
        <v>109</v>
      </c>
      <c r="Q75" s="53">
        <v>111</v>
      </c>
      <c r="R75" s="65">
        <v>117</v>
      </c>
      <c r="S75" s="69">
        <v>123</v>
      </c>
      <c r="T75" s="71">
        <v>128</v>
      </c>
      <c r="U75" s="73">
        <v>134</v>
      </c>
      <c r="V75" s="77">
        <v>142</v>
      </c>
      <c r="W75" s="82">
        <v>149</v>
      </c>
      <c r="X75" s="88">
        <v>157</v>
      </c>
      <c r="Y75" s="90">
        <v>164</v>
      </c>
      <c r="Z75" s="93">
        <v>170</v>
      </c>
      <c r="AA75" s="99">
        <v>176</v>
      </c>
      <c r="AB75" s="104">
        <v>181</v>
      </c>
      <c r="AC75" s="114">
        <v>186</v>
      </c>
      <c r="AD75" s="117">
        <v>192</v>
      </c>
      <c r="AE75" s="122">
        <v>197</v>
      </c>
      <c r="AF75" s="124">
        <v>204</v>
      </c>
      <c r="AG75" s="129">
        <v>211</v>
      </c>
      <c r="AH75" s="133">
        <v>219</v>
      </c>
      <c r="AI75" s="136">
        <v>229</v>
      </c>
      <c r="AJ75" s="140">
        <v>238</v>
      </c>
      <c r="AK75" s="145">
        <v>247</v>
      </c>
      <c r="AL75" s="149">
        <v>255</v>
      </c>
      <c r="AM75" s="153">
        <v>262</v>
      </c>
      <c r="AN75" s="158">
        <v>269</v>
      </c>
      <c r="AO75" s="163">
        <v>275</v>
      </c>
      <c r="AP75" s="167">
        <v>282</v>
      </c>
      <c r="AQ75" s="174">
        <v>288</v>
      </c>
      <c r="AR75" s="178">
        <v>296</v>
      </c>
      <c r="AS75" s="184">
        <v>302</v>
      </c>
      <c r="AT75" s="189">
        <v>312</v>
      </c>
      <c r="AU75" s="193">
        <v>324</v>
      </c>
      <c r="AV75" s="202">
        <v>338</v>
      </c>
      <c r="AW75" s="205">
        <v>347</v>
      </c>
      <c r="AX75" s="209">
        <v>357</v>
      </c>
      <c r="AY75" s="218">
        <v>366</v>
      </c>
      <c r="AZ75" s="225">
        <v>372</v>
      </c>
      <c r="BA75" s="229">
        <v>378</v>
      </c>
      <c r="BB75" s="235">
        <v>386</v>
      </c>
      <c r="BC75" s="245">
        <v>391</v>
      </c>
      <c r="BD75" s="251">
        <v>399</v>
      </c>
      <c r="BE75" s="255">
        <v>406</v>
      </c>
      <c r="BF75" s="264">
        <v>414</v>
      </c>
      <c r="BG75" s="268">
        <v>428</v>
      </c>
      <c r="BH75" s="272">
        <v>444</v>
      </c>
      <c r="BI75" s="279">
        <v>455</v>
      </c>
      <c r="BJ75" s="285">
        <v>464</v>
      </c>
      <c r="BK75" s="291">
        <v>471</v>
      </c>
      <c r="BL75" s="295">
        <v>478</v>
      </c>
      <c r="BM75" s="299">
        <v>487</v>
      </c>
      <c r="BN75" s="305">
        <v>495</v>
      </c>
      <c r="BO75" s="308">
        <v>500</v>
      </c>
      <c r="BP75" s="310">
        <v>506</v>
      </c>
      <c r="BQ75" s="313">
        <v>514</v>
      </c>
      <c r="BR75" s="317">
        <v>522</v>
      </c>
      <c r="BS75" s="322">
        <v>532</v>
      </c>
      <c r="BT75" s="327">
        <v>542</v>
      </c>
      <c r="BU75" s="331">
        <v>561</v>
      </c>
      <c r="BV75" s="335">
        <v>565</v>
      </c>
      <c r="BW75" s="338">
        <v>567</v>
      </c>
      <c r="BX75" s="343">
        <v>570</v>
      </c>
      <c r="BY75" s="346">
        <v>575</v>
      </c>
      <c r="BZ75" s="354">
        <v>579</v>
      </c>
      <c r="CA75" s="375">
        <v>1.075</v>
      </c>
      <c r="CB75" s="388">
        <v>5</v>
      </c>
      <c r="CC75" s="393">
        <v>10</v>
      </c>
      <c r="CD75" s="414">
        <v>16</v>
      </c>
      <c r="CE75" s="422">
        <v>25</v>
      </c>
      <c r="CF75" s="429">
        <v>34</v>
      </c>
      <c r="CG75" s="435">
        <v>42</v>
      </c>
      <c r="CH75" s="441">
        <v>49</v>
      </c>
      <c r="CI75" s="448">
        <v>56</v>
      </c>
      <c r="CJ75" s="456">
        <v>63</v>
      </c>
      <c r="CK75" s="460">
        <v>69</v>
      </c>
      <c r="CL75" s="468">
        <v>75</v>
      </c>
      <c r="CM75" s="475">
        <v>81</v>
      </c>
      <c r="CN75" s="483">
        <v>86</v>
      </c>
      <c r="CO75" s="489">
        <v>92</v>
      </c>
      <c r="CP75" s="498">
        <v>98</v>
      </c>
      <c r="CQ75" s="505">
        <v>105</v>
      </c>
      <c r="CR75" s="511">
        <v>114</v>
      </c>
      <c r="CS75" s="519">
        <v>122</v>
      </c>
      <c r="CT75" s="530">
        <v>126</v>
      </c>
      <c r="CU75" s="218">
        <f t="shared" si="76"/>
        <v>4</v>
      </c>
      <c r="CV75" s="7">
        <v>17</v>
      </c>
      <c r="CW75" s="7">
        <v>21</v>
      </c>
      <c r="CX75" s="10">
        <v>25</v>
      </c>
      <c r="CY75" s="13">
        <v>29</v>
      </c>
      <c r="CZ75" s="1">
        <v>31</v>
      </c>
      <c r="DA75" s="1">
        <v>33</v>
      </c>
      <c r="DB75" s="1">
        <v>35</v>
      </c>
      <c r="DC75" s="1">
        <f>ROUND((DB75-CV75)/6/31*21+DB75-1,0)</f>
        <v>36</v>
      </c>
      <c r="DD75" s="1">
        <f>ROUND((DC75-CV75)/7+DC75,0)</f>
        <v>39</v>
      </c>
      <c r="DE75" s="44">
        <v>47</v>
      </c>
      <c r="DF75" s="47">
        <v>49</v>
      </c>
      <c r="DG75" s="53">
        <v>51</v>
      </c>
      <c r="DH75" s="65">
        <v>55</v>
      </c>
      <c r="DI75" s="69">
        <v>59</v>
      </c>
      <c r="DJ75" s="71">
        <v>63</v>
      </c>
      <c r="DK75" s="73">
        <v>66</v>
      </c>
      <c r="DL75" s="77">
        <v>71</v>
      </c>
      <c r="DM75" s="82">
        <v>72</v>
      </c>
      <c r="DN75" s="88">
        <v>75</v>
      </c>
      <c r="DO75" s="90">
        <v>77</v>
      </c>
      <c r="DP75" s="93">
        <v>80</v>
      </c>
      <c r="DQ75" s="99">
        <v>84</v>
      </c>
      <c r="DR75" s="104">
        <v>87</v>
      </c>
      <c r="DS75" s="114">
        <v>91</v>
      </c>
      <c r="DT75" s="117">
        <v>95</v>
      </c>
      <c r="DU75" s="122">
        <v>99</v>
      </c>
      <c r="DV75" s="124">
        <v>103</v>
      </c>
      <c r="DW75" s="129">
        <v>106</v>
      </c>
      <c r="DX75" s="133">
        <v>108</v>
      </c>
      <c r="DY75" s="136">
        <v>108</v>
      </c>
      <c r="DZ75" s="140">
        <v>108</v>
      </c>
      <c r="EA75" s="145">
        <v>108</v>
      </c>
      <c r="EB75" s="149">
        <v>109</v>
      </c>
      <c r="EC75" s="153">
        <v>113</v>
      </c>
      <c r="ED75" s="158">
        <v>117</v>
      </c>
      <c r="EE75" s="163">
        <v>122</v>
      </c>
      <c r="EF75" s="167">
        <v>127</v>
      </c>
      <c r="EG75" s="174">
        <v>132</v>
      </c>
      <c r="EH75" s="178">
        <v>138</v>
      </c>
      <c r="EI75" s="184">
        <v>143</v>
      </c>
      <c r="EJ75" s="189">
        <v>147</v>
      </c>
      <c r="EK75" s="193">
        <v>147</v>
      </c>
      <c r="EL75" s="202">
        <v>147</v>
      </c>
      <c r="EM75" s="205">
        <v>147</v>
      </c>
      <c r="EN75" s="209">
        <v>147</v>
      </c>
      <c r="EO75" s="218">
        <v>151</v>
      </c>
      <c r="EP75" s="225">
        <v>159</v>
      </c>
      <c r="EQ75" s="229">
        <v>166</v>
      </c>
      <c r="ER75" s="235">
        <v>174</v>
      </c>
      <c r="ES75" s="245">
        <v>180</v>
      </c>
      <c r="ET75" s="251">
        <v>187</v>
      </c>
      <c r="EU75" s="255">
        <v>196</v>
      </c>
      <c r="EV75" s="264">
        <v>200</v>
      </c>
      <c r="EW75" s="268">
        <v>200</v>
      </c>
      <c r="EX75" s="272">
        <v>200</v>
      </c>
      <c r="EY75" s="279">
        <v>206</v>
      </c>
      <c r="EZ75" s="285">
        <v>211</v>
      </c>
      <c r="FA75" s="291">
        <v>218</v>
      </c>
      <c r="FB75" s="295">
        <v>226</v>
      </c>
      <c r="FC75" s="299">
        <v>236</v>
      </c>
      <c r="FD75" s="305">
        <v>243</v>
      </c>
      <c r="FE75" s="308">
        <v>249</v>
      </c>
      <c r="FF75" s="310">
        <v>256</v>
      </c>
      <c r="FG75" s="313">
        <v>258</v>
      </c>
      <c r="FH75" s="317">
        <v>258</v>
      </c>
      <c r="FI75" s="322">
        <v>258</v>
      </c>
      <c r="FJ75" s="327">
        <v>258</v>
      </c>
      <c r="FK75" s="331">
        <v>260</v>
      </c>
      <c r="FL75" s="335">
        <v>266</v>
      </c>
      <c r="FM75" s="338">
        <v>275</v>
      </c>
      <c r="FN75" s="343">
        <v>284</v>
      </c>
      <c r="FO75" s="346">
        <v>293</v>
      </c>
      <c r="FP75" s="354">
        <v>304</v>
      </c>
      <c r="FQ75" s="375">
        <v>1.2490000000000001</v>
      </c>
      <c r="FR75" s="388">
        <v>8</v>
      </c>
      <c r="FS75" s="393">
        <v>13</v>
      </c>
      <c r="FT75" s="414">
        <v>16</v>
      </c>
      <c r="FU75" s="422">
        <v>16</v>
      </c>
      <c r="FV75" s="429">
        <v>16</v>
      </c>
      <c r="FW75" s="435">
        <v>20</v>
      </c>
      <c r="FX75" s="441">
        <v>22</v>
      </c>
      <c r="FY75" s="448">
        <v>28</v>
      </c>
      <c r="FZ75" s="456">
        <v>36</v>
      </c>
      <c r="GA75" s="460">
        <v>43</v>
      </c>
      <c r="GB75" s="468">
        <v>49</v>
      </c>
      <c r="GC75" s="475">
        <v>56</v>
      </c>
      <c r="GD75" s="483">
        <v>63</v>
      </c>
      <c r="GE75" s="489">
        <v>70</v>
      </c>
      <c r="GF75" s="498">
        <v>74</v>
      </c>
      <c r="GG75" s="505">
        <v>77</v>
      </c>
      <c r="GH75" s="511">
        <v>81</v>
      </c>
      <c r="GI75" s="519">
        <v>84</v>
      </c>
      <c r="GJ75" s="530">
        <v>88</v>
      </c>
      <c r="GK75" s="218">
        <f t="shared" si="79"/>
        <v>4</v>
      </c>
      <c r="GL75" s="7">
        <v>9528</v>
      </c>
      <c r="GM75" s="7">
        <v>9670</v>
      </c>
      <c r="GN75" s="7">
        <v>9861</v>
      </c>
      <c r="GO75" s="13">
        <v>10015</v>
      </c>
      <c r="GP75" s="17"/>
      <c r="GQ75" s="22"/>
      <c r="GR75" s="31"/>
      <c r="GS75" s="37"/>
      <c r="GT75" s="41"/>
      <c r="GU75" s="44"/>
      <c r="GV75" s="47">
        <v>1099</v>
      </c>
      <c r="GW75" s="53">
        <v>1100</v>
      </c>
      <c r="GX75" s="65">
        <v>11042</v>
      </c>
      <c r="GY75" s="69">
        <v>11140</v>
      </c>
      <c r="GZ75" s="71">
        <v>11257</v>
      </c>
      <c r="HA75" s="73">
        <v>11355</v>
      </c>
      <c r="HB75" s="74">
        <v>11474</v>
      </c>
      <c r="HC75" s="82">
        <v>11565</v>
      </c>
      <c r="HD75" s="88">
        <v>11654</v>
      </c>
      <c r="HE75" s="90">
        <v>11772</v>
      </c>
      <c r="HF75" s="93">
        <v>11857</v>
      </c>
      <c r="HG75" s="99">
        <v>11960</v>
      </c>
      <c r="HH75" s="104">
        <v>12087</v>
      </c>
      <c r="HI75" s="114">
        <v>12190</v>
      </c>
      <c r="HJ75" s="117">
        <v>12295</v>
      </c>
      <c r="HK75" s="122">
        <v>12396</v>
      </c>
      <c r="HL75" s="124">
        <v>12507</v>
      </c>
      <c r="HM75" s="129">
        <v>12603</v>
      </c>
      <c r="HN75" s="133">
        <v>12707</v>
      </c>
      <c r="HO75" s="136">
        <v>12815</v>
      </c>
      <c r="HP75" s="140">
        <v>12920</v>
      </c>
      <c r="HQ75" s="145">
        <v>13015</v>
      </c>
      <c r="HR75" s="149">
        <v>13110</v>
      </c>
      <c r="HS75" s="153">
        <v>13228</v>
      </c>
      <c r="HT75" s="158">
        <v>13340</v>
      </c>
      <c r="HU75" s="163">
        <v>13454</v>
      </c>
      <c r="HV75" s="167">
        <v>13566</v>
      </c>
      <c r="HW75" s="174">
        <v>13654</v>
      </c>
      <c r="HX75" s="178">
        <v>13754</v>
      </c>
      <c r="HY75" s="184">
        <v>13843</v>
      </c>
      <c r="HZ75" s="189">
        <v>13956</v>
      </c>
      <c r="IA75" s="193">
        <v>14065</v>
      </c>
      <c r="IB75" s="202">
        <v>14170</v>
      </c>
      <c r="IC75" s="205">
        <v>14270</v>
      </c>
      <c r="ID75" s="209">
        <v>14360</v>
      </c>
      <c r="IE75" s="218">
        <v>14454</v>
      </c>
      <c r="IF75" s="225">
        <v>14544</v>
      </c>
      <c r="IG75" s="229">
        <v>14635</v>
      </c>
      <c r="IH75" s="235">
        <v>14752</v>
      </c>
      <c r="II75" s="245">
        <v>14836</v>
      </c>
      <c r="IJ75" s="251">
        <v>14947</v>
      </c>
      <c r="IK75" s="255">
        <v>15033</v>
      </c>
      <c r="IL75" s="264">
        <v>15120</v>
      </c>
      <c r="IM75" s="268">
        <v>15214</v>
      </c>
      <c r="IN75" s="272">
        <v>15313</v>
      </c>
      <c r="IO75" s="279">
        <v>15402</v>
      </c>
      <c r="IP75" s="285">
        <v>15484</v>
      </c>
      <c r="IQ75" s="291">
        <v>15568</v>
      </c>
      <c r="IR75" s="295">
        <v>15645</v>
      </c>
      <c r="IS75" s="299">
        <v>15737</v>
      </c>
      <c r="IT75" s="305">
        <v>15830</v>
      </c>
      <c r="IU75" s="308">
        <v>15912</v>
      </c>
      <c r="IV75" s="310">
        <v>15991</v>
      </c>
      <c r="IW75" s="313">
        <v>16069</v>
      </c>
      <c r="IX75" s="317">
        <v>16241</v>
      </c>
      <c r="IY75" s="322">
        <v>16411</v>
      </c>
      <c r="IZ75" s="327">
        <v>16551</v>
      </c>
      <c r="JA75" s="331">
        <v>16665</v>
      </c>
      <c r="JB75" s="335">
        <v>16720</v>
      </c>
      <c r="JC75" s="338">
        <v>16788</v>
      </c>
      <c r="JD75" s="343">
        <v>16852</v>
      </c>
      <c r="JE75" s="346">
        <v>16928</v>
      </c>
      <c r="JF75" s="354">
        <v>16997</v>
      </c>
      <c r="JG75" s="375">
        <v>17052</v>
      </c>
      <c r="JH75" s="388">
        <v>17125</v>
      </c>
      <c r="JI75" s="393">
        <v>17200</v>
      </c>
      <c r="JJ75" s="414">
        <v>17323</v>
      </c>
      <c r="JK75" s="422">
        <v>17478</v>
      </c>
      <c r="JL75" s="429">
        <v>17597</v>
      </c>
      <c r="JM75" s="435">
        <v>17704</v>
      </c>
      <c r="JN75" s="441">
        <v>17850</v>
      </c>
      <c r="JO75" s="448">
        <v>17913</v>
      </c>
      <c r="JP75" s="456">
        <v>17973</v>
      </c>
      <c r="JQ75" s="460">
        <v>18030</v>
      </c>
      <c r="JR75" s="468">
        <v>18083</v>
      </c>
      <c r="JS75" s="475">
        <v>18148</v>
      </c>
      <c r="JT75" s="483">
        <v>18213</v>
      </c>
      <c r="JU75" s="489">
        <v>18266</v>
      </c>
      <c r="JV75" s="498">
        <v>18346</v>
      </c>
      <c r="JW75" s="505">
        <v>18423</v>
      </c>
      <c r="JX75" s="511">
        <v>18488</v>
      </c>
      <c r="JY75" s="519">
        <v>18563</v>
      </c>
      <c r="JZ75" s="530">
        <v>18649</v>
      </c>
      <c r="KA75" s="218">
        <f t="shared" si="80"/>
        <v>86</v>
      </c>
      <c r="KB75" s="4"/>
    </row>
    <row r="76" spans="1:288" ht="15" customHeight="1" x14ac:dyDescent="0.2">
      <c r="A76" s="557"/>
      <c r="B76" s="43">
        <v>75</v>
      </c>
      <c r="C76" s="4" t="s">
        <v>321</v>
      </c>
      <c r="D76" s="43">
        <v>0</v>
      </c>
      <c r="E76" s="43">
        <v>0</v>
      </c>
      <c r="F76" s="7" t="s">
        <v>7</v>
      </c>
      <c r="G76" s="7" t="s">
        <v>7</v>
      </c>
      <c r="H76" s="11" t="s">
        <v>7</v>
      </c>
      <c r="I76" s="13" t="s">
        <v>7</v>
      </c>
      <c r="J76" s="18" t="s">
        <v>7</v>
      </c>
      <c r="K76" s="22" t="s">
        <v>7</v>
      </c>
      <c r="L76" s="31" t="s">
        <v>7</v>
      </c>
      <c r="M76" s="37" t="s">
        <v>7</v>
      </c>
      <c r="N76" s="41" t="s">
        <v>7</v>
      </c>
      <c r="O76" s="44" t="s">
        <v>7</v>
      </c>
      <c r="P76" s="47" t="s">
        <v>7</v>
      </c>
      <c r="Q76" s="53" t="s">
        <v>7</v>
      </c>
      <c r="R76" s="65" t="s">
        <v>7</v>
      </c>
      <c r="S76" s="69" t="s">
        <v>7</v>
      </c>
      <c r="T76" s="72" t="s">
        <v>7</v>
      </c>
      <c r="U76" s="73" t="s">
        <v>7</v>
      </c>
      <c r="V76" s="77" t="s">
        <v>7</v>
      </c>
      <c r="W76" s="82" t="s">
        <v>7</v>
      </c>
      <c r="X76" s="88" t="s">
        <v>7</v>
      </c>
      <c r="Y76" s="90" t="s">
        <v>7</v>
      </c>
      <c r="Z76" s="93" t="s">
        <v>7</v>
      </c>
      <c r="AA76" s="99" t="s">
        <v>7</v>
      </c>
      <c r="AB76" s="104" t="s">
        <v>7</v>
      </c>
      <c r="AC76" s="114" t="s">
        <v>7</v>
      </c>
      <c r="AD76" s="117" t="s">
        <v>7</v>
      </c>
      <c r="AE76" s="122" t="s">
        <v>7</v>
      </c>
      <c r="AF76" s="124" t="s">
        <v>7</v>
      </c>
      <c r="AG76" s="129" t="s">
        <v>7</v>
      </c>
      <c r="AH76" s="133" t="s">
        <v>7</v>
      </c>
      <c r="AI76" s="136" t="s">
        <v>7</v>
      </c>
      <c r="AJ76" s="144" t="s">
        <v>7</v>
      </c>
      <c r="AK76" s="145" t="s">
        <v>7</v>
      </c>
      <c r="AL76" s="151" t="s">
        <v>7</v>
      </c>
      <c r="AM76" s="155" t="s">
        <v>7</v>
      </c>
      <c r="AN76" s="160" t="s">
        <v>7</v>
      </c>
      <c r="AO76" s="163" t="s">
        <v>7</v>
      </c>
      <c r="AP76" s="167" t="s">
        <v>7</v>
      </c>
      <c r="AQ76" s="175" t="s">
        <v>7</v>
      </c>
      <c r="AR76" s="181" t="s">
        <v>7</v>
      </c>
      <c r="AS76" s="187" t="s">
        <v>7</v>
      </c>
      <c r="AT76" s="191" t="s">
        <v>7</v>
      </c>
      <c r="AU76" s="199" t="s">
        <v>7</v>
      </c>
      <c r="AV76" s="203" t="s">
        <v>7</v>
      </c>
      <c r="AW76" s="207" t="s">
        <v>7</v>
      </c>
      <c r="AX76" s="211" t="s">
        <v>7</v>
      </c>
      <c r="AY76" s="220" t="s">
        <v>7</v>
      </c>
      <c r="AZ76" s="227" t="s">
        <v>7</v>
      </c>
      <c r="BA76" s="231" t="s">
        <v>7</v>
      </c>
      <c r="BB76" s="238" t="s">
        <v>7</v>
      </c>
      <c r="BC76" s="248" t="s">
        <v>7</v>
      </c>
      <c r="BD76" s="253" t="s">
        <v>7</v>
      </c>
      <c r="BE76" s="258" t="s">
        <v>7</v>
      </c>
      <c r="BF76" s="266" t="s">
        <v>7</v>
      </c>
      <c r="BG76" s="270" t="s">
        <v>7</v>
      </c>
      <c r="BH76" s="274" t="s">
        <v>7</v>
      </c>
      <c r="BI76" s="281" t="s">
        <v>7</v>
      </c>
      <c r="BJ76" s="288" t="s">
        <v>7</v>
      </c>
      <c r="BK76" s="293" t="s">
        <v>7</v>
      </c>
      <c r="BL76" s="297" t="s">
        <v>7</v>
      </c>
      <c r="BM76" s="302" t="s">
        <v>7</v>
      </c>
      <c r="BN76" s="307" t="s">
        <v>7</v>
      </c>
      <c r="BO76" s="309" t="s">
        <v>7</v>
      </c>
      <c r="BP76" s="312" t="s">
        <v>7</v>
      </c>
      <c r="BQ76" s="315" t="s">
        <v>7</v>
      </c>
      <c r="BR76" s="319" t="s">
        <v>7</v>
      </c>
      <c r="BS76" s="324" t="s">
        <v>7</v>
      </c>
      <c r="BT76" s="329" t="s">
        <v>7</v>
      </c>
      <c r="BU76" s="333" t="s">
        <v>7</v>
      </c>
      <c r="BV76" s="337" t="s">
        <v>7</v>
      </c>
      <c r="BW76" s="339" t="s">
        <v>7</v>
      </c>
      <c r="BX76" s="345" t="s">
        <v>7</v>
      </c>
      <c r="BY76" s="349" t="s">
        <v>7</v>
      </c>
      <c r="BZ76" s="371" t="s">
        <v>7</v>
      </c>
      <c r="CA76" s="376" t="s">
        <v>7</v>
      </c>
      <c r="CB76" s="389" t="s">
        <v>7</v>
      </c>
      <c r="CC76" s="395" t="s">
        <v>7</v>
      </c>
      <c r="CD76" s="416" t="s">
        <v>7</v>
      </c>
      <c r="CE76" s="425" t="s">
        <v>7</v>
      </c>
      <c r="CF76" s="432" t="s">
        <v>7</v>
      </c>
      <c r="CG76" s="5">
        <v>1.0309999999999999</v>
      </c>
      <c r="CH76" s="5">
        <v>1.0309999999999999</v>
      </c>
      <c r="CI76" s="5">
        <v>1.0309999999999999</v>
      </c>
      <c r="CJ76" s="5">
        <v>1.0309999999999999</v>
      </c>
      <c r="CK76" s="5">
        <v>1.0309999999999999</v>
      </c>
      <c r="CL76" s="5">
        <v>1.0309999999999999</v>
      </c>
      <c r="CM76" s="5">
        <v>1.0309999999999999</v>
      </c>
      <c r="CN76" s="5">
        <v>1.0309999999999999</v>
      </c>
      <c r="CO76" s="5">
        <v>1.0309999999999999</v>
      </c>
      <c r="CP76" s="5">
        <v>1.0309999999999999</v>
      </c>
      <c r="CQ76" s="5">
        <v>1.0309999999999999</v>
      </c>
      <c r="CR76" s="5">
        <v>1.0309999999999999</v>
      </c>
      <c r="CS76" s="5">
        <v>1.0309999999999999</v>
      </c>
      <c r="CT76" s="5">
        <v>1.0309999999999999</v>
      </c>
      <c r="CU76" s="218">
        <f t="shared" si="76"/>
        <v>0</v>
      </c>
      <c r="CV76" s="7" t="s">
        <v>7</v>
      </c>
      <c r="CW76" s="7" t="s">
        <v>7</v>
      </c>
      <c r="CX76" s="11" t="s">
        <v>7</v>
      </c>
      <c r="CY76" s="13" t="s">
        <v>7</v>
      </c>
      <c r="CZ76" s="18" t="s">
        <v>7</v>
      </c>
      <c r="DA76" s="22" t="s">
        <v>7</v>
      </c>
      <c r="DB76" s="31" t="s">
        <v>7</v>
      </c>
      <c r="DC76" s="37" t="s">
        <v>7</v>
      </c>
      <c r="DD76" s="41" t="s">
        <v>7</v>
      </c>
      <c r="DE76" s="44" t="s">
        <v>7</v>
      </c>
      <c r="DF76" s="47" t="s">
        <v>7</v>
      </c>
      <c r="DG76" s="53" t="s">
        <v>7</v>
      </c>
      <c r="DH76" s="65" t="s">
        <v>7</v>
      </c>
      <c r="DI76" s="69" t="s">
        <v>7</v>
      </c>
      <c r="DJ76" s="72" t="s">
        <v>7</v>
      </c>
      <c r="DK76" s="73" t="s">
        <v>7</v>
      </c>
      <c r="DL76" s="77" t="s">
        <v>7</v>
      </c>
      <c r="DM76" s="82" t="s">
        <v>7</v>
      </c>
      <c r="DN76" s="88" t="s">
        <v>7</v>
      </c>
      <c r="DO76" s="90" t="s">
        <v>7</v>
      </c>
      <c r="DP76" s="93" t="s">
        <v>7</v>
      </c>
      <c r="DQ76" s="99" t="s">
        <v>7</v>
      </c>
      <c r="DR76" s="104" t="s">
        <v>7</v>
      </c>
      <c r="DS76" s="114" t="s">
        <v>7</v>
      </c>
      <c r="DT76" s="117" t="s">
        <v>7</v>
      </c>
      <c r="DU76" s="122" t="s">
        <v>7</v>
      </c>
      <c r="DV76" s="124" t="s">
        <v>7</v>
      </c>
      <c r="DW76" s="129" t="s">
        <v>7</v>
      </c>
      <c r="DX76" s="133" t="s">
        <v>7</v>
      </c>
      <c r="DY76" s="136" t="s">
        <v>7</v>
      </c>
      <c r="DZ76" s="144" t="s">
        <v>7</v>
      </c>
      <c r="EA76" s="145" t="s">
        <v>7</v>
      </c>
      <c r="EB76" s="151" t="s">
        <v>7</v>
      </c>
      <c r="EC76" s="155" t="s">
        <v>7</v>
      </c>
      <c r="ED76" s="160" t="s">
        <v>7</v>
      </c>
      <c r="EE76" s="163" t="s">
        <v>7</v>
      </c>
      <c r="EF76" s="167" t="s">
        <v>7</v>
      </c>
      <c r="EG76" s="175" t="s">
        <v>7</v>
      </c>
      <c r="EH76" s="181" t="s">
        <v>7</v>
      </c>
      <c r="EI76" s="187" t="s">
        <v>7</v>
      </c>
      <c r="EJ76" s="191" t="s">
        <v>7</v>
      </c>
      <c r="EK76" s="199" t="s">
        <v>7</v>
      </c>
      <c r="EL76" s="203" t="s">
        <v>7</v>
      </c>
      <c r="EM76" s="207" t="s">
        <v>7</v>
      </c>
      <c r="EN76" s="211" t="s">
        <v>7</v>
      </c>
      <c r="EO76" s="220" t="s">
        <v>7</v>
      </c>
      <c r="EP76" s="227" t="s">
        <v>7</v>
      </c>
      <c r="EQ76" s="231" t="s">
        <v>7</v>
      </c>
      <c r="ER76" s="238" t="s">
        <v>7</v>
      </c>
      <c r="ES76" s="248" t="s">
        <v>7</v>
      </c>
      <c r="ET76" s="253" t="s">
        <v>7</v>
      </c>
      <c r="EU76" s="258" t="s">
        <v>7</v>
      </c>
      <c r="EV76" s="266" t="s">
        <v>7</v>
      </c>
      <c r="EW76" s="270" t="s">
        <v>7</v>
      </c>
      <c r="EX76" s="274" t="s">
        <v>7</v>
      </c>
      <c r="EY76" s="281" t="s">
        <v>7</v>
      </c>
      <c r="EZ76" s="288" t="s">
        <v>7</v>
      </c>
      <c r="FA76" s="293" t="s">
        <v>7</v>
      </c>
      <c r="FB76" s="297" t="s">
        <v>7</v>
      </c>
      <c r="FC76" s="302" t="s">
        <v>7</v>
      </c>
      <c r="FD76" s="307" t="s">
        <v>7</v>
      </c>
      <c r="FE76" s="309" t="s">
        <v>7</v>
      </c>
      <c r="FF76" s="312" t="s">
        <v>7</v>
      </c>
      <c r="FG76" s="315" t="s">
        <v>7</v>
      </c>
      <c r="FH76" s="319" t="s">
        <v>7</v>
      </c>
      <c r="FI76" s="324" t="s">
        <v>7</v>
      </c>
      <c r="FJ76" s="329" t="s">
        <v>7</v>
      </c>
      <c r="FK76" s="333" t="s">
        <v>7</v>
      </c>
      <c r="FL76" s="337" t="s">
        <v>7</v>
      </c>
      <c r="FM76" s="339" t="s">
        <v>7</v>
      </c>
      <c r="FN76" s="345" t="s">
        <v>7</v>
      </c>
      <c r="FO76" s="349" t="s">
        <v>7</v>
      </c>
      <c r="FP76" s="371" t="s">
        <v>7</v>
      </c>
      <c r="FQ76" s="376" t="s">
        <v>7</v>
      </c>
      <c r="FR76" s="389" t="s">
        <v>7</v>
      </c>
      <c r="FS76" s="395" t="s">
        <v>7</v>
      </c>
      <c r="FT76" s="416" t="s">
        <v>7</v>
      </c>
      <c r="FU76" s="425" t="s">
        <v>7</v>
      </c>
      <c r="FV76" s="432" t="s">
        <v>7</v>
      </c>
      <c r="FW76" s="5">
        <v>1.1879999999999999</v>
      </c>
      <c r="FX76" s="5">
        <v>1.1879999999999999</v>
      </c>
      <c r="FY76" s="5">
        <v>1.1879999999999999</v>
      </c>
      <c r="FZ76" s="5">
        <v>1.1879999999999999</v>
      </c>
      <c r="GA76" s="5">
        <v>1.1879999999999999</v>
      </c>
      <c r="GB76" s="5">
        <v>1.1879999999999999</v>
      </c>
      <c r="GC76" s="5">
        <v>1.1879999999999999</v>
      </c>
      <c r="GD76" s="5">
        <v>1.1879999999999999</v>
      </c>
      <c r="GE76" s="5">
        <v>1.1879999999999999</v>
      </c>
      <c r="GF76" s="5">
        <v>1.1879999999999999</v>
      </c>
      <c r="GG76" s="5">
        <v>1.1879999999999999</v>
      </c>
      <c r="GH76" s="5">
        <v>1.1879999999999999</v>
      </c>
      <c r="GI76" s="5">
        <v>1.1879999999999999</v>
      </c>
      <c r="GJ76" s="5">
        <v>1.1879999999999999</v>
      </c>
      <c r="GK76" s="218">
        <f t="shared" si="79"/>
        <v>0</v>
      </c>
      <c r="GL76" s="7"/>
      <c r="GM76" s="7"/>
      <c r="GN76" s="7"/>
      <c r="GO76" s="13"/>
      <c r="GP76" s="17"/>
      <c r="GQ76" s="22"/>
      <c r="GR76" s="31"/>
      <c r="GS76" s="37"/>
      <c r="GT76" s="41"/>
      <c r="GU76" s="44">
        <v>9415</v>
      </c>
      <c r="GV76" s="47"/>
      <c r="GW76" s="53"/>
      <c r="GX76" s="65"/>
      <c r="GY76" s="69"/>
      <c r="GZ76" s="71"/>
      <c r="HA76" s="73">
        <v>9956</v>
      </c>
      <c r="HB76" s="77">
        <v>10039</v>
      </c>
      <c r="HC76" s="74">
        <v>10142</v>
      </c>
      <c r="HD76" s="88">
        <v>10238</v>
      </c>
      <c r="HE76" s="90">
        <v>10364</v>
      </c>
      <c r="HF76" s="93"/>
      <c r="HG76" s="99"/>
      <c r="HH76" s="104"/>
      <c r="HI76" s="114"/>
      <c r="HJ76" s="117"/>
      <c r="HK76" s="122"/>
      <c r="HL76" s="124">
        <v>10625</v>
      </c>
      <c r="HM76" s="129"/>
      <c r="HN76" s="133"/>
      <c r="HO76" s="136"/>
      <c r="HP76" s="140"/>
      <c r="HQ76" s="145"/>
      <c r="HR76" s="149"/>
      <c r="HS76" s="153"/>
      <c r="HT76" s="158"/>
      <c r="HU76" s="163"/>
      <c r="HV76" s="167">
        <v>10750</v>
      </c>
      <c r="HW76" s="174">
        <v>10753</v>
      </c>
      <c r="HX76" s="178"/>
      <c r="HY76" s="184">
        <v>10754</v>
      </c>
      <c r="HZ76" s="5">
        <v>10754</v>
      </c>
      <c r="IA76" s="193">
        <v>10754</v>
      </c>
      <c r="IB76" s="5">
        <v>10754</v>
      </c>
      <c r="IC76" s="5">
        <v>10754</v>
      </c>
      <c r="ID76" s="5">
        <v>10754</v>
      </c>
      <c r="IE76" s="5">
        <v>10754</v>
      </c>
      <c r="IF76" s="5">
        <v>10754</v>
      </c>
      <c r="IG76" s="5">
        <v>10754</v>
      </c>
      <c r="IH76" s="5">
        <v>10754</v>
      </c>
      <c r="II76" s="5">
        <v>10754</v>
      </c>
      <c r="IJ76" s="5">
        <v>10754</v>
      </c>
      <c r="IK76" s="5">
        <v>10754</v>
      </c>
      <c r="IL76" s="5">
        <v>10754</v>
      </c>
      <c r="IM76" s="5">
        <v>10754</v>
      </c>
      <c r="IN76" s="5">
        <v>10754</v>
      </c>
      <c r="IO76" s="5">
        <v>10754</v>
      </c>
      <c r="IP76" s="5">
        <v>10754</v>
      </c>
      <c r="IQ76" s="5">
        <v>10754</v>
      </c>
      <c r="IR76" s="5">
        <v>10754</v>
      </c>
      <c r="IS76" s="5">
        <v>10754</v>
      </c>
      <c r="IT76" s="5">
        <v>10754</v>
      </c>
      <c r="IU76" s="5">
        <v>10754</v>
      </c>
      <c r="IV76" s="5">
        <v>10754</v>
      </c>
      <c r="IW76" s="5">
        <v>10754</v>
      </c>
      <c r="IX76" s="5">
        <v>10754</v>
      </c>
      <c r="IY76" s="5">
        <v>10754</v>
      </c>
      <c r="IZ76" s="5">
        <v>10754</v>
      </c>
      <c r="JA76" s="5">
        <v>10754</v>
      </c>
      <c r="JB76" s="5">
        <v>10754</v>
      </c>
      <c r="JC76" s="5">
        <v>10754</v>
      </c>
      <c r="JD76" s="5">
        <v>10754</v>
      </c>
      <c r="JE76" s="5">
        <v>10754</v>
      </c>
      <c r="JF76" s="5">
        <v>10754</v>
      </c>
      <c r="JG76" s="5">
        <v>10754</v>
      </c>
      <c r="JH76" s="5">
        <v>10754</v>
      </c>
      <c r="JI76" s="5">
        <v>10754</v>
      </c>
      <c r="JJ76" s="5">
        <v>10754</v>
      </c>
      <c r="JK76" s="5">
        <v>10754</v>
      </c>
      <c r="JL76" s="5">
        <v>10754</v>
      </c>
      <c r="JM76" s="5">
        <v>10781</v>
      </c>
      <c r="JN76" s="5">
        <v>10781</v>
      </c>
      <c r="JO76" s="5">
        <v>10781</v>
      </c>
      <c r="JP76" s="5">
        <v>10781</v>
      </c>
      <c r="JQ76" s="5">
        <v>10781</v>
      </c>
      <c r="JR76" s="5">
        <v>10781</v>
      </c>
      <c r="JS76" s="5">
        <v>10781</v>
      </c>
      <c r="JT76" s="5">
        <v>10781</v>
      </c>
      <c r="JU76" s="5">
        <v>10781</v>
      </c>
      <c r="JV76" s="5">
        <v>10781</v>
      </c>
      <c r="JW76" s="5">
        <v>10781</v>
      </c>
      <c r="JX76" s="5">
        <v>10781</v>
      </c>
      <c r="JY76" s="5">
        <v>10781</v>
      </c>
      <c r="JZ76" s="5">
        <v>10781</v>
      </c>
      <c r="KA76" s="218">
        <f t="shared" si="80"/>
        <v>0</v>
      </c>
      <c r="KB76" s="4" t="s">
        <v>8</v>
      </c>
    </row>
    <row r="77" spans="1:288" ht="15" customHeight="1" x14ac:dyDescent="0.2">
      <c r="A77" s="557"/>
      <c r="B77" s="43">
        <v>76</v>
      </c>
      <c r="C77" s="4" t="s">
        <v>483</v>
      </c>
      <c r="D77" s="43">
        <v>0</v>
      </c>
      <c r="E77" s="43">
        <v>0</v>
      </c>
      <c r="F77" s="7">
        <v>743</v>
      </c>
      <c r="G77" s="7">
        <v>764</v>
      </c>
      <c r="H77" s="10">
        <v>783</v>
      </c>
      <c r="I77" s="13">
        <v>802</v>
      </c>
      <c r="J77" s="18">
        <v>818</v>
      </c>
      <c r="K77" s="1">
        <v>832</v>
      </c>
      <c r="L77" s="1">
        <v>840</v>
      </c>
      <c r="M77" s="1">
        <f>ROUND((L77-F77)/6+L77+1,0)</f>
        <v>857</v>
      </c>
      <c r="N77" s="1">
        <f>ROUND((M77-F77)/7+M77,0)</f>
        <v>873</v>
      </c>
      <c r="O77" s="44">
        <v>901</v>
      </c>
      <c r="P77" s="1">
        <f>ROUND((O77-F77)/9+O77+1,0)</f>
        <v>920</v>
      </c>
      <c r="Q77" s="1">
        <f>ROUND((P77-F77)/10+P77+1,1)</f>
        <v>938.7</v>
      </c>
      <c r="R77" s="1">
        <f>ROUND((Q77-F77)/11+Q77,1)</f>
        <v>956.5</v>
      </c>
      <c r="S77" s="69">
        <v>937</v>
      </c>
      <c r="T77" s="71">
        <v>948</v>
      </c>
      <c r="U77" s="73">
        <v>968</v>
      </c>
      <c r="V77" s="77">
        <v>980</v>
      </c>
      <c r="W77" s="1">
        <f>ROUND((V77-T77)/2+V77,2)</f>
        <v>996</v>
      </c>
      <c r="X77" s="88">
        <v>1014</v>
      </c>
      <c r="Y77" s="90">
        <v>1036</v>
      </c>
      <c r="Z77" s="97">
        <v>1053</v>
      </c>
      <c r="AA77" s="99">
        <v>1073</v>
      </c>
      <c r="AB77" s="104">
        <v>1089</v>
      </c>
      <c r="AC77" s="114">
        <v>1103</v>
      </c>
      <c r="AD77" s="117">
        <v>1115</v>
      </c>
      <c r="AE77" s="1">
        <f t="shared" ref="AE77" si="91">ROUND((AD77-AA77)/3+AD77,1)</f>
        <v>1129</v>
      </c>
      <c r="AF77" s="124">
        <v>1130</v>
      </c>
      <c r="AG77" s="1">
        <f>ROUND((AF77-AC77)/3+AF77,1)</f>
        <v>1139</v>
      </c>
      <c r="AH77" s="1">
        <f>ROUND((AG77-AD77)/3+AG77,1)</f>
        <v>1147</v>
      </c>
      <c r="AI77" s="1">
        <f>ROUND((AH77-AE77)/3+AH77,1)</f>
        <v>1153</v>
      </c>
      <c r="AJ77" s="140">
        <v>1159</v>
      </c>
      <c r="AK77" s="1">
        <f>ROUND((AJ77-AG77)/3+AJ77,1)</f>
        <v>1165.7</v>
      </c>
      <c r="AL77" s="149">
        <v>1165.7</v>
      </c>
      <c r="AM77" s="1">
        <v>1171.7</v>
      </c>
      <c r="AN77" s="1">
        <v>1177</v>
      </c>
      <c r="AO77" s="1">
        <v>1183</v>
      </c>
      <c r="AP77" s="167">
        <v>1175</v>
      </c>
      <c r="AQ77" s="174">
        <v>1179</v>
      </c>
      <c r="AR77" s="1">
        <v>1183</v>
      </c>
      <c r="AS77" s="184">
        <v>1180</v>
      </c>
      <c r="AT77" s="5">
        <v>1180</v>
      </c>
      <c r="AU77" s="193">
        <v>1193</v>
      </c>
      <c r="AV77" s="5">
        <v>1193</v>
      </c>
      <c r="AW77" s="208">
        <v>1206</v>
      </c>
      <c r="AX77" s="5">
        <v>1206</v>
      </c>
      <c r="AY77" s="222">
        <v>1223</v>
      </c>
      <c r="AZ77" s="225">
        <v>1230</v>
      </c>
      <c r="BA77" s="229">
        <v>1232</v>
      </c>
      <c r="BB77" s="1">
        <v>1236</v>
      </c>
      <c r="BC77" s="245">
        <v>1234</v>
      </c>
      <c r="BD77" s="251">
        <v>1232</v>
      </c>
      <c r="BE77" s="255">
        <v>1233</v>
      </c>
      <c r="BF77" s="264">
        <v>1234</v>
      </c>
      <c r="BG77" s="268">
        <v>1234</v>
      </c>
      <c r="BH77" s="1">
        <v>1235</v>
      </c>
      <c r="BI77" s="279">
        <v>1235</v>
      </c>
      <c r="BJ77" s="285">
        <v>1235</v>
      </c>
      <c r="BK77" s="5">
        <v>1235</v>
      </c>
      <c r="BL77" s="5">
        <v>1235</v>
      </c>
      <c r="BM77" s="5">
        <v>1235</v>
      </c>
      <c r="BN77" s="5">
        <v>1235</v>
      </c>
      <c r="BO77" s="5">
        <v>1235</v>
      </c>
      <c r="BP77" s="5">
        <v>1235</v>
      </c>
      <c r="BQ77" s="5">
        <v>1235</v>
      </c>
      <c r="BR77" s="5">
        <v>1235</v>
      </c>
      <c r="BS77" s="5">
        <v>1235</v>
      </c>
      <c r="BT77" s="5">
        <v>1235</v>
      </c>
      <c r="BU77" s="5">
        <v>1235</v>
      </c>
      <c r="BV77" s="5">
        <v>1235</v>
      </c>
      <c r="BW77" s="5">
        <v>1235</v>
      </c>
      <c r="BX77" s="5">
        <v>1235</v>
      </c>
      <c r="BY77" s="5">
        <v>1235</v>
      </c>
      <c r="BZ77" s="5">
        <v>1235</v>
      </c>
      <c r="CA77" s="5">
        <v>1235</v>
      </c>
      <c r="CB77" s="5">
        <v>1235</v>
      </c>
      <c r="CC77" s="5">
        <v>1235</v>
      </c>
      <c r="CD77" s="1">
        <f>CC77+4.3</f>
        <v>1239.3</v>
      </c>
      <c r="CE77" s="1">
        <f>CD77+4.3</f>
        <v>1243.5999999999999</v>
      </c>
      <c r="CF77" s="1">
        <f>CE77+4.3</f>
        <v>1247.8999999999999</v>
      </c>
      <c r="CG77" s="5">
        <v>1.214</v>
      </c>
      <c r="CH77" s="5">
        <v>1.214</v>
      </c>
      <c r="CI77" s="5">
        <v>1.214</v>
      </c>
      <c r="CJ77" s="5">
        <v>1.214</v>
      </c>
      <c r="CK77" s="5">
        <v>1.214</v>
      </c>
      <c r="CL77" s="5">
        <v>1.214</v>
      </c>
      <c r="CM77" s="5">
        <v>1.214</v>
      </c>
      <c r="CN77" s="5">
        <v>1.214</v>
      </c>
      <c r="CO77" s="5">
        <v>1.214</v>
      </c>
      <c r="CP77" s="5">
        <v>1.214</v>
      </c>
      <c r="CQ77" s="5">
        <v>1.214</v>
      </c>
      <c r="CR77" s="5">
        <v>1.214</v>
      </c>
      <c r="CS77" s="5">
        <v>1.214</v>
      </c>
      <c r="CT77" s="5">
        <v>1.214</v>
      </c>
      <c r="CU77" s="218">
        <f t="shared" si="76"/>
        <v>0</v>
      </c>
      <c r="CV77" s="7">
        <v>471</v>
      </c>
      <c r="CW77" s="7">
        <v>472</v>
      </c>
      <c r="CX77" s="10">
        <v>475</v>
      </c>
      <c r="CY77" s="13">
        <v>477</v>
      </c>
      <c r="CZ77" s="18">
        <v>477</v>
      </c>
      <c r="DA77" s="1">
        <v>477</v>
      </c>
      <c r="DB77" s="1">
        <v>477</v>
      </c>
      <c r="DC77" s="1">
        <f>ROUND((DB77-CV77)/6/31*21+DB77-1,0)</f>
        <v>477</v>
      </c>
      <c r="DD77" s="1">
        <f>ROUND((DC77-CV77)/7+DC77,0)</f>
        <v>478</v>
      </c>
      <c r="DE77" s="5">
        <v>478</v>
      </c>
      <c r="DF77" s="5">
        <v>478</v>
      </c>
      <c r="DG77" s="5">
        <v>478</v>
      </c>
      <c r="DH77" s="65">
        <v>477</v>
      </c>
      <c r="DI77" s="69">
        <v>478</v>
      </c>
      <c r="DJ77" s="71">
        <v>478</v>
      </c>
      <c r="DK77" s="73">
        <v>477</v>
      </c>
      <c r="DL77" s="77">
        <v>478</v>
      </c>
      <c r="DM77" s="1">
        <f>ROUND((DL77-DJ77)/2+DL77,2)</f>
        <v>478</v>
      </c>
      <c r="DN77" s="88">
        <v>478</v>
      </c>
      <c r="DO77" s="90">
        <v>478</v>
      </c>
      <c r="DP77" s="93">
        <v>478</v>
      </c>
      <c r="DQ77" s="99">
        <v>478</v>
      </c>
      <c r="DR77" s="104">
        <v>478</v>
      </c>
      <c r="DS77" s="114">
        <v>478</v>
      </c>
      <c r="DT77" s="117">
        <v>478</v>
      </c>
      <c r="DU77" s="1">
        <v>478</v>
      </c>
      <c r="DV77" s="124">
        <v>478</v>
      </c>
      <c r="DW77" s="1">
        <v>478</v>
      </c>
      <c r="DX77" s="1">
        <v>478</v>
      </c>
      <c r="DY77" s="1">
        <v>478</v>
      </c>
      <c r="DZ77" s="140">
        <v>478</v>
      </c>
      <c r="EA77" s="1">
        <f>DZ77</f>
        <v>478</v>
      </c>
      <c r="EB77" s="149">
        <v>478</v>
      </c>
      <c r="EC77" s="1">
        <v>478</v>
      </c>
      <c r="ED77" s="1">
        <v>478</v>
      </c>
      <c r="EE77" s="1">
        <v>478</v>
      </c>
      <c r="EF77" s="167">
        <v>478</v>
      </c>
      <c r="EG77" s="174">
        <v>482</v>
      </c>
      <c r="EH77" s="1">
        <v>486</v>
      </c>
      <c r="EI77" s="184">
        <v>478</v>
      </c>
      <c r="EJ77" s="5">
        <v>478</v>
      </c>
      <c r="EK77" s="193">
        <v>478</v>
      </c>
      <c r="EL77" s="5">
        <v>478</v>
      </c>
      <c r="EM77" s="5">
        <v>478</v>
      </c>
      <c r="EN77" s="5">
        <v>478</v>
      </c>
      <c r="EO77" s="222">
        <v>480</v>
      </c>
      <c r="EP77" s="225">
        <v>485</v>
      </c>
      <c r="EQ77" s="229">
        <v>486</v>
      </c>
      <c r="ER77" s="1">
        <v>489</v>
      </c>
      <c r="ES77" s="1">
        <v>489</v>
      </c>
      <c r="ET77" s="251">
        <v>478</v>
      </c>
      <c r="EU77" s="255">
        <v>479</v>
      </c>
      <c r="EV77" s="1">
        <v>479</v>
      </c>
      <c r="EW77" s="1">
        <f>EV77</f>
        <v>479</v>
      </c>
      <c r="EX77" s="1">
        <f>EW77</f>
        <v>479</v>
      </c>
      <c r="EY77" s="1">
        <v>479</v>
      </c>
      <c r="EZ77" s="285">
        <v>478</v>
      </c>
      <c r="FA77" s="5">
        <v>478</v>
      </c>
      <c r="FB77" s="5">
        <v>478</v>
      </c>
      <c r="FC77" s="5">
        <v>478</v>
      </c>
      <c r="FD77" s="5">
        <v>478</v>
      </c>
      <c r="FE77" s="5">
        <v>478</v>
      </c>
      <c r="FF77" s="5">
        <v>478</v>
      </c>
      <c r="FG77" s="5">
        <v>478</v>
      </c>
      <c r="FH77" s="5">
        <v>478</v>
      </c>
      <c r="FI77" s="5">
        <v>478</v>
      </c>
      <c r="FJ77" s="5">
        <v>478</v>
      </c>
      <c r="FK77" s="5">
        <v>478</v>
      </c>
      <c r="FL77" s="5">
        <v>478</v>
      </c>
      <c r="FM77" s="5">
        <v>478</v>
      </c>
      <c r="FN77" s="5">
        <v>478</v>
      </c>
      <c r="FO77" s="5">
        <v>478</v>
      </c>
      <c r="FP77" s="5">
        <v>478</v>
      </c>
      <c r="FQ77" s="5">
        <v>478</v>
      </c>
      <c r="FR77" s="5">
        <v>478</v>
      </c>
      <c r="FS77" s="5">
        <v>478</v>
      </c>
      <c r="FT77" s="1">
        <f>FS77+1</f>
        <v>479</v>
      </c>
      <c r="FU77" s="1">
        <v>480</v>
      </c>
      <c r="FV77" s="1">
        <v>481</v>
      </c>
      <c r="FW77" s="5">
        <v>1.143</v>
      </c>
      <c r="FX77" s="5">
        <v>1.143</v>
      </c>
      <c r="FY77" s="5">
        <v>1.143</v>
      </c>
      <c r="FZ77" s="5">
        <v>1.143</v>
      </c>
      <c r="GA77" s="5">
        <v>1.143</v>
      </c>
      <c r="GB77" s="5">
        <v>1.143</v>
      </c>
      <c r="GC77" s="5">
        <v>1.143</v>
      </c>
      <c r="GD77" s="5">
        <v>1.143</v>
      </c>
      <c r="GE77" s="5">
        <v>1.143</v>
      </c>
      <c r="GF77" s="5">
        <v>1.143</v>
      </c>
      <c r="GG77" s="5">
        <v>1.143</v>
      </c>
      <c r="GH77" s="5">
        <v>1.143</v>
      </c>
      <c r="GI77" s="5">
        <v>1.143</v>
      </c>
      <c r="GJ77" s="5">
        <v>1.143</v>
      </c>
      <c r="GK77" s="218">
        <f t="shared" si="79"/>
        <v>0</v>
      </c>
      <c r="GL77" s="7"/>
      <c r="GM77" s="7">
        <v>15443</v>
      </c>
      <c r="GN77" s="7">
        <v>15872</v>
      </c>
      <c r="GO77" s="13">
        <v>16072</v>
      </c>
      <c r="GP77" s="17"/>
      <c r="GQ77" s="22"/>
      <c r="GR77" s="31"/>
      <c r="GS77" s="37"/>
      <c r="GT77" s="41"/>
      <c r="GU77" s="44">
        <v>18018</v>
      </c>
      <c r="GV77" s="47"/>
      <c r="GW77" s="53"/>
      <c r="GX77" s="65"/>
      <c r="GY77" s="69">
        <v>18703</v>
      </c>
      <c r="GZ77" s="71">
        <v>18871</v>
      </c>
      <c r="HA77" s="74">
        <v>19031</v>
      </c>
      <c r="HB77" s="74">
        <v>19577</v>
      </c>
      <c r="HC77" s="82"/>
      <c r="HD77" s="74">
        <v>20317</v>
      </c>
      <c r="HE77" s="90">
        <v>20766</v>
      </c>
      <c r="HF77" s="74">
        <v>20984</v>
      </c>
      <c r="HG77" s="99">
        <v>21299</v>
      </c>
      <c r="HH77" s="104">
        <v>21483</v>
      </c>
      <c r="HI77" s="114">
        <v>21654</v>
      </c>
      <c r="HJ77" s="117">
        <v>21794</v>
      </c>
      <c r="HK77" s="122"/>
      <c r="HL77" s="124">
        <v>21938</v>
      </c>
      <c r="HM77" s="129"/>
      <c r="HN77" s="133"/>
      <c r="HO77" s="136"/>
      <c r="HP77" s="140">
        <v>22362</v>
      </c>
      <c r="HQ77" s="145"/>
      <c r="HR77" s="149">
        <v>22955</v>
      </c>
      <c r="HS77" s="153"/>
      <c r="HT77" s="158"/>
      <c r="HU77" s="163"/>
      <c r="HV77" s="167">
        <v>23487</v>
      </c>
      <c r="HW77" s="174">
        <v>23598</v>
      </c>
      <c r="HX77" s="178"/>
      <c r="HY77" s="184">
        <v>23688</v>
      </c>
      <c r="HZ77" s="5">
        <v>23688</v>
      </c>
      <c r="IA77" s="193">
        <v>24047</v>
      </c>
      <c r="IB77" s="5">
        <v>24047</v>
      </c>
      <c r="IC77" s="208">
        <v>24693</v>
      </c>
      <c r="ID77" s="5">
        <v>24693</v>
      </c>
      <c r="IE77" s="222">
        <v>26496</v>
      </c>
      <c r="IF77" s="225">
        <v>26550</v>
      </c>
      <c r="IG77" s="229">
        <v>26550</v>
      </c>
      <c r="IH77" s="235">
        <v>26664</v>
      </c>
      <c r="II77" s="245">
        <v>26787</v>
      </c>
      <c r="IJ77" s="251">
        <v>26800</v>
      </c>
      <c r="IK77" s="255">
        <v>26804</v>
      </c>
      <c r="IL77" s="264">
        <v>26807</v>
      </c>
      <c r="IM77" s="268">
        <v>26809</v>
      </c>
      <c r="IN77" s="272"/>
      <c r="IO77" s="279">
        <v>26820</v>
      </c>
      <c r="IP77" s="285">
        <v>26900</v>
      </c>
      <c r="IQ77" s="5">
        <v>26900</v>
      </c>
      <c r="IR77" s="5">
        <v>26900</v>
      </c>
      <c r="IS77" s="5">
        <v>26900</v>
      </c>
      <c r="IT77" s="5">
        <v>26900</v>
      </c>
      <c r="IU77" s="5">
        <v>26900</v>
      </c>
      <c r="IV77" s="5">
        <v>26900</v>
      </c>
      <c r="IW77" s="5">
        <v>26900</v>
      </c>
      <c r="IX77" s="5">
        <v>26900</v>
      </c>
      <c r="IY77" s="5">
        <v>26900</v>
      </c>
      <c r="IZ77" s="5">
        <v>26900</v>
      </c>
      <c r="JA77" s="5">
        <v>26900</v>
      </c>
      <c r="JB77" s="5">
        <v>26900</v>
      </c>
      <c r="JC77" s="5">
        <v>26900</v>
      </c>
      <c r="JD77" s="5">
        <v>26900</v>
      </c>
      <c r="JE77" s="5">
        <v>26900</v>
      </c>
      <c r="JF77" s="5">
        <v>26900</v>
      </c>
      <c r="JG77" s="5">
        <v>26900</v>
      </c>
      <c r="JH77" s="5">
        <v>26900</v>
      </c>
      <c r="JI77" s="5">
        <v>26900</v>
      </c>
      <c r="JJ77" s="1">
        <v>26900</v>
      </c>
      <c r="JK77" s="422"/>
      <c r="JL77" s="429"/>
      <c r="JM77" s="435">
        <v>27597</v>
      </c>
      <c r="JN77" s="441">
        <v>27632</v>
      </c>
      <c r="JO77" s="448">
        <v>27684</v>
      </c>
      <c r="JP77" s="456">
        <v>27735</v>
      </c>
      <c r="JQ77" s="460">
        <v>27794</v>
      </c>
      <c r="JR77" s="468">
        <v>27857</v>
      </c>
      <c r="JS77" s="475">
        <v>27914</v>
      </c>
      <c r="JT77" s="483">
        <v>27995</v>
      </c>
      <c r="JU77" s="489"/>
      <c r="JV77" s="498">
        <v>28190</v>
      </c>
      <c r="JW77" s="505">
        <v>28230</v>
      </c>
      <c r="JX77" s="511">
        <v>28300</v>
      </c>
      <c r="JY77" s="519">
        <v>28450</v>
      </c>
      <c r="JZ77" s="530">
        <v>28520</v>
      </c>
      <c r="KA77" s="218">
        <f t="shared" si="80"/>
        <v>70</v>
      </c>
      <c r="KB77" s="4" t="s">
        <v>8</v>
      </c>
    </row>
    <row r="78" spans="1:288" ht="15" customHeight="1" x14ac:dyDescent="0.2">
      <c r="A78" s="557">
        <v>2</v>
      </c>
      <c r="B78" s="43">
        <v>77</v>
      </c>
      <c r="C78" s="4" t="s">
        <v>201</v>
      </c>
      <c r="D78" s="43">
        <v>2</v>
      </c>
      <c r="E78" s="43">
        <v>2</v>
      </c>
      <c r="F78" s="7">
        <v>45</v>
      </c>
      <c r="G78" s="7">
        <v>49</v>
      </c>
      <c r="H78" s="10">
        <v>54</v>
      </c>
      <c r="I78" s="13">
        <v>60</v>
      </c>
      <c r="J78" s="18">
        <v>65</v>
      </c>
      <c r="K78" s="22">
        <v>72</v>
      </c>
      <c r="L78" s="31">
        <v>79</v>
      </c>
      <c r="M78" s="37">
        <v>86</v>
      </c>
      <c r="N78" s="41">
        <v>92</v>
      </c>
      <c r="O78" s="44">
        <v>99</v>
      </c>
      <c r="P78" s="47">
        <v>104</v>
      </c>
      <c r="Q78" s="53">
        <v>111</v>
      </c>
      <c r="R78" s="65">
        <v>115</v>
      </c>
      <c r="S78" s="69">
        <v>122</v>
      </c>
      <c r="T78" s="71">
        <v>126</v>
      </c>
      <c r="U78" s="73">
        <v>134</v>
      </c>
      <c r="V78" s="77">
        <v>140</v>
      </c>
      <c r="W78" s="82">
        <v>147</v>
      </c>
      <c r="X78" s="88">
        <v>155</v>
      </c>
      <c r="Y78" s="90">
        <v>163</v>
      </c>
      <c r="Z78" s="93">
        <v>168</v>
      </c>
      <c r="AA78" s="99">
        <v>173</v>
      </c>
      <c r="AB78" s="104">
        <v>177</v>
      </c>
      <c r="AC78" s="114">
        <v>183</v>
      </c>
      <c r="AD78" s="117">
        <v>189</v>
      </c>
      <c r="AE78" s="122">
        <v>194</v>
      </c>
      <c r="AF78" s="124">
        <v>199</v>
      </c>
      <c r="AG78" s="129">
        <v>205</v>
      </c>
      <c r="AH78" s="133">
        <v>212</v>
      </c>
      <c r="AI78" s="136">
        <v>221</v>
      </c>
      <c r="AJ78" s="140">
        <v>230</v>
      </c>
      <c r="AK78" s="145">
        <v>239</v>
      </c>
      <c r="AL78" s="149">
        <v>246</v>
      </c>
      <c r="AM78" s="153">
        <v>253</v>
      </c>
      <c r="AN78" s="1">
        <v>260</v>
      </c>
      <c r="AO78" s="163">
        <v>263</v>
      </c>
      <c r="AP78" s="167">
        <v>270</v>
      </c>
      <c r="AQ78" s="174">
        <v>275</v>
      </c>
      <c r="AR78" s="178">
        <v>284</v>
      </c>
      <c r="AS78" s="184">
        <v>289</v>
      </c>
      <c r="AT78" s="189">
        <v>297</v>
      </c>
      <c r="AU78" s="193">
        <v>307</v>
      </c>
      <c r="AV78" s="202">
        <v>315</v>
      </c>
      <c r="AW78" s="205">
        <v>326</v>
      </c>
      <c r="AX78" s="209">
        <v>333</v>
      </c>
      <c r="AY78" s="218">
        <v>340</v>
      </c>
      <c r="AZ78" s="225">
        <v>343</v>
      </c>
      <c r="BA78" s="229">
        <v>348</v>
      </c>
      <c r="BB78" s="235">
        <v>352</v>
      </c>
      <c r="BC78" s="245">
        <v>353</v>
      </c>
      <c r="BD78" s="251">
        <v>363</v>
      </c>
      <c r="BE78" s="255">
        <v>363</v>
      </c>
      <c r="BF78" s="264">
        <v>363</v>
      </c>
      <c r="BG78" s="268">
        <v>363</v>
      </c>
      <c r="BH78" s="272">
        <v>364</v>
      </c>
      <c r="BI78" s="279">
        <v>364</v>
      </c>
      <c r="BJ78" s="285">
        <v>364</v>
      </c>
      <c r="BK78" s="291">
        <v>366</v>
      </c>
      <c r="BL78" s="295">
        <v>372</v>
      </c>
      <c r="BM78" s="299">
        <v>380</v>
      </c>
      <c r="BN78" s="305">
        <v>385</v>
      </c>
      <c r="BO78" s="308">
        <v>392</v>
      </c>
      <c r="BP78" s="310">
        <v>398</v>
      </c>
      <c r="BQ78" s="313">
        <v>409</v>
      </c>
      <c r="BR78" s="317">
        <v>420</v>
      </c>
      <c r="BS78" s="322">
        <v>431</v>
      </c>
      <c r="BT78" s="327">
        <v>446</v>
      </c>
      <c r="BU78" s="331">
        <v>454</v>
      </c>
      <c r="BV78" s="335">
        <v>465</v>
      </c>
      <c r="BW78" s="338">
        <v>468</v>
      </c>
      <c r="BX78" s="343">
        <v>472</v>
      </c>
      <c r="BY78" s="346">
        <v>477</v>
      </c>
      <c r="BZ78" s="354">
        <v>483</v>
      </c>
      <c r="CA78" s="375">
        <v>488</v>
      </c>
      <c r="CB78" s="388">
        <v>494</v>
      </c>
      <c r="CC78" s="393">
        <v>498</v>
      </c>
      <c r="CD78" s="414">
        <v>508</v>
      </c>
      <c r="CE78" s="422">
        <v>521</v>
      </c>
      <c r="CF78" s="429">
        <v>536</v>
      </c>
      <c r="CG78" s="435">
        <v>548</v>
      </c>
      <c r="CH78" s="441">
        <v>560</v>
      </c>
      <c r="CI78" s="448">
        <v>565</v>
      </c>
      <c r="CJ78" s="456">
        <v>571</v>
      </c>
      <c r="CK78" s="460">
        <v>577</v>
      </c>
      <c r="CL78" s="468">
        <v>583</v>
      </c>
      <c r="CM78" s="475">
        <v>589</v>
      </c>
      <c r="CN78" s="483">
        <v>596</v>
      </c>
      <c r="CO78" s="489">
        <v>603</v>
      </c>
      <c r="CP78" s="498">
        <v>613</v>
      </c>
      <c r="CQ78" s="505">
        <v>618</v>
      </c>
      <c r="CR78" s="511">
        <v>627</v>
      </c>
      <c r="CS78" s="519">
        <v>637</v>
      </c>
      <c r="CT78" s="530">
        <v>643</v>
      </c>
      <c r="CU78" s="218">
        <f t="shared" si="76"/>
        <v>6</v>
      </c>
      <c r="CV78" s="7">
        <v>44</v>
      </c>
      <c r="CW78" s="7">
        <v>48</v>
      </c>
      <c r="CX78" s="10">
        <v>52</v>
      </c>
      <c r="CY78" s="13">
        <v>57</v>
      </c>
      <c r="CZ78" s="18">
        <v>60</v>
      </c>
      <c r="DA78" s="22">
        <v>64</v>
      </c>
      <c r="DB78" s="31">
        <v>67</v>
      </c>
      <c r="DC78" s="37">
        <v>69</v>
      </c>
      <c r="DD78" s="41">
        <v>71</v>
      </c>
      <c r="DE78" s="44">
        <v>75</v>
      </c>
      <c r="DF78" s="47">
        <v>78</v>
      </c>
      <c r="DG78" s="53">
        <v>83</v>
      </c>
      <c r="DH78" s="65">
        <v>86</v>
      </c>
      <c r="DI78" s="69">
        <v>91</v>
      </c>
      <c r="DJ78" s="71">
        <v>96</v>
      </c>
      <c r="DK78" s="73">
        <v>100</v>
      </c>
      <c r="DL78" s="77">
        <v>104</v>
      </c>
      <c r="DM78" s="82">
        <v>106</v>
      </c>
      <c r="DN78" s="88">
        <v>110</v>
      </c>
      <c r="DO78" s="90">
        <v>111</v>
      </c>
      <c r="DP78" s="93">
        <v>114</v>
      </c>
      <c r="DQ78" s="99">
        <v>117</v>
      </c>
      <c r="DR78" s="104">
        <v>120</v>
      </c>
      <c r="DS78" s="114">
        <v>125</v>
      </c>
      <c r="DT78" s="117">
        <v>129</v>
      </c>
      <c r="DU78" s="122">
        <v>132</v>
      </c>
      <c r="DV78" s="124">
        <v>136</v>
      </c>
      <c r="DW78" s="129">
        <v>140</v>
      </c>
      <c r="DX78" s="133">
        <v>141</v>
      </c>
      <c r="DY78" s="136">
        <v>141</v>
      </c>
      <c r="DZ78" s="140">
        <v>141</v>
      </c>
      <c r="EA78" s="145">
        <v>141</v>
      </c>
      <c r="EB78" s="149">
        <v>142</v>
      </c>
      <c r="EC78" s="153">
        <v>145</v>
      </c>
      <c r="ED78" s="1">
        <v>147</v>
      </c>
      <c r="EE78" s="163">
        <v>147</v>
      </c>
      <c r="EF78" s="167">
        <v>147</v>
      </c>
      <c r="EG78" s="174">
        <v>147</v>
      </c>
      <c r="EH78" s="178">
        <v>147</v>
      </c>
      <c r="EI78" s="184">
        <v>7</v>
      </c>
      <c r="EJ78" s="189">
        <v>9</v>
      </c>
      <c r="EK78" s="193">
        <v>9</v>
      </c>
      <c r="EL78" s="202">
        <v>9</v>
      </c>
      <c r="EM78" s="205">
        <v>9</v>
      </c>
      <c r="EN78" s="209">
        <v>9</v>
      </c>
      <c r="EO78" s="218">
        <v>11</v>
      </c>
      <c r="EP78" s="225">
        <v>19</v>
      </c>
      <c r="EQ78" s="229">
        <v>23</v>
      </c>
      <c r="ER78" s="235">
        <v>26</v>
      </c>
      <c r="ES78" s="245">
        <v>27</v>
      </c>
      <c r="ET78" s="251">
        <v>27</v>
      </c>
      <c r="EU78" s="255">
        <v>27</v>
      </c>
      <c r="EV78" s="264">
        <v>28</v>
      </c>
      <c r="EW78" s="268">
        <v>28</v>
      </c>
      <c r="EX78" s="272">
        <v>28</v>
      </c>
      <c r="EY78" s="279">
        <v>28</v>
      </c>
      <c r="EZ78" s="285">
        <v>28</v>
      </c>
      <c r="FA78" s="291">
        <v>31</v>
      </c>
      <c r="FB78" s="295">
        <v>41</v>
      </c>
      <c r="FC78" s="299">
        <v>50</v>
      </c>
      <c r="FD78" s="305">
        <v>56</v>
      </c>
      <c r="FE78" s="308">
        <v>65</v>
      </c>
      <c r="FF78" s="310">
        <v>74</v>
      </c>
      <c r="FG78" s="313">
        <v>74</v>
      </c>
      <c r="FH78" s="317">
        <v>74</v>
      </c>
      <c r="FI78" s="322">
        <v>74</v>
      </c>
      <c r="FJ78" s="327">
        <v>74</v>
      </c>
      <c r="FK78" s="331">
        <v>83</v>
      </c>
      <c r="FL78" s="335">
        <v>89</v>
      </c>
      <c r="FM78" s="338">
        <v>97</v>
      </c>
      <c r="FN78" s="343">
        <v>104</v>
      </c>
      <c r="FO78" s="346">
        <v>113</v>
      </c>
      <c r="FP78" s="354">
        <v>126</v>
      </c>
      <c r="FQ78" s="375">
        <v>134</v>
      </c>
      <c r="FR78" s="388">
        <v>145</v>
      </c>
      <c r="FS78" s="393">
        <v>155</v>
      </c>
      <c r="FT78" s="414">
        <v>155</v>
      </c>
      <c r="FU78" s="422">
        <v>155</v>
      </c>
      <c r="FV78" s="429">
        <v>155</v>
      </c>
      <c r="FW78" s="435">
        <v>157</v>
      </c>
      <c r="FX78" s="441">
        <v>158</v>
      </c>
      <c r="FY78" s="448">
        <v>167</v>
      </c>
      <c r="FZ78" s="456">
        <v>175</v>
      </c>
      <c r="GA78" s="460">
        <v>183</v>
      </c>
      <c r="GB78" s="468">
        <v>191</v>
      </c>
      <c r="GC78" s="475">
        <v>200</v>
      </c>
      <c r="GD78" s="483">
        <v>210</v>
      </c>
      <c r="GE78" s="489">
        <v>219</v>
      </c>
      <c r="GF78" s="498">
        <v>226</v>
      </c>
      <c r="GG78" s="505">
        <v>231</v>
      </c>
      <c r="GH78" s="511">
        <v>239</v>
      </c>
      <c r="GI78" s="519">
        <v>246</v>
      </c>
      <c r="GJ78" s="530">
        <v>253</v>
      </c>
      <c r="GK78" s="218">
        <f t="shared" si="79"/>
        <v>7</v>
      </c>
      <c r="GL78" s="7">
        <v>1316</v>
      </c>
      <c r="GM78" s="7">
        <v>1420</v>
      </c>
      <c r="GN78" s="7">
        <v>1530</v>
      </c>
      <c r="GO78" s="13">
        <v>1620</v>
      </c>
      <c r="GP78" s="17">
        <v>1694</v>
      </c>
      <c r="GQ78" s="22">
        <v>1778</v>
      </c>
      <c r="GR78" s="31">
        <v>1853</v>
      </c>
      <c r="GS78" s="37">
        <v>1930</v>
      </c>
      <c r="GT78" s="41">
        <v>2025</v>
      </c>
      <c r="GU78" s="44">
        <v>2149</v>
      </c>
      <c r="GV78" s="47">
        <v>2267</v>
      </c>
      <c r="GW78" s="53">
        <v>2426</v>
      </c>
      <c r="GX78" s="65">
        <v>2535</v>
      </c>
      <c r="GY78" s="69">
        <v>2665</v>
      </c>
      <c r="GZ78" s="71">
        <v>2790</v>
      </c>
      <c r="HA78" s="73">
        <v>2905</v>
      </c>
      <c r="HB78" s="77">
        <v>2994</v>
      </c>
      <c r="HC78" s="82">
        <v>3085</v>
      </c>
      <c r="HD78" s="88">
        <v>3176</v>
      </c>
      <c r="HE78" s="90">
        <v>3282</v>
      </c>
      <c r="HF78" s="93">
        <v>3367</v>
      </c>
      <c r="HG78" s="99">
        <v>3466</v>
      </c>
      <c r="HH78" s="104">
        <v>3580</v>
      </c>
      <c r="HI78" s="114">
        <v>3740</v>
      </c>
      <c r="HJ78" s="117">
        <v>3865</v>
      </c>
      <c r="HK78" s="122">
        <v>3952</v>
      </c>
      <c r="HL78" s="124">
        <v>4045</v>
      </c>
      <c r="HM78" s="129">
        <v>4160</v>
      </c>
      <c r="HN78" s="134">
        <v>4255</v>
      </c>
      <c r="HO78" s="136">
        <v>4355</v>
      </c>
      <c r="HP78" s="140">
        <v>4452</v>
      </c>
      <c r="HQ78" s="145">
        <v>4552</v>
      </c>
      <c r="HR78" s="149">
        <v>4771</v>
      </c>
      <c r="HS78" s="153">
        <v>4902</v>
      </c>
      <c r="HT78" s="158"/>
      <c r="HU78" s="163">
        <v>5145</v>
      </c>
      <c r="HV78" s="74">
        <v>5295</v>
      </c>
      <c r="HW78" s="174">
        <v>5410</v>
      </c>
      <c r="HX78" s="178">
        <v>5560</v>
      </c>
      <c r="HY78" s="184">
        <v>5676</v>
      </c>
      <c r="HZ78" s="189">
        <v>5794</v>
      </c>
      <c r="IA78" s="74">
        <v>5919</v>
      </c>
      <c r="IB78" s="202">
        <v>6007</v>
      </c>
      <c r="IC78" s="205">
        <v>6121</v>
      </c>
      <c r="ID78" s="209">
        <v>6344</v>
      </c>
      <c r="IE78" s="218">
        <v>6468</v>
      </c>
      <c r="IF78" s="225">
        <v>6639</v>
      </c>
      <c r="IG78" s="229">
        <v>6779</v>
      </c>
      <c r="IH78" s="235">
        <v>6876</v>
      </c>
      <c r="II78" s="245">
        <v>6885</v>
      </c>
      <c r="IJ78" s="251">
        <v>6893</v>
      </c>
      <c r="IK78" s="255">
        <v>6897</v>
      </c>
      <c r="IL78" s="264">
        <v>6901</v>
      </c>
      <c r="IM78" s="268">
        <v>6919</v>
      </c>
      <c r="IN78" s="272">
        <v>6961</v>
      </c>
      <c r="IO78" s="279">
        <v>6992</v>
      </c>
      <c r="IP78" s="285">
        <v>7030</v>
      </c>
      <c r="IQ78" s="291">
        <v>7094</v>
      </c>
      <c r="IR78" s="295">
        <v>7222</v>
      </c>
      <c r="IS78" s="299">
        <v>7392</v>
      </c>
      <c r="IT78" s="305">
        <v>7499</v>
      </c>
      <c r="IU78" s="308">
        <v>7648</v>
      </c>
      <c r="IV78" s="310">
        <v>7777</v>
      </c>
      <c r="IW78" s="313">
        <v>8116</v>
      </c>
      <c r="IX78" s="317">
        <v>8500</v>
      </c>
      <c r="IY78" s="322">
        <v>8750</v>
      </c>
      <c r="IZ78" s="327">
        <v>9080</v>
      </c>
      <c r="JA78" s="331">
        <v>9232</v>
      </c>
      <c r="JB78" s="335">
        <v>9495</v>
      </c>
      <c r="JC78" s="338">
        <v>9624</v>
      </c>
      <c r="JD78" s="343">
        <v>9722</v>
      </c>
      <c r="JE78" s="346">
        <v>9826</v>
      </c>
      <c r="JF78" s="74">
        <v>9920</v>
      </c>
      <c r="JG78" s="375">
        <v>10056</v>
      </c>
      <c r="JH78" s="388">
        <v>10240</v>
      </c>
      <c r="JI78" s="393">
        <v>10370</v>
      </c>
      <c r="JJ78" s="414">
        <v>10718</v>
      </c>
      <c r="JK78" s="422">
        <v>11110</v>
      </c>
      <c r="JL78" s="429">
        <v>11505</v>
      </c>
      <c r="JM78" s="435">
        <v>11823</v>
      </c>
      <c r="JN78" s="441">
        <v>12190</v>
      </c>
      <c r="JO78" s="448">
        <v>12299</v>
      </c>
      <c r="JP78" s="456">
        <v>12404</v>
      </c>
      <c r="JQ78" s="460">
        <v>12512</v>
      </c>
      <c r="JR78" s="468">
        <v>12620</v>
      </c>
      <c r="JS78" s="475">
        <v>12726</v>
      </c>
      <c r="JT78" s="483">
        <v>12906</v>
      </c>
      <c r="JU78" s="489">
        <v>13010</v>
      </c>
      <c r="JV78" s="74">
        <v>13227</v>
      </c>
      <c r="JW78" s="505">
        <v>13317</v>
      </c>
      <c r="JX78" s="511">
        <v>13410</v>
      </c>
      <c r="JY78" s="519">
        <v>13610</v>
      </c>
      <c r="JZ78" s="530">
        <v>13699</v>
      </c>
      <c r="KA78" s="218">
        <f t="shared" si="80"/>
        <v>89</v>
      </c>
      <c r="KB78" s="4"/>
    </row>
    <row r="79" spans="1:288" ht="15" customHeight="1" x14ac:dyDescent="0.2">
      <c r="A79" s="557"/>
      <c r="B79" s="43">
        <v>78</v>
      </c>
      <c r="C79" s="4" t="s">
        <v>202</v>
      </c>
      <c r="D79" s="43">
        <v>4</v>
      </c>
      <c r="E79" s="43">
        <v>4</v>
      </c>
      <c r="F79" s="7">
        <v>328</v>
      </c>
      <c r="G79" s="7">
        <v>332</v>
      </c>
      <c r="H79" s="10">
        <v>336</v>
      </c>
      <c r="I79" s="13">
        <v>340</v>
      </c>
      <c r="J79" s="18">
        <v>344</v>
      </c>
      <c r="K79" s="22">
        <v>348</v>
      </c>
      <c r="L79" s="1">
        <v>352</v>
      </c>
      <c r="M79" s="1">
        <f>ROUND((L79-F79)/6+L79+1,0)</f>
        <v>357</v>
      </c>
      <c r="N79" s="41">
        <v>360</v>
      </c>
      <c r="O79" s="44">
        <v>365</v>
      </c>
      <c r="P79" s="1">
        <f>ROUND((O79-F79)/9+O79+1,0)</f>
        <v>370</v>
      </c>
      <c r="Q79" s="53">
        <v>372</v>
      </c>
      <c r="R79" s="1">
        <f>ROUND((Q79-F79)/11+Q79,1)</f>
        <v>376</v>
      </c>
      <c r="S79" s="69">
        <v>390</v>
      </c>
      <c r="T79" s="71">
        <v>397</v>
      </c>
      <c r="U79" s="73">
        <v>405</v>
      </c>
      <c r="V79" s="77">
        <v>409</v>
      </c>
      <c r="W79" s="82">
        <v>413</v>
      </c>
      <c r="X79" s="88">
        <v>416</v>
      </c>
      <c r="Y79" s="90">
        <v>419</v>
      </c>
      <c r="Z79" s="93">
        <v>422</v>
      </c>
      <c r="AA79" s="99">
        <v>425</v>
      </c>
      <c r="AB79" s="104">
        <v>429</v>
      </c>
      <c r="AC79" s="114">
        <v>433</v>
      </c>
      <c r="AD79" s="117">
        <v>437</v>
      </c>
      <c r="AE79" s="122">
        <v>441</v>
      </c>
      <c r="AF79" s="124">
        <v>446</v>
      </c>
      <c r="AG79" s="129">
        <v>451</v>
      </c>
      <c r="AH79" s="1">
        <f>ROUND((AG79-AD79)/3+AG79,1)</f>
        <v>455.7</v>
      </c>
      <c r="AI79" s="136">
        <v>466</v>
      </c>
      <c r="AJ79" s="140">
        <v>478</v>
      </c>
      <c r="AK79" s="145">
        <v>487</v>
      </c>
      <c r="AL79" s="149">
        <v>501</v>
      </c>
      <c r="AM79" s="153">
        <v>515</v>
      </c>
      <c r="AN79" s="158">
        <v>521</v>
      </c>
      <c r="AO79" s="1">
        <v>529</v>
      </c>
      <c r="AP79" s="167">
        <v>530</v>
      </c>
      <c r="AQ79" s="174">
        <v>538</v>
      </c>
      <c r="AR79" s="178">
        <v>545</v>
      </c>
      <c r="AS79" s="184">
        <v>552</v>
      </c>
      <c r="AT79" s="189">
        <v>565</v>
      </c>
      <c r="AU79" s="193">
        <v>578</v>
      </c>
      <c r="AV79" s="202">
        <v>590</v>
      </c>
      <c r="AW79" s="205">
        <v>590</v>
      </c>
      <c r="AX79" s="209">
        <v>613</v>
      </c>
      <c r="AY79" s="1">
        <v>623</v>
      </c>
      <c r="AZ79" s="225">
        <v>625</v>
      </c>
      <c r="BA79" s="229">
        <v>634</v>
      </c>
      <c r="BB79" s="235">
        <v>637</v>
      </c>
      <c r="BC79" s="245">
        <v>638</v>
      </c>
      <c r="BD79" s="251">
        <v>640</v>
      </c>
      <c r="BE79" s="255">
        <v>641</v>
      </c>
      <c r="BF79" s="264">
        <v>644</v>
      </c>
      <c r="BG79" s="268">
        <v>647</v>
      </c>
      <c r="BH79" s="1">
        <v>650</v>
      </c>
      <c r="BI79" s="279">
        <v>654</v>
      </c>
      <c r="BJ79" s="285">
        <v>657</v>
      </c>
      <c r="BK79" s="291">
        <v>658</v>
      </c>
      <c r="BL79" s="295">
        <v>661</v>
      </c>
      <c r="BM79" s="299">
        <v>663</v>
      </c>
      <c r="BN79" s="305">
        <v>665</v>
      </c>
      <c r="BO79" s="308">
        <v>667</v>
      </c>
      <c r="BP79" s="310">
        <v>670</v>
      </c>
      <c r="BQ79" s="313">
        <v>674</v>
      </c>
      <c r="BR79" s="317">
        <v>676</v>
      </c>
      <c r="BS79" s="322">
        <v>680</v>
      </c>
      <c r="BT79" s="327">
        <v>684</v>
      </c>
      <c r="BU79" s="331">
        <v>688</v>
      </c>
      <c r="BV79" s="335">
        <v>692</v>
      </c>
      <c r="BW79" s="338">
        <v>695</v>
      </c>
      <c r="BX79" s="343">
        <v>697</v>
      </c>
      <c r="BY79" s="346">
        <v>699</v>
      </c>
      <c r="BZ79" s="354">
        <v>2</v>
      </c>
      <c r="CA79" s="375">
        <v>3</v>
      </c>
      <c r="CB79" s="388">
        <v>6</v>
      </c>
      <c r="CC79" s="393">
        <v>9</v>
      </c>
      <c r="CD79" s="414">
        <v>12</v>
      </c>
      <c r="CE79" s="422">
        <v>15</v>
      </c>
      <c r="CF79" s="429">
        <v>19</v>
      </c>
      <c r="CG79" s="435">
        <v>24</v>
      </c>
      <c r="CH79" s="441">
        <v>27</v>
      </c>
      <c r="CI79" s="448">
        <v>28</v>
      </c>
      <c r="CJ79" s="456">
        <v>30</v>
      </c>
      <c r="CK79" s="460">
        <v>32</v>
      </c>
      <c r="CL79" s="468">
        <v>33</v>
      </c>
      <c r="CM79" s="475">
        <v>35</v>
      </c>
      <c r="CN79" s="483">
        <v>37</v>
      </c>
      <c r="CO79" s="489">
        <v>39</v>
      </c>
      <c r="CP79" s="498">
        <v>40</v>
      </c>
      <c r="CQ79" s="505">
        <v>43</v>
      </c>
      <c r="CR79" s="511">
        <v>45</v>
      </c>
      <c r="CS79" s="519">
        <v>48</v>
      </c>
      <c r="CT79" s="530">
        <v>50</v>
      </c>
      <c r="CU79" s="218">
        <f t="shared" si="76"/>
        <v>2</v>
      </c>
      <c r="CV79" s="7">
        <v>21</v>
      </c>
      <c r="CW79" s="7">
        <v>23</v>
      </c>
      <c r="CX79" s="10">
        <v>25</v>
      </c>
      <c r="CY79" s="13">
        <v>27</v>
      </c>
      <c r="CZ79" s="18">
        <v>29</v>
      </c>
      <c r="DA79" s="22">
        <v>31</v>
      </c>
      <c r="DB79" s="1">
        <v>33</v>
      </c>
      <c r="DC79" s="1">
        <f>ROUND((DB79-CV79)/6/31*21+DB79-1,0)</f>
        <v>33</v>
      </c>
      <c r="DD79" s="41">
        <v>35</v>
      </c>
      <c r="DE79" s="44">
        <v>37</v>
      </c>
      <c r="DF79" s="1">
        <f>ROUND((DE79-CV79)/9+DE79+1,0)</f>
        <v>40</v>
      </c>
      <c r="DG79" s="53">
        <v>41</v>
      </c>
      <c r="DH79" s="1">
        <f>ROUND((DG79-CV79)/11+DG79,1)</f>
        <v>42.8</v>
      </c>
      <c r="DI79" s="69">
        <v>52</v>
      </c>
      <c r="DJ79" s="71">
        <v>57</v>
      </c>
      <c r="DK79" s="73">
        <v>61</v>
      </c>
      <c r="DL79" s="77">
        <v>65</v>
      </c>
      <c r="DM79" s="82">
        <v>67</v>
      </c>
      <c r="DN79" s="88">
        <v>69</v>
      </c>
      <c r="DO79" s="90">
        <v>70</v>
      </c>
      <c r="DP79" s="93">
        <v>72</v>
      </c>
      <c r="DQ79" s="99">
        <v>75</v>
      </c>
      <c r="DR79" s="104">
        <v>79</v>
      </c>
      <c r="DS79" s="114">
        <v>83</v>
      </c>
      <c r="DT79" s="117">
        <v>87</v>
      </c>
      <c r="DU79" s="122">
        <v>91</v>
      </c>
      <c r="DV79" s="124">
        <v>94</v>
      </c>
      <c r="DW79" s="129">
        <v>98</v>
      </c>
      <c r="DX79" s="1">
        <f>ROUND((DW79-DT79)/3/31*16+DW79,1)</f>
        <v>99.9</v>
      </c>
      <c r="DY79" s="136">
        <v>99.9</v>
      </c>
      <c r="DZ79" s="140">
        <v>99.9</v>
      </c>
      <c r="EA79" s="145">
        <v>99.9</v>
      </c>
      <c r="EB79" s="149">
        <v>104</v>
      </c>
      <c r="EC79" s="153">
        <v>108</v>
      </c>
      <c r="ED79" s="158">
        <v>113</v>
      </c>
      <c r="EE79" s="1">
        <v>117</v>
      </c>
      <c r="EF79" s="167">
        <v>117</v>
      </c>
      <c r="EG79" s="174">
        <v>122</v>
      </c>
      <c r="EH79" s="178">
        <v>130</v>
      </c>
      <c r="EI79" s="184">
        <v>138</v>
      </c>
      <c r="EJ79" s="189">
        <v>143</v>
      </c>
      <c r="EK79" s="193">
        <v>143</v>
      </c>
      <c r="EL79" s="202">
        <v>143</v>
      </c>
      <c r="EM79" s="205">
        <v>143</v>
      </c>
      <c r="EN79" s="209">
        <v>143</v>
      </c>
      <c r="EO79" s="1">
        <v>153</v>
      </c>
      <c r="EP79" s="225">
        <v>159</v>
      </c>
      <c r="EQ79" s="229">
        <v>163</v>
      </c>
      <c r="ER79" s="235">
        <v>166</v>
      </c>
      <c r="ES79" s="245">
        <v>167</v>
      </c>
      <c r="ET79" s="251">
        <v>172</v>
      </c>
      <c r="EU79" s="255">
        <v>176</v>
      </c>
      <c r="EV79" s="264">
        <v>176</v>
      </c>
      <c r="EW79" s="268">
        <v>176</v>
      </c>
      <c r="EX79" s="1">
        <f>EW79</f>
        <v>176</v>
      </c>
      <c r="EY79" s="279">
        <v>176</v>
      </c>
      <c r="EZ79" s="285">
        <v>176</v>
      </c>
      <c r="FA79" s="291">
        <v>177</v>
      </c>
      <c r="FB79" s="295">
        <v>178</v>
      </c>
      <c r="FC79" s="299">
        <v>179</v>
      </c>
      <c r="FD79" s="305">
        <v>180</v>
      </c>
      <c r="FE79" s="308">
        <v>181</v>
      </c>
      <c r="FF79" s="310">
        <v>182</v>
      </c>
      <c r="FG79" s="313">
        <v>182</v>
      </c>
      <c r="FH79" s="317">
        <v>182</v>
      </c>
      <c r="FI79" s="322">
        <v>182</v>
      </c>
      <c r="FJ79" s="327">
        <v>182</v>
      </c>
      <c r="FK79" s="331">
        <v>182</v>
      </c>
      <c r="FL79" s="335">
        <v>182</v>
      </c>
      <c r="FM79" s="338">
        <v>182</v>
      </c>
      <c r="FN79" s="343">
        <v>183</v>
      </c>
      <c r="FO79" s="346">
        <v>185</v>
      </c>
      <c r="FP79" s="354">
        <v>1.0760000000000001</v>
      </c>
      <c r="FQ79" s="375">
        <v>2</v>
      </c>
      <c r="FR79" s="388">
        <v>2</v>
      </c>
      <c r="FS79" s="393">
        <v>2</v>
      </c>
      <c r="FT79" s="414">
        <v>2</v>
      </c>
      <c r="FU79" s="422">
        <v>3</v>
      </c>
      <c r="FV79" s="429">
        <v>4</v>
      </c>
      <c r="FW79" s="435">
        <v>5</v>
      </c>
      <c r="FX79" s="441">
        <v>5</v>
      </c>
      <c r="FY79" s="448">
        <v>6</v>
      </c>
      <c r="FZ79" s="456">
        <v>7</v>
      </c>
      <c r="GA79" s="460">
        <v>8</v>
      </c>
      <c r="GB79" s="468">
        <v>9</v>
      </c>
      <c r="GC79" s="475">
        <v>9</v>
      </c>
      <c r="GD79" s="483">
        <v>10</v>
      </c>
      <c r="GE79" s="489">
        <v>11</v>
      </c>
      <c r="GF79" s="498">
        <v>11</v>
      </c>
      <c r="GG79" s="505">
        <v>14</v>
      </c>
      <c r="GH79" s="511">
        <v>15</v>
      </c>
      <c r="GI79" s="519">
        <v>17</v>
      </c>
      <c r="GJ79" s="530">
        <v>18</v>
      </c>
      <c r="GK79" s="218">
        <f t="shared" si="79"/>
        <v>1</v>
      </c>
      <c r="GL79" s="7">
        <v>13510</v>
      </c>
      <c r="GM79" s="7">
        <v>13613</v>
      </c>
      <c r="GN79" s="7">
        <v>13705</v>
      </c>
      <c r="GO79" s="13">
        <v>13803</v>
      </c>
      <c r="GP79" s="17">
        <v>13910</v>
      </c>
      <c r="GQ79" s="22"/>
      <c r="GR79" s="31"/>
      <c r="GS79" s="37"/>
      <c r="GT79" s="41">
        <v>14390</v>
      </c>
      <c r="GU79" s="44">
        <v>14501</v>
      </c>
      <c r="GV79" s="47"/>
      <c r="GW79" s="53">
        <v>14653</v>
      </c>
      <c r="GX79" s="65"/>
      <c r="GY79" s="69">
        <v>15320</v>
      </c>
      <c r="GZ79" s="71">
        <v>15550</v>
      </c>
      <c r="HA79" s="73">
        <v>15765</v>
      </c>
      <c r="HB79" s="77">
        <v>15952</v>
      </c>
      <c r="HC79" s="82">
        <v>16161</v>
      </c>
      <c r="HD79" s="88">
        <v>16367</v>
      </c>
      <c r="HE79" s="90">
        <v>16575</v>
      </c>
      <c r="HF79" s="93">
        <v>16790</v>
      </c>
      <c r="HG79" s="99">
        <v>17002</v>
      </c>
      <c r="HH79" s="104">
        <v>17269</v>
      </c>
      <c r="HI79" s="114">
        <v>17502</v>
      </c>
      <c r="HJ79" s="117">
        <v>17820</v>
      </c>
      <c r="HK79" s="122">
        <v>18050</v>
      </c>
      <c r="HL79" s="124">
        <v>18390</v>
      </c>
      <c r="HM79" s="129">
        <v>18415</v>
      </c>
      <c r="HN79" s="133"/>
      <c r="HO79" s="136">
        <v>18820</v>
      </c>
      <c r="HP79" s="140">
        <v>19318</v>
      </c>
      <c r="HQ79" s="145">
        <v>19605</v>
      </c>
      <c r="HR79" s="149">
        <v>19930</v>
      </c>
      <c r="HS79" s="153">
        <v>20201</v>
      </c>
      <c r="HT79" s="158">
        <v>20607</v>
      </c>
      <c r="HU79" s="163"/>
      <c r="HV79" s="167">
        <v>20905</v>
      </c>
      <c r="HW79" s="74">
        <v>20955</v>
      </c>
      <c r="HX79" s="178">
        <v>21367</v>
      </c>
      <c r="HY79" s="184">
        <v>21921</v>
      </c>
      <c r="HZ79" s="189">
        <v>22302</v>
      </c>
      <c r="IA79" s="193">
        <v>22567</v>
      </c>
      <c r="IB79" s="202">
        <v>22823</v>
      </c>
      <c r="IC79" s="205">
        <v>23127</v>
      </c>
      <c r="ID79" s="209">
        <v>23127</v>
      </c>
      <c r="IE79" s="218"/>
      <c r="IF79" s="225">
        <v>23127</v>
      </c>
      <c r="IG79" s="229">
        <v>23127</v>
      </c>
      <c r="IH79" s="235">
        <v>23127</v>
      </c>
      <c r="II79" s="245">
        <v>23127</v>
      </c>
      <c r="IJ79" s="251">
        <v>23127</v>
      </c>
      <c r="IK79" s="255">
        <v>23189</v>
      </c>
      <c r="IL79" s="264">
        <v>23360</v>
      </c>
      <c r="IM79" s="268">
        <v>23519</v>
      </c>
      <c r="IN79" s="272"/>
      <c r="IO79" s="279">
        <v>23912</v>
      </c>
      <c r="IP79" s="285">
        <v>24080</v>
      </c>
      <c r="IQ79" s="291">
        <v>24144</v>
      </c>
      <c r="IR79" s="295">
        <v>24259</v>
      </c>
      <c r="IS79" s="299">
        <v>24363</v>
      </c>
      <c r="IT79" s="305">
        <v>24460</v>
      </c>
      <c r="IU79" s="308">
        <v>24548</v>
      </c>
      <c r="IV79" s="310">
        <v>24645</v>
      </c>
      <c r="IW79" s="313">
        <v>24832</v>
      </c>
      <c r="IX79" s="317">
        <v>25001</v>
      </c>
      <c r="IY79" s="322">
        <v>25215</v>
      </c>
      <c r="IZ79" s="327">
        <v>25419</v>
      </c>
      <c r="JA79" s="331">
        <v>25644</v>
      </c>
      <c r="JB79" s="335">
        <v>25845</v>
      </c>
      <c r="JC79" s="338">
        <v>26024</v>
      </c>
      <c r="JD79" s="343">
        <v>26123</v>
      </c>
      <c r="JE79" s="346">
        <v>26261</v>
      </c>
      <c r="JF79" s="354">
        <v>26392</v>
      </c>
      <c r="JG79" s="375">
        <v>26485</v>
      </c>
      <c r="JH79" s="388">
        <v>26695</v>
      </c>
      <c r="JI79" s="393">
        <v>26886</v>
      </c>
      <c r="JJ79" s="414">
        <v>27103</v>
      </c>
      <c r="JK79" s="422">
        <v>27248</v>
      </c>
      <c r="JL79" s="429">
        <v>27417</v>
      </c>
      <c r="JM79" s="435">
        <v>27557</v>
      </c>
      <c r="JN79" s="441">
        <v>27739</v>
      </c>
      <c r="JO79" s="448">
        <v>27852</v>
      </c>
      <c r="JP79" s="456">
        <v>27965</v>
      </c>
      <c r="JQ79" s="460">
        <v>28083</v>
      </c>
      <c r="JR79" s="468">
        <v>28192</v>
      </c>
      <c r="JS79" s="475">
        <v>28296</v>
      </c>
      <c r="JT79" s="483">
        <v>28405</v>
      </c>
      <c r="JU79" s="489">
        <v>28506</v>
      </c>
      <c r="JV79" s="498">
        <v>28604</v>
      </c>
      <c r="JW79" s="505">
        <v>28719</v>
      </c>
      <c r="JX79" s="511">
        <v>28824</v>
      </c>
      <c r="JY79" s="519">
        <v>28949</v>
      </c>
      <c r="JZ79" s="530">
        <v>29067</v>
      </c>
      <c r="KA79" s="218">
        <f t="shared" si="80"/>
        <v>118</v>
      </c>
      <c r="KB79" s="4"/>
    </row>
    <row r="80" spans="1:288" ht="15" customHeight="1" x14ac:dyDescent="0.2">
      <c r="A80" s="557"/>
      <c r="B80" s="43">
        <v>79</v>
      </c>
      <c r="C80" s="4" t="s">
        <v>203</v>
      </c>
      <c r="D80" s="43">
        <v>1</v>
      </c>
      <c r="E80" s="43">
        <v>1</v>
      </c>
      <c r="F80" s="7">
        <v>112</v>
      </c>
      <c r="G80" s="7">
        <v>115</v>
      </c>
      <c r="H80" s="10">
        <v>115</v>
      </c>
      <c r="I80" s="13">
        <v>115</v>
      </c>
      <c r="J80" s="18">
        <v>118</v>
      </c>
      <c r="K80" s="22">
        <v>123</v>
      </c>
      <c r="L80" s="31">
        <v>127</v>
      </c>
      <c r="M80" s="37">
        <v>130</v>
      </c>
      <c r="N80" s="41">
        <v>134</v>
      </c>
      <c r="O80" s="44">
        <v>137</v>
      </c>
      <c r="P80" s="47">
        <v>139</v>
      </c>
      <c r="Q80" s="53">
        <v>142</v>
      </c>
      <c r="R80" s="65">
        <v>145</v>
      </c>
      <c r="S80" s="69">
        <v>1.7</v>
      </c>
      <c r="T80" s="71">
        <v>4</v>
      </c>
      <c r="U80" s="73">
        <v>6</v>
      </c>
      <c r="V80" s="77">
        <v>8.5</v>
      </c>
      <c r="W80" s="82">
        <v>11</v>
      </c>
      <c r="X80" s="88">
        <v>15</v>
      </c>
      <c r="Y80" s="90">
        <v>19</v>
      </c>
      <c r="Z80" s="93">
        <v>21</v>
      </c>
      <c r="AA80" s="99">
        <v>23</v>
      </c>
      <c r="AB80" s="104">
        <v>25</v>
      </c>
      <c r="AC80" s="114">
        <v>28</v>
      </c>
      <c r="AD80" s="117">
        <v>31</v>
      </c>
      <c r="AE80" s="122">
        <v>33</v>
      </c>
      <c r="AF80" s="124">
        <v>35</v>
      </c>
      <c r="AG80" s="129">
        <v>38</v>
      </c>
      <c r="AH80" s="133">
        <v>41</v>
      </c>
      <c r="AI80" s="136">
        <v>44</v>
      </c>
      <c r="AJ80" s="140">
        <v>46</v>
      </c>
      <c r="AK80" s="145">
        <v>49</v>
      </c>
      <c r="AL80" s="149">
        <v>52</v>
      </c>
      <c r="AM80" s="153">
        <v>55</v>
      </c>
      <c r="AN80" s="158">
        <v>57</v>
      </c>
      <c r="AO80" s="163">
        <v>58</v>
      </c>
      <c r="AP80" s="167">
        <v>60</v>
      </c>
      <c r="AQ80" s="174">
        <v>63</v>
      </c>
      <c r="AR80" s="178">
        <v>65</v>
      </c>
      <c r="AS80" s="184">
        <v>67</v>
      </c>
      <c r="AT80" s="189">
        <v>70</v>
      </c>
      <c r="AU80" s="193">
        <v>73</v>
      </c>
      <c r="AV80" s="202">
        <v>77</v>
      </c>
      <c r="AW80" s="205">
        <v>80</v>
      </c>
      <c r="AX80" s="209">
        <v>82</v>
      </c>
      <c r="AY80" s="218">
        <v>85</v>
      </c>
      <c r="AZ80" s="225">
        <v>87</v>
      </c>
      <c r="BA80" s="1">
        <v>90</v>
      </c>
      <c r="BB80" s="235">
        <v>91</v>
      </c>
      <c r="BC80" s="245">
        <v>93</v>
      </c>
      <c r="BD80" s="251">
        <v>95</v>
      </c>
      <c r="BE80" s="255">
        <v>98</v>
      </c>
      <c r="BF80" s="264">
        <v>100</v>
      </c>
      <c r="BG80" s="268">
        <v>103</v>
      </c>
      <c r="BH80" s="272">
        <v>106</v>
      </c>
      <c r="BI80" s="279">
        <v>110</v>
      </c>
      <c r="BJ80" s="285">
        <v>113</v>
      </c>
      <c r="BK80" s="291">
        <v>117</v>
      </c>
      <c r="BL80" s="295">
        <v>120</v>
      </c>
      <c r="BM80" s="299">
        <v>123</v>
      </c>
      <c r="BN80" s="305">
        <v>126</v>
      </c>
      <c r="BO80" s="1">
        <v>129</v>
      </c>
      <c r="BP80" s="310">
        <v>132</v>
      </c>
      <c r="BQ80" s="313">
        <v>136</v>
      </c>
      <c r="BR80" s="317">
        <v>139</v>
      </c>
      <c r="BS80" s="322">
        <v>142</v>
      </c>
      <c r="BT80" s="1">
        <v>145</v>
      </c>
      <c r="BU80" s="331">
        <v>149</v>
      </c>
      <c r="BV80" s="335">
        <v>152</v>
      </c>
      <c r="BW80" s="338">
        <v>155</v>
      </c>
      <c r="BX80" s="343">
        <v>158</v>
      </c>
      <c r="BY80" s="346">
        <v>160</v>
      </c>
      <c r="BZ80" s="354">
        <v>163</v>
      </c>
      <c r="CA80" s="375">
        <v>165</v>
      </c>
      <c r="CB80" s="388">
        <v>167</v>
      </c>
      <c r="CC80" s="393">
        <v>169</v>
      </c>
      <c r="CD80" s="414">
        <v>175</v>
      </c>
      <c r="CE80" s="422">
        <v>179</v>
      </c>
      <c r="CF80" s="429">
        <v>183</v>
      </c>
      <c r="CG80" s="435">
        <v>186</v>
      </c>
      <c r="CH80" s="441">
        <v>189</v>
      </c>
      <c r="CI80" s="448">
        <v>192</v>
      </c>
      <c r="CJ80" s="456">
        <v>195</v>
      </c>
      <c r="CK80" s="460">
        <v>196</v>
      </c>
      <c r="CL80" s="468">
        <v>1.2450000000000001</v>
      </c>
      <c r="CM80" s="475">
        <v>3</v>
      </c>
      <c r="CN80" s="483">
        <v>5</v>
      </c>
      <c r="CO80" s="489">
        <v>8</v>
      </c>
      <c r="CP80" s="498">
        <v>10</v>
      </c>
      <c r="CQ80" s="505">
        <v>11</v>
      </c>
      <c r="CR80" s="511">
        <v>16</v>
      </c>
      <c r="CS80" s="519">
        <v>19</v>
      </c>
      <c r="CT80" s="530">
        <v>22</v>
      </c>
      <c r="CU80" s="218">
        <f t="shared" si="76"/>
        <v>3</v>
      </c>
      <c r="CV80" s="7">
        <v>31</v>
      </c>
      <c r="CW80" s="7">
        <v>33</v>
      </c>
      <c r="CX80" s="10">
        <v>37</v>
      </c>
      <c r="CY80" s="13">
        <v>44</v>
      </c>
      <c r="CZ80" s="5">
        <v>44</v>
      </c>
      <c r="DA80" s="22">
        <v>47</v>
      </c>
      <c r="DB80" s="31">
        <v>49</v>
      </c>
      <c r="DC80" s="37">
        <v>50</v>
      </c>
      <c r="DD80" s="41">
        <v>51</v>
      </c>
      <c r="DE80" s="44">
        <v>52</v>
      </c>
      <c r="DF80" s="47">
        <v>53</v>
      </c>
      <c r="DG80" s="53">
        <v>54</v>
      </c>
      <c r="DH80" s="65">
        <v>55</v>
      </c>
      <c r="DI80" s="69">
        <v>55.5</v>
      </c>
      <c r="DJ80" s="71">
        <v>56.5</v>
      </c>
      <c r="DK80" s="73">
        <v>57.7</v>
      </c>
      <c r="DL80" s="77">
        <v>58.7</v>
      </c>
      <c r="DM80" s="82">
        <v>59.5</v>
      </c>
      <c r="DN80" s="88">
        <v>61</v>
      </c>
      <c r="DO80" s="90">
        <v>62</v>
      </c>
      <c r="DP80" s="93">
        <v>64</v>
      </c>
      <c r="DQ80" s="99">
        <v>65</v>
      </c>
      <c r="DR80" s="104">
        <v>66</v>
      </c>
      <c r="DS80" s="114">
        <v>67</v>
      </c>
      <c r="DT80" s="117">
        <v>69</v>
      </c>
      <c r="DU80" s="122">
        <v>71</v>
      </c>
      <c r="DV80" s="124">
        <v>72</v>
      </c>
      <c r="DW80" s="129">
        <v>73</v>
      </c>
      <c r="DX80" s="133">
        <v>74</v>
      </c>
      <c r="DY80" s="136">
        <v>74</v>
      </c>
      <c r="DZ80" s="140">
        <v>74</v>
      </c>
      <c r="EA80" s="145">
        <v>74</v>
      </c>
      <c r="EB80" s="149">
        <v>74</v>
      </c>
      <c r="EC80" s="153">
        <v>76</v>
      </c>
      <c r="ED80" s="158">
        <v>77</v>
      </c>
      <c r="EE80" s="163">
        <v>79</v>
      </c>
      <c r="EF80" s="167">
        <v>80</v>
      </c>
      <c r="EG80" s="174">
        <v>81</v>
      </c>
      <c r="EH80" s="178">
        <v>82</v>
      </c>
      <c r="EI80" s="184">
        <v>84</v>
      </c>
      <c r="EJ80" s="189">
        <v>84</v>
      </c>
      <c r="EK80" s="193">
        <v>84</v>
      </c>
      <c r="EL80" s="202">
        <v>84</v>
      </c>
      <c r="EM80" s="205">
        <v>84</v>
      </c>
      <c r="EN80" s="209">
        <v>84</v>
      </c>
      <c r="EO80" s="218">
        <v>85</v>
      </c>
      <c r="EP80" s="225">
        <v>86</v>
      </c>
      <c r="EQ80" s="1">
        <v>87</v>
      </c>
      <c r="ER80" s="235">
        <v>89</v>
      </c>
      <c r="ES80" s="245">
        <v>90</v>
      </c>
      <c r="ET80" s="251">
        <v>92</v>
      </c>
      <c r="EU80" s="255">
        <v>93</v>
      </c>
      <c r="EV80" s="264">
        <v>1.2250000000000001</v>
      </c>
      <c r="EW80" s="268">
        <v>1.2250000000000001</v>
      </c>
      <c r="EX80" s="272">
        <v>1.2250000000000001</v>
      </c>
      <c r="EY80" s="279">
        <v>1.2250000000000001</v>
      </c>
      <c r="EZ80" s="285">
        <v>1.2250000000000001</v>
      </c>
      <c r="FA80" s="291">
        <v>1.2250000000000001</v>
      </c>
      <c r="FB80" s="295">
        <v>1.2250000000000001</v>
      </c>
      <c r="FC80" s="299">
        <v>1.2250000000000001</v>
      </c>
      <c r="FD80" s="305">
        <v>1.2250000000000001</v>
      </c>
      <c r="FE80" s="1">
        <v>1.2250000000000001</v>
      </c>
      <c r="FF80" s="310">
        <v>1.2250000000000001</v>
      </c>
      <c r="FG80" s="313">
        <v>1.2250000000000001</v>
      </c>
      <c r="FH80" s="317">
        <v>1.2250000000000001</v>
      </c>
      <c r="FI80" s="322">
        <v>1.2250000000000001</v>
      </c>
      <c r="FJ80" s="1">
        <v>1.2250000000000001</v>
      </c>
      <c r="FK80" s="331">
        <v>1.2250000000000001</v>
      </c>
      <c r="FL80" s="335">
        <v>1.2250000000000001</v>
      </c>
      <c r="FM80" s="338">
        <v>1.2250000000000001</v>
      </c>
      <c r="FN80" s="343">
        <v>1.2250000000000001</v>
      </c>
      <c r="FO80" s="346">
        <v>1.2250000000000001</v>
      </c>
      <c r="FP80" s="354">
        <v>1.2250000000000001</v>
      </c>
      <c r="FQ80" s="375">
        <v>1.2250000000000001</v>
      </c>
      <c r="FR80" s="388">
        <v>1.2250000000000001</v>
      </c>
      <c r="FS80" s="393">
        <v>1.2250000000000001</v>
      </c>
      <c r="FT80" s="414">
        <v>1.5</v>
      </c>
      <c r="FU80" s="422">
        <v>1.5</v>
      </c>
      <c r="FV80" s="429">
        <v>1.5</v>
      </c>
      <c r="FW80" s="435">
        <v>1.5</v>
      </c>
      <c r="FX80" s="441">
        <v>2</v>
      </c>
      <c r="FY80" s="448">
        <v>3</v>
      </c>
      <c r="FZ80" s="456">
        <v>4</v>
      </c>
      <c r="GA80" s="460">
        <v>5</v>
      </c>
      <c r="GB80" s="468">
        <v>6</v>
      </c>
      <c r="GC80" s="475">
        <v>7</v>
      </c>
      <c r="GD80" s="483">
        <v>8</v>
      </c>
      <c r="GE80" s="489">
        <v>8</v>
      </c>
      <c r="GF80" s="498">
        <v>10</v>
      </c>
      <c r="GG80" s="505">
        <v>12</v>
      </c>
      <c r="GH80" s="511">
        <v>13</v>
      </c>
      <c r="GI80" s="519">
        <v>14</v>
      </c>
      <c r="GJ80" s="530">
        <v>15</v>
      </c>
      <c r="GK80" s="218">
        <f t="shared" si="79"/>
        <v>1</v>
      </c>
      <c r="GL80" s="7">
        <v>6094</v>
      </c>
      <c r="GM80" s="7">
        <v>6158</v>
      </c>
      <c r="GN80" s="7">
        <v>6239</v>
      </c>
      <c r="GO80" s="13">
        <v>6379</v>
      </c>
      <c r="GP80" s="17">
        <v>6439</v>
      </c>
      <c r="GQ80" s="22">
        <v>6500</v>
      </c>
      <c r="GR80" s="31">
        <v>6560</v>
      </c>
      <c r="GS80" s="37">
        <v>6606</v>
      </c>
      <c r="GT80" s="41">
        <v>6661</v>
      </c>
      <c r="GU80" s="44">
        <v>6771</v>
      </c>
      <c r="GV80" s="47">
        <v>6801</v>
      </c>
      <c r="GW80" s="53">
        <v>6819</v>
      </c>
      <c r="GX80" s="65">
        <v>6857</v>
      </c>
      <c r="GY80" s="69">
        <v>6919</v>
      </c>
      <c r="GZ80" s="71">
        <v>6965</v>
      </c>
      <c r="HA80" s="74">
        <v>7019</v>
      </c>
      <c r="HB80" s="77">
        <v>7069</v>
      </c>
      <c r="HC80" s="82">
        <v>7118</v>
      </c>
      <c r="HD80" s="88">
        <v>7170</v>
      </c>
      <c r="HE80" s="90">
        <v>7222</v>
      </c>
      <c r="HF80" s="93">
        <v>7273</v>
      </c>
      <c r="HG80" s="99">
        <v>7320</v>
      </c>
      <c r="HH80" s="104">
        <v>7361</v>
      </c>
      <c r="HI80" s="114">
        <v>7410</v>
      </c>
      <c r="HJ80" s="117">
        <v>7457</v>
      </c>
      <c r="HK80" s="122">
        <v>7500</v>
      </c>
      <c r="HL80" s="124">
        <v>7540</v>
      </c>
      <c r="HM80" s="129">
        <v>7582</v>
      </c>
      <c r="HN80" s="133">
        <v>7628</v>
      </c>
      <c r="HO80" s="136">
        <v>7669</v>
      </c>
      <c r="HP80" s="140">
        <v>7712</v>
      </c>
      <c r="HQ80" s="145">
        <v>7759</v>
      </c>
      <c r="HR80" s="149">
        <v>7800</v>
      </c>
      <c r="HS80" s="153">
        <v>7849</v>
      </c>
      <c r="HT80" s="158">
        <v>7895</v>
      </c>
      <c r="HU80" s="163">
        <v>7941</v>
      </c>
      <c r="HV80" s="167">
        <v>7992</v>
      </c>
      <c r="HW80" s="174">
        <v>8038</v>
      </c>
      <c r="HX80" s="178">
        <v>8087</v>
      </c>
      <c r="HY80" s="184">
        <v>8131</v>
      </c>
      <c r="HZ80" s="189">
        <v>8183</v>
      </c>
      <c r="IA80" s="193">
        <v>8231</v>
      </c>
      <c r="IB80" s="202">
        <v>8285</v>
      </c>
      <c r="IC80" s="205">
        <v>8334</v>
      </c>
      <c r="ID80" s="209">
        <v>8381</v>
      </c>
      <c r="IE80" s="218">
        <v>8436</v>
      </c>
      <c r="IF80" s="225">
        <v>8485</v>
      </c>
      <c r="IG80" s="229"/>
      <c r="IH80" s="235">
        <v>8591</v>
      </c>
      <c r="II80" s="245">
        <v>8636</v>
      </c>
      <c r="IJ80" s="251">
        <v>8683</v>
      </c>
      <c r="IK80" s="255">
        <v>8730</v>
      </c>
      <c r="IL80" s="264">
        <v>8778</v>
      </c>
      <c r="IM80" s="268">
        <v>8828</v>
      </c>
      <c r="IN80" s="272">
        <v>8910</v>
      </c>
      <c r="IO80" s="279">
        <v>8975</v>
      </c>
      <c r="IP80" s="285">
        <v>9056</v>
      </c>
      <c r="IQ80" s="291">
        <v>9162</v>
      </c>
      <c r="IR80" s="295">
        <v>9275</v>
      </c>
      <c r="IS80" s="299">
        <v>9399</v>
      </c>
      <c r="IT80" s="305">
        <v>9515</v>
      </c>
      <c r="IU80" s="308"/>
      <c r="IV80" s="310">
        <v>9718</v>
      </c>
      <c r="IW80" s="313">
        <v>9820</v>
      </c>
      <c r="IX80" s="317">
        <v>10001</v>
      </c>
      <c r="IY80" s="322">
        <v>10198</v>
      </c>
      <c r="IZ80" s="327"/>
      <c r="JA80" s="331">
        <v>10387</v>
      </c>
      <c r="JB80" s="335">
        <v>10470</v>
      </c>
      <c r="JC80" s="338">
        <v>10563</v>
      </c>
      <c r="JD80" s="343">
        <v>10656</v>
      </c>
      <c r="JE80" s="346">
        <v>10764</v>
      </c>
      <c r="JF80" s="354">
        <v>10863</v>
      </c>
      <c r="JG80" s="375">
        <v>10953</v>
      </c>
      <c r="JH80" s="388">
        <v>11048</v>
      </c>
      <c r="JI80" s="393">
        <v>11150</v>
      </c>
      <c r="JJ80" s="414">
        <v>11263</v>
      </c>
      <c r="JK80" s="422">
        <v>11356</v>
      </c>
      <c r="JL80" s="429">
        <v>11442</v>
      </c>
      <c r="JM80" s="435">
        <v>11530</v>
      </c>
      <c r="JN80" s="441">
        <v>11600</v>
      </c>
      <c r="JO80" s="448">
        <v>11650</v>
      </c>
      <c r="JP80" s="456">
        <v>11699</v>
      </c>
      <c r="JQ80" s="460">
        <v>11756</v>
      </c>
      <c r="JR80" s="468">
        <v>11810</v>
      </c>
      <c r="JS80" s="475">
        <v>11858</v>
      </c>
      <c r="JT80" s="483">
        <v>11909</v>
      </c>
      <c r="JU80" s="489">
        <v>11960</v>
      </c>
      <c r="JV80" s="498">
        <v>12010</v>
      </c>
      <c r="JW80" s="505">
        <v>12055</v>
      </c>
      <c r="JX80" s="511">
        <v>12106</v>
      </c>
      <c r="JY80" s="519">
        <v>12152</v>
      </c>
      <c r="JZ80" s="530">
        <v>12200</v>
      </c>
      <c r="KA80" s="218">
        <f t="shared" si="80"/>
        <v>48</v>
      </c>
      <c r="KB80" s="4"/>
    </row>
    <row r="81" spans="1:288" ht="15" customHeight="1" x14ac:dyDescent="0.2">
      <c r="A81" s="557"/>
      <c r="B81" s="43">
        <v>80</v>
      </c>
      <c r="C81" s="4" t="s">
        <v>204</v>
      </c>
      <c r="D81" s="43">
        <v>1</v>
      </c>
      <c r="E81" s="43">
        <v>1</v>
      </c>
      <c r="F81" s="7">
        <v>5</v>
      </c>
      <c r="G81" s="5">
        <v>5</v>
      </c>
      <c r="H81" s="5">
        <v>5</v>
      </c>
      <c r="I81" s="5">
        <v>5</v>
      </c>
      <c r="J81" s="5">
        <v>5</v>
      </c>
      <c r="K81" s="5">
        <v>5</v>
      </c>
      <c r="L81" s="5">
        <v>5</v>
      </c>
      <c r="M81" s="5">
        <v>5</v>
      </c>
      <c r="N81" s="5">
        <v>5</v>
      </c>
      <c r="O81" s="5">
        <v>5</v>
      </c>
      <c r="P81" s="5">
        <v>5</v>
      </c>
      <c r="Q81" s="5">
        <v>5</v>
      </c>
      <c r="R81" s="65">
        <v>6</v>
      </c>
      <c r="S81" s="69">
        <v>8</v>
      </c>
      <c r="T81" s="71">
        <v>11</v>
      </c>
      <c r="U81" s="73">
        <v>13</v>
      </c>
      <c r="V81" s="77">
        <v>16</v>
      </c>
      <c r="W81" s="82">
        <v>19</v>
      </c>
      <c r="X81" s="88">
        <v>20</v>
      </c>
      <c r="Y81" s="90">
        <v>25</v>
      </c>
      <c r="Z81" s="93">
        <v>28</v>
      </c>
      <c r="AA81" s="99">
        <v>30</v>
      </c>
      <c r="AB81" s="104">
        <v>33</v>
      </c>
      <c r="AC81" s="114">
        <v>38</v>
      </c>
      <c r="AD81" s="117">
        <v>41</v>
      </c>
      <c r="AE81" s="122">
        <v>43</v>
      </c>
      <c r="AF81" s="124">
        <v>46</v>
      </c>
      <c r="AG81" s="129">
        <v>48</v>
      </c>
      <c r="AH81" s="133">
        <v>51</v>
      </c>
      <c r="AI81" s="136">
        <v>60</v>
      </c>
      <c r="AJ81" s="140">
        <v>64</v>
      </c>
      <c r="AK81" s="145">
        <v>67</v>
      </c>
      <c r="AL81" s="149">
        <v>70</v>
      </c>
      <c r="AM81" s="153">
        <v>72</v>
      </c>
      <c r="AN81" s="158">
        <v>74</v>
      </c>
      <c r="AO81" s="163">
        <v>77</v>
      </c>
      <c r="AP81" s="1">
        <v>80</v>
      </c>
      <c r="AQ81" s="174">
        <v>81</v>
      </c>
      <c r="AR81" s="178">
        <v>84</v>
      </c>
      <c r="AS81" s="184">
        <v>86</v>
      </c>
      <c r="AT81" s="189">
        <v>89</v>
      </c>
      <c r="AU81" s="1">
        <v>92</v>
      </c>
      <c r="AV81" s="1">
        <v>95</v>
      </c>
      <c r="AW81" s="205">
        <v>103</v>
      </c>
      <c r="AX81" s="209">
        <v>106</v>
      </c>
      <c r="AY81" s="218">
        <v>104</v>
      </c>
      <c r="AZ81" s="1">
        <v>105</v>
      </c>
      <c r="BA81" s="1">
        <v>106</v>
      </c>
      <c r="BB81" s="1">
        <v>107</v>
      </c>
      <c r="BC81" s="245">
        <v>116</v>
      </c>
      <c r="BD81" s="251">
        <v>118</v>
      </c>
      <c r="BE81" s="255">
        <v>120</v>
      </c>
      <c r="BF81" s="264">
        <v>123</v>
      </c>
      <c r="BG81" s="268">
        <v>127</v>
      </c>
      <c r="BH81" s="272">
        <v>130</v>
      </c>
      <c r="BI81" s="279">
        <v>133</v>
      </c>
      <c r="BJ81" s="285">
        <v>137</v>
      </c>
      <c r="BK81" s="1">
        <v>140</v>
      </c>
      <c r="BL81" s="295">
        <v>141</v>
      </c>
      <c r="BM81" s="299">
        <v>143</v>
      </c>
      <c r="BN81" s="305">
        <v>146</v>
      </c>
      <c r="BO81" s="308">
        <v>147</v>
      </c>
      <c r="BP81" s="310">
        <v>150</v>
      </c>
      <c r="BQ81" s="313">
        <v>152</v>
      </c>
      <c r="BR81" s="317">
        <v>154</v>
      </c>
      <c r="BS81" s="322">
        <v>156</v>
      </c>
      <c r="BT81" s="327">
        <v>160</v>
      </c>
      <c r="BU81" s="331">
        <v>161</v>
      </c>
      <c r="BV81" s="335">
        <v>164</v>
      </c>
      <c r="BW81" s="338">
        <v>165</v>
      </c>
      <c r="BX81" s="343">
        <v>4</v>
      </c>
      <c r="BY81" s="346">
        <v>6</v>
      </c>
      <c r="BZ81" s="354">
        <v>7</v>
      </c>
      <c r="CA81" s="375">
        <v>9</v>
      </c>
      <c r="CB81" s="388">
        <v>11</v>
      </c>
      <c r="CC81" s="393">
        <v>13</v>
      </c>
      <c r="CD81" s="414">
        <v>16</v>
      </c>
      <c r="CE81" s="422">
        <v>17</v>
      </c>
      <c r="CF81" s="429">
        <v>21</v>
      </c>
      <c r="CG81" s="435">
        <v>24</v>
      </c>
      <c r="CH81" s="441">
        <v>25</v>
      </c>
      <c r="CI81" s="448">
        <v>27</v>
      </c>
      <c r="CJ81" s="456">
        <v>29</v>
      </c>
      <c r="CK81" s="460">
        <v>32</v>
      </c>
      <c r="CL81" s="468">
        <v>34</v>
      </c>
      <c r="CM81" s="475">
        <v>35</v>
      </c>
      <c r="CN81" s="483">
        <v>37</v>
      </c>
      <c r="CO81" s="489">
        <v>38</v>
      </c>
      <c r="CP81" s="498">
        <v>41</v>
      </c>
      <c r="CQ81" s="505">
        <v>45</v>
      </c>
      <c r="CR81" s="511">
        <v>52</v>
      </c>
      <c r="CS81" s="519">
        <v>59</v>
      </c>
      <c r="CT81" s="530">
        <v>64</v>
      </c>
      <c r="CU81" s="218">
        <f t="shared" si="76"/>
        <v>5</v>
      </c>
      <c r="CV81" s="7">
        <v>3</v>
      </c>
      <c r="CW81" s="5">
        <v>3</v>
      </c>
      <c r="CX81" s="5">
        <v>3</v>
      </c>
      <c r="CY81" s="5">
        <v>3</v>
      </c>
      <c r="CZ81" s="5">
        <v>3</v>
      </c>
      <c r="DA81" s="5">
        <v>3</v>
      </c>
      <c r="DB81" s="5">
        <v>3</v>
      </c>
      <c r="DC81" s="5">
        <v>3</v>
      </c>
      <c r="DD81" s="5">
        <v>3</v>
      </c>
      <c r="DE81" s="5">
        <v>3</v>
      </c>
      <c r="DF81" s="5">
        <v>3</v>
      </c>
      <c r="DG81" s="5">
        <v>3</v>
      </c>
      <c r="DH81" s="65">
        <v>3</v>
      </c>
      <c r="DI81" s="69">
        <v>4</v>
      </c>
      <c r="DJ81" s="71">
        <v>6</v>
      </c>
      <c r="DK81" s="73">
        <v>7</v>
      </c>
      <c r="DL81" s="77">
        <v>8</v>
      </c>
      <c r="DM81" s="82">
        <v>9</v>
      </c>
      <c r="DN81" s="88">
        <v>9</v>
      </c>
      <c r="DO81" s="90">
        <v>9</v>
      </c>
      <c r="DP81" s="93">
        <v>12</v>
      </c>
      <c r="DQ81" s="99">
        <v>12</v>
      </c>
      <c r="DR81" s="104">
        <v>15</v>
      </c>
      <c r="DS81" s="114">
        <v>17</v>
      </c>
      <c r="DT81" s="117">
        <v>18</v>
      </c>
      <c r="DU81" s="122">
        <v>20</v>
      </c>
      <c r="DV81" s="124">
        <v>22</v>
      </c>
      <c r="DW81" s="129">
        <v>22</v>
      </c>
      <c r="DX81" s="133">
        <v>22</v>
      </c>
      <c r="DY81" s="136">
        <v>22</v>
      </c>
      <c r="DZ81" s="140">
        <v>22</v>
      </c>
      <c r="EA81" s="145">
        <v>22</v>
      </c>
      <c r="EB81" s="149">
        <v>22</v>
      </c>
      <c r="EC81" s="153">
        <v>24</v>
      </c>
      <c r="ED81" s="158">
        <v>25</v>
      </c>
      <c r="EE81" s="163">
        <v>27</v>
      </c>
      <c r="EF81" s="1">
        <v>29</v>
      </c>
      <c r="EG81" s="174">
        <v>30</v>
      </c>
      <c r="EH81" s="178">
        <v>31</v>
      </c>
      <c r="EI81" s="184">
        <v>36</v>
      </c>
      <c r="EJ81" s="189">
        <v>36</v>
      </c>
      <c r="EK81" s="1">
        <f t="shared" ref="EK81:EK82" si="92">EJ81</f>
        <v>36</v>
      </c>
      <c r="EL81" s="1">
        <f t="shared" ref="EL81:EL82" si="93">EK81</f>
        <v>36</v>
      </c>
      <c r="EM81" s="205">
        <v>36</v>
      </c>
      <c r="EN81" s="209">
        <v>36</v>
      </c>
      <c r="EO81" s="218">
        <v>37</v>
      </c>
      <c r="EP81" s="1">
        <v>38</v>
      </c>
      <c r="EQ81" s="1">
        <v>39</v>
      </c>
      <c r="ER81" s="1">
        <v>40</v>
      </c>
      <c r="ES81" s="245">
        <v>40</v>
      </c>
      <c r="ET81" s="251">
        <v>42</v>
      </c>
      <c r="EU81" s="255">
        <v>43</v>
      </c>
      <c r="EV81" s="264">
        <v>43</v>
      </c>
      <c r="EW81" s="268">
        <v>43</v>
      </c>
      <c r="EX81" s="272">
        <v>43</v>
      </c>
      <c r="EY81" s="279">
        <v>43</v>
      </c>
      <c r="EZ81" s="285">
        <v>44</v>
      </c>
      <c r="FA81" s="1">
        <v>45</v>
      </c>
      <c r="FB81" s="295">
        <v>47</v>
      </c>
      <c r="FC81" s="299">
        <v>48</v>
      </c>
      <c r="FD81" s="305">
        <v>49</v>
      </c>
      <c r="FE81" s="308">
        <v>50</v>
      </c>
      <c r="FF81" s="310">
        <v>51</v>
      </c>
      <c r="FG81" s="313">
        <v>51</v>
      </c>
      <c r="FH81" s="317">
        <v>51</v>
      </c>
      <c r="FI81" s="322">
        <v>51</v>
      </c>
      <c r="FJ81" s="327">
        <v>51</v>
      </c>
      <c r="FK81" s="331">
        <v>52</v>
      </c>
      <c r="FL81" s="335">
        <v>53</v>
      </c>
      <c r="FM81" s="338">
        <v>53</v>
      </c>
      <c r="FN81" s="343">
        <v>3</v>
      </c>
      <c r="FO81" s="346">
        <v>5</v>
      </c>
      <c r="FP81" s="354">
        <v>6</v>
      </c>
      <c r="FQ81" s="375">
        <v>8</v>
      </c>
      <c r="FR81" s="388">
        <v>10</v>
      </c>
      <c r="FS81" s="393">
        <v>13</v>
      </c>
      <c r="FT81" s="414">
        <v>13</v>
      </c>
      <c r="FU81" s="422">
        <v>14</v>
      </c>
      <c r="FV81" s="429">
        <v>15</v>
      </c>
      <c r="FW81" s="435">
        <v>16</v>
      </c>
      <c r="FX81" s="441">
        <v>17</v>
      </c>
      <c r="FY81" s="448">
        <v>18</v>
      </c>
      <c r="FZ81" s="456">
        <v>20</v>
      </c>
      <c r="GA81" s="460">
        <v>22</v>
      </c>
      <c r="GB81" s="468">
        <v>23</v>
      </c>
      <c r="GC81" s="475">
        <v>24</v>
      </c>
      <c r="GD81" s="483">
        <v>25</v>
      </c>
      <c r="GE81" s="489">
        <v>26</v>
      </c>
      <c r="GF81" s="498">
        <v>27</v>
      </c>
      <c r="GG81" s="505">
        <v>30</v>
      </c>
      <c r="GH81" s="511">
        <v>35</v>
      </c>
      <c r="GI81" s="519">
        <v>39</v>
      </c>
      <c r="GJ81" s="530">
        <v>46</v>
      </c>
      <c r="GK81" s="218">
        <f t="shared" si="79"/>
        <v>7</v>
      </c>
      <c r="GL81" s="7">
        <v>163</v>
      </c>
      <c r="GM81" s="5">
        <v>163</v>
      </c>
      <c r="GN81" s="5">
        <v>163</v>
      </c>
      <c r="GO81" s="5">
        <v>163</v>
      </c>
      <c r="GP81" s="5">
        <v>163</v>
      </c>
      <c r="GQ81" s="5">
        <v>163</v>
      </c>
      <c r="GR81" s="5">
        <v>163</v>
      </c>
      <c r="GS81" s="5">
        <v>163</v>
      </c>
      <c r="GT81" s="5">
        <v>163</v>
      </c>
      <c r="GU81" s="5">
        <v>163</v>
      </c>
      <c r="GV81" s="5">
        <v>163</v>
      </c>
      <c r="GW81" s="5">
        <v>163</v>
      </c>
      <c r="GX81" s="65">
        <v>163</v>
      </c>
      <c r="GY81" s="69">
        <v>163</v>
      </c>
      <c r="GZ81" s="71">
        <v>163</v>
      </c>
      <c r="HA81" s="73">
        <v>163</v>
      </c>
      <c r="HB81" s="77">
        <v>163</v>
      </c>
      <c r="HC81" s="82">
        <v>259</v>
      </c>
      <c r="HD81" s="88">
        <v>332</v>
      </c>
      <c r="HE81" s="90">
        <v>380</v>
      </c>
      <c r="HF81" s="93">
        <v>430</v>
      </c>
      <c r="HG81" s="99">
        <v>480</v>
      </c>
      <c r="HH81" s="104">
        <v>520</v>
      </c>
      <c r="HI81" s="114">
        <v>590</v>
      </c>
      <c r="HJ81" s="74">
        <v>642</v>
      </c>
      <c r="HK81" s="122">
        <v>690</v>
      </c>
      <c r="HL81" s="124">
        <v>736</v>
      </c>
      <c r="HM81" s="129">
        <v>786</v>
      </c>
      <c r="HN81" s="133">
        <v>832</v>
      </c>
      <c r="HO81" s="136">
        <v>913</v>
      </c>
      <c r="HP81" s="140">
        <v>966</v>
      </c>
      <c r="HQ81" s="145">
        <v>1012</v>
      </c>
      <c r="HR81" s="149">
        <v>1053</v>
      </c>
      <c r="HS81" s="153">
        <v>1098</v>
      </c>
      <c r="HT81" s="158">
        <v>1138</v>
      </c>
      <c r="HU81" s="163">
        <v>1191</v>
      </c>
      <c r="HV81" s="167"/>
      <c r="HW81" s="174">
        <v>1285</v>
      </c>
      <c r="HX81" s="178">
        <v>1332</v>
      </c>
      <c r="HY81" s="184">
        <v>1375</v>
      </c>
      <c r="HZ81" s="189">
        <v>1430</v>
      </c>
      <c r="IA81" s="193"/>
      <c r="IB81" s="202"/>
      <c r="IC81" s="205">
        <v>1632</v>
      </c>
      <c r="ID81" s="209">
        <v>1665</v>
      </c>
      <c r="IE81" s="218">
        <v>1698</v>
      </c>
      <c r="IF81" s="225"/>
      <c r="IG81" s="229"/>
      <c r="IH81" s="235"/>
      <c r="II81" s="245">
        <v>1875</v>
      </c>
      <c r="IJ81" s="251">
        <v>1920</v>
      </c>
      <c r="IK81" s="255">
        <v>1962</v>
      </c>
      <c r="IL81" s="264">
        <v>2005</v>
      </c>
      <c r="IM81" s="268"/>
      <c r="IN81" s="272">
        <v>2150</v>
      </c>
      <c r="IO81" s="279">
        <v>2190</v>
      </c>
      <c r="IP81" s="285">
        <v>2240</v>
      </c>
      <c r="IQ81" s="291"/>
      <c r="IR81" s="295">
        <v>2335</v>
      </c>
      <c r="IS81" s="299">
        <v>2385</v>
      </c>
      <c r="IT81" s="305">
        <v>2430</v>
      </c>
      <c r="IU81" s="308">
        <v>2465</v>
      </c>
      <c r="IV81" s="310">
        <v>2510</v>
      </c>
      <c r="IW81" s="313">
        <v>2560</v>
      </c>
      <c r="IX81" s="317">
        <v>2590</v>
      </c>
      <c r="IY81" s="322">
        <v>2630</v>
      </c>
      <c r="IZ81" s="327">
        <v>2665</v>
      </c>
      <c r="JA81" s="331">
        <v>2705</v>
      </c>
      <c r="JB81" s="335">
        <v>2750</v>
      </c>
      <c r="JC81" s="338">
        <v>2790</v>
      </c>
      <c r="JD81" s="343">
        <v>2842</v>
      </c>
      <c r="JE81" s="346">
        <v>2890</v>
      </c>
      <c r="JF81" s="354">
        <v>2930</v>
      </c>
      <c r="JG81" s="375">
        <v>2970</v>
      </c>
      <c r="JH81" s="388">
        <v>3005</v>
      </c>
      <c r="JI81" s="393">
        <v>3040</v>
      </c>
      <c r="JJ81" s="414">
        <v>3098</v>
      </c>
      <c r="JK81" s="422">
        <v>3155</v>
      </c>
      <c r="JL81" s="429">
        <v>3195</v>
      </c>
      <c r="JM81" s="435">
        <v>3245</v>
      </c>
      <c r="JN81" s="441">
        <v>3285</v>
      </c>
      <c r="JO81" s="448">
        <v>3347</v>
      </c>
      <c r="JP81" s="456">
        <v>3385</v>
      </c>
      <c r="JQ81" s="460">
        <v>3435</v>
      </c>
      <c r="JR81" s="468">
        <v>3480</v>
      </c>
      <c r="JS81" s="475">
        <v>3520</v>
      </c>
      <c r="JT81" s="483">
        <v>3550</v>
      </c>
      <c r="JU81" s="489">
        <v>3600</v>
      </c>
      <c r="JV81" s="498">
        <v>3650</v>
      </c>
      <c r="JW81" s="505">
        <v>3710</v>
      </c>
      <c r="JX81" s="511">
        <v>3850</v>
      </c>
      <c r="JY81" s="519">
        <v>3975</v>
      </c>
      <c r="JZ81" s="530">
        <v>4036</v>
      </c>
      <c r="KA81" s="218">
        <f t="shared" si="80"/>
        <v>61</v>
      </c>
      <c r="KB81" s="4"/>
    </row>
    <row r="82" spans="1:288" ht="15" customHeight="1" x14ac:dyDescent="0.2">
      <c r="A82" s="557">
        <v>3</v>
      </c>
      <c r="B82" s="43">
        <v>81</v>
      </c>
      <c r="C82" s="4" t="s">
        <v>205</v>
      </c>
      <c r="D82" s="43">
        <v>2</v>
      </c>
      <c r="E82" s="43">
        <v>3</v>
      </c>
      <c r="F82" s="7">
        <v>579</v>
      </c>
      <c r="G82" s="7">
        <v>585</v>
      </c>
      <c r="H82" s="10">
        <v>591</v>
      </c>
      <c r="I82" s="13">
        <v>595</v>
      </c>
      <c r="J82" s="18">
        <v>600</v>
      </c>
      <c r="K82" s="22">
        <v>605</v>
      </c>
      <c r="L82" s="1">
        <v>609</v>
      </c>
      <c r="M82" s="1">
        <f t="shared" ref="M82:M83" si="94">ROUND((L82-F82)/6+L82+1,0)</f>
        <v>615</v>
      </c>
      <c r="N82" s="1">
        <f>ROUND((M82-F82)/7+M82,0)</f>
        <v>620</v>
      </c>
      <c r="O82" s="44">
        <v>635</v>
      </c>
      <c r="P82" s="1">
        <f t="shared" ref="P82:P83" si="95">ROUND((O82-F82)/9+O82+1,0)</f>
        <v>642</v>
      </c>
      <c r="Q82" s="53">
        <v>645</v>
      </c>
      <c r="R82" s="65">
        <v>649</v>
      </c>
      <c r="S82" s="1">
        <f>ROUND((R82-G82)/11+R82,1)</f>
        <v>654.79999999999995</v>
      </c>
      <c r="T82" s="71">
        <v>659</v>
      </c>
      <c r="U82" s="73">
        <v>664</v>
      </c>
      <c r="V82" s="77">
        <v>669</v>
      </c>
      <c r="W82" s="82">
        <v>678</v>
      </c>
      <c r="X82" s="88">
        <v>686</v>
      </c>
      <c r="Y82" s="90">
        <v>698</v>
      </c>
      <c r="Z82" s="93">
        <v>709</v>
      </c>
      <c r="AA82" s="99">
        <v>716</v>
      </c>
      <c r="AB82" s="104">
        <v>724</v>
      </c>
      <c r="AC82" s="114">
        <v>732</v>
      </c>
      <c r="AD82" s="117">
        <v>738</v>
      </c>
      <c r="AE82" s="122">
        <v>745</v>
      </c>
      <c r="AF82" s="124">
        <v>753</v>
      </c>
      <c r="AG82" s="129">
        <v>759</v>
      </c>
      <c r="AH82" s="133">
        <v>765</v>
      </c>
      <c r="AI82" s="136">
        <v>772</v>
      </c>
      <c r="AJ82" s="140">
        <v>779</v>
      </c>
      <c r="AK82" s="1">
        <f>ROUND((AJ82-AG82)/3+AJ82,1)</f>
        <v>785.7</v>
      </c>
      <c r="AL82" s="149">
        <v>794</v>
      </c>
      <c r="AM82" s="153">
        <v>799</v>
      </c>
      <c r="AN82" s="158">
        <v>803</v>
      </c>
      <c r="AO82" s="163">
        <v>808</v>
      </c>
      <c r="AP82" s="1">
        <v>813</v>
      </c>
      <c r="AQ82" s="1">
        <v>818</v>
      </c>
      <c r="AR82" s="178">
        <v>821</v>
      </c>
      <c r="AS82" s="1">
        <v>825</v>
      </c>
      <c r="AT82" s="1">
        <v>829</v>
      </c>
      <c r="AU82" s="1">
        <v>832</v>
      </c>
      <c r="AV82" s="1">
        <v>836</v>
      </c>
      <c r="AW82" s="1">
        <v>840</v>
      </c>
      <c r="AX82" s="1">
        <v>844</v>
      </c>
      <c r="AY82" s="1">
        <v>848</v>
      </c>
      <c r="AZ82" s="1">
        <v>852</v>
      </c>
      <c r="BA82" s="1">
        <v>856</v>
      </c>
      <c r="BB82" s="1">
        <v>860</v>
      </c>
      <c r="BC82" s="1">
        <v>864</v>
      </c>
      <c r="BD82" s="1">
        <v>868</v>
      </c>
      <c r="BE82" s="1">
        <v>872</v>
      </c>
      <c r="BF82" s="1">
        <v>876</v>
      </c>
      <c r="BG82" s="1">
        <v>880</v>
      </c>
      <c r="BH82" s="1">
        <v>884</v>
      </c>
      <c r="BI82" s="1">
        <v>888</v>
      </c>
      <c r="BJ82" s="1">
        <v>892</v>
      </c>
      <c r="BK82" s="1">
        <v>896</v>
      </c>
      <c r="BL82" s="1">
        <v>900</v>
      </c>
      <c r="BM82" s="1">
        <v>904</v>
      </c>
      <c r="BN82" s="1">
        <v>908</v>
      </c>
      <c r="BO82" s="1">
        <v>912</v>
      </c>
      <c r="BP82" s="1">
        <v>916</v>
      </c>
      <c r="BQ82" s="1">
        <v>920</v>
      </c>
      <c r="BR82" s="1">
        <v>924</v>
      </c>
      <c r="BS82" s="1">
        <v>928</v>
      </c>
      <c r="BT82" s="1">
        <v>932</v>
      </c>
      <c r="BU82" s="1">
        <v>936</v>
      </c>
      <c r="BV82" s="1">
        <v>940</v>
      </c>
      <c r="BW82" s="1">
        <v>944</v>
      </c>
      <c r="BX82" s="1">
        <v>948</v>
      </c>
      <c r="BY82" s="1">
        <v>952</v>
      </c>
      <c r="BZ82" s="1">
        <v>956</v>
      </c>
      <c r="CA82" s="1">
        <v>960</v>
      </c>
      <c r="CB82" s="1">
        <v>964</v>
      </c>
      <c r="CC82" s="1">
        <v>968</v>
      </c>
      <c r="CD82" s="1">
        <v>972</v>
      </c>
      <c r="CE82" s="1">
        <v>976</v>
      </c>
      <c r="CF82" s="1">
        <v>980</v>
      </c>
      <c r="CG82" s="1">
        <v>984</v>
      </c>
      <c r="CH82" s="1">
        <v>988</v>
      </c>
      <c r="CI82" s="1">
        <v>992</v>
      </c>
      <c r="CJ82" s="1">
        <v>996</v>
      </c>
      <c r="CK82" s="1">
        <v>1000</v>
      </c>
      <c r="CL82" s="1">
        <v>1004</v>
      </c>
      <c r="CM82" s="1">
        <v>1008</v>
      </c>
      <c r="CN82" s="1">
        <v>1012</v>
      </c>
      <c r="CO82" s="1">
        <v>1016</v>
      </c>
      <c r="CP82" s="1">
        <v>1020</v>
      </c>
      <c r="CQ82" s="1">
        <v>1024</v>
      </c>
      <c r="CR82" s="1">
        <v>1028</v>
      </c>
      <c r="CS82" s="522">
        <v>1032</v>
      </c>
      <c r="CT82" s="1">
        <v>1036</v>
      </c>
      <c r="CU82" s="218">
        <f t="shared" si="76"/>
        <v>4</v>
      </c>
      <c r="CV82" s="7">
        <v>415</v>
      </c>
      <c r="CW82" s="7">
        <v>420</v>
      </c>
      <c r="CX82" s="10">
        <v>426</v>
      </c>
      <c r="CY82" s="13">
        <v>431</v>
      </c>
      <c r="CZ82" s="18">
        <v>435</v>
      </c>
      <c r="DA82" s="22">
        <v>438</v>
      </c>
      <c r="DB82" s="1">
        <v>440</v>
      </c>
      <c r="DC82" s="1">
        <f t="shared" ref="DC82:DC83" si="96">ROUND((DB82-CV82)/6/31*21+DB82-1,0)</f>
        <v>442</v>
      </c>
      <c r="DD82" s="1">
        <f>ROUND((DC82-CV82)/7+DC82,0)</f>
        <v>446</v>
      </c>
      <c r="DE82" s="44">
        <v>450</v>
      </c>
      <c r="DF82" s="1">
        <f t="shared" ref="DF82:DF83" si="97">ROUND((DE82-CV82)/9+DE82+1,0)</f>
        <v>455</v>
      </c>
      <c r="DG82" s="53">
        <v>459</v>
      </c>
      <c r="DH82" s="65">
        <v>463</v>
      </c>
      <c r="DI82" s="1">
        <f>ROUND((DH82-CW82)/11+DH82,1)</f>
        <v>466.9</v>
      </c>
      <c r="DJ82" s="71">
        <v>471</v>
      </c>
      <c r="DK82" s="73">
        <v>475</v>
      </c>
      <c r="DL82" s="77">
        <v>479</v>
      </c>
      <c r="DM82" s="82">
        <v>480</v>
      </c>
      <c r="DN82" s="88">
        <v>482</v>
      </c>
      <c r="DO82" s="90">
        <v>484</v>
      </c>
      <c r="DP82" s="93">
        <v>488</v>
      </c>
      <c r="DQ82" s="99">
        <v>489</v>
      </c>
      <c r="DR82" s="104">
        <v>489</v>
      </c>
      <c r="DS82" s="114">
        <v>491</v>
      </c>
      <c r="DT82" s="117">
        <v>496</v>
      </c>
      <c r="DU82" s="122">
        <v>2</v>
      </c>
      <c r="DV82" s="124">
        <v>6</v>
      </c>
      <c r="DW82" s="129">
        <v>11</v>
      </c>
      <c r="DX82" s="133">
        <v>13</v>
      </c>
      <c r="DY82" s="136">
        <v>13</v>
      </c>
      <c r="DZ82" s="140">
        <v>13</v>
      </c>
      <c r="EA82" s="1">
        <f>DZ82</f>
        <v>13</v>
      </c>
      <c r="EB82" s="149">
        <v>17</v>
      </c>
      <c r="EC82" s="153">
        <v>21</v>
      </c>
      <c r="ED82" s="158">
        <v>25</v>
      </c>
      <c r="EE82" s="163">
        <v>30</v>
      </c>
      <c r="EF82" s="1">
        <v>34</v>
      </c>
      <c r="EG82" s="1">
        <v>38</v>
      </c>
      <c r="EH82" s="178">
        <v>46</v>
      </c>
      <c r="EI82" s="1">
        <v>51</v>
      </c>
      <c r="EJ82" s="1">
        <v>52</v>
      </c>
      <c r="EK82" s="1">
        <f t="shared" si="92"/>
        <v>52</v>
      </c>
      <c r="EL82" s="1">
        <f t="shared" si="93"/>
        <v>52</v>
      </c>
      <c r="EM82" s="1">
        <f>EL82</f>
        <v>52</v>
      </c>
      <c r="EN82" s="1">
        <f>EM82</f>
        <v>52</v>
      </c>
      <c r="EO82" s="1">
        <v>55</v>
      </c>
      <c r="EP82" s="1">
        <v>59</v>
      </c>
      <c r="EQ82" s="1">
        <v>63</v>
      </c>
      <c r="ER82" s="1">
        <v>67</v>
      </c>
      <c r="ES82" s="1">
        <v>71</v>
      </c>
      <c r="ET82" s="1">
        <v>75</v>
      </c>
      <c r="EU82" s="1">
        <v>79</v>
      </c>
      <c r="EV82" s="1">
        <f>EU82</f>
        <v>79</v>
      </c>
      <c r="EW82" s="1">
        <f>EV82</f>
        <v>79</v>
      </c>
      <c r="EX82" s="1">
        <f t="shared" ref="EX82:EX86" si="98">EW82</f>
        <v>79</v>
      </c>
      <c r="EY82" s="1">
        <v>82</v>
      </c>
      <c r="EZ82" s="1">
        <v>85</v>
      </c>
      <c r="FA82" s="1">
        <v>88</v>
      </c>
      <c r="FB82" s="1">
        <v>91</v>
      </c>
      <c r="FC82" s="1">
        <v>94</v>
      </c>
      <c r="FD82" s="1">
        <v>97</v>
      </c>
      <c r="FE82" s="1">
        <v>100</v>
      </c>
      <c r="FF82" s="1">
        <v>103</v>
      </c>
      <c r="FG82" s="1">
        <f>FF82</f>
        <v>103</v>
      </c>
      <c r="FH82" s="1">
        <f>FG82</f>
        <v>103</v>
      </c>
      <c r="FI82" s="1">
        <f>FH82</f>
        <v>103</v>
      </c>
      <c r="FJ82" s="1">
        <f>FI82+1</f>
        <v>104</v>
      </c>
      <c r="FK82" s="1">
        <v>105</v>
      </c>
      <c r="FL82" s="1">
        <v>106</v>
      </c>
      <c r="FM82" s="1">
        <v>107</v>
      </c>
      <c r="FN82" s="1">
        <v>108</v>
      </c>
      <c r="FO82" s="1">
        <v>109</v>
      </c>
      <c r="FP82" s="1">
        <v>110</v>
      </c>
      <c r="FQ82" s="1">
        <v>111</v>
      </c>
      <c r="FR82" s="1">
        <v>112</v>
      </c>
      <c r="FS82" s="1">
        <v>113</v>
      </c>
      <c r="FT82" s="1">
        <v>114</v>
      </c>
      <c r="FU82" s="1">
        <v>115</v>
      </c>
      <c r="FV82" s="1">
        <v>116</v>
      </c>
      <c r="FW82" s="1">
        <v>117</v>
      </c>
      <c r="FX82" s="1">
        <v>118</v>
      </c>
      <c r="FY82" s="1">
        <v>119</v>
      </c>
      <c r="FZ82" s="1">
        <v>120</v>
      </c>
      <c r="GA82" s="1">
        <v>121</v>
      </c>
      <c r="GB82" s="1">
        <v>122</v>
      </c>
      <c r="GC82" s="1">
        <v>123</v>
      </c>
      <c r="GD82" s="1">
        <v>124</v>
      </c>
      <c r="GE82" s="1">
        <v>125</v>
      </c>
      <c r="GF82" s="1">
        <v>126</v>
      </c>
      <c r="GG82" s="1">
        <v>127</v>
      </c>
      <c r="GH82" s="1">
        <v>128</v>
      </c>
      <c r="GI82" s="522">
        <v>129</v>
      </c>
      <c r="GJ82" s="1">
        <v>130</v>
      </c>
      <c r="GK82" s="218">
        <f t="shared" si="79"/>
        <v>1</v>
      </c>
      <c r="GL82" s="7">
        <v>2662</v>
      </c>
      <c r="GM82" s="7">
        <v>2753</v>
      </c>
      <c r="GN82" s="7">
        <v>2850</v>
      </c>
      <c r="GO82" s="13">
        <v>2938</v>
      </c>
      <c r="GP82" s="17">
        <v>3031</v>
      </c>
      <c r="GQ82" s="22">
        <v>3119</v>
      </c>
      <c r="GR82" s="31"/>
      <c r="GS82" s="37"/>
      <c r="GT82" s="41"/>
      <c r="GU82" s="44">
        <v>3540</v>
      </c>
      <c r="GV82" s="47"/>
      <c r="GW82" s="53">
        <v>3744</v>
      </c>
      <c r="GX82" s="65">
        <v>3829</v>
      </c>
      <c r="GY82" s="69"/>
      <c r="GZ82" s="71">
        <v>4029</v>
      </c>
      <c r="HA82" s="74">
        <v>4124</v>
      </c>
      <c r="HB82" s="77">
        <v>4211</v>
      </c>
      <c r="HC82" s="82">
        <v>4315</v>
      </c>
      <c r="HD82" s="88">
        <v>4415</v>
      </c>
      <c r="HE82" s="90">
        <v>4532</v>
      </c>
      <c r="HF82" s="93">
        <v>4646</v>
      </c>
      <c r="HG82" s="99">
        <v>4743</v>
      </c>
      <c r="HH82" s="104">
        <v>4839</v>
      </c>
      <c r="HI82" s="114">
        <v>4956</v>
      </c>
      <c r="HJ82" s="117">
        <v>5072</v>
      </c>
      <c r="HK82" s="122">
        <v>5162</v>
      </c>
      <c r="HL82" s="124">
        <v>5270</v>
      </c>
      <c r="HM82" s="129">
        <v>5380</v>
      </c>
      <c r="HN82" s="133">
        <v>5476</v>
      </c>
      <c r="HO82" s="136">
        <v>5579</v>
      </c>
      <c r="HP82" s="140">
        <v>5669</v>
      </c>
      <c r="HQ82" s="145"/>
      <c r="HR82" s="149">
        <v>5842</v>
      </c>
      <c r="HS82" s="153">
        <v>5937</v>
      </c>
      <c r="HT82" s="158">
        <v>6034</v>
      </c>
      <c r="HU82" s="163">
        <v>6138</v>
      </c>
      <c r="HV82" s="167"/>
      <c r="HW82" s="174"/>
      <c r="HX82" s="178">
        <v>6427</v>
      </c>
      <c r="HY82" s="184"/>
      <c r="HZ82" s="189"/>
      <c r="IA82" s="193"/>
      <c r="IB82" s="202"/>
      <c r="IC82" s="205"/>
      <c r="ID82" s="209"/>
      <c r="IE82" s="218"/>
      <c r="IF82" s="225"/>
      <c r="IG82" s="229"/>
      <c r="IH82" s="235"/>
      <c r="II82" s="245"/>
      <c r="IJ82" s="251"/>
      <c r="IK82" s="255"/>
      <c r="IL82" s="264"/>
      <c r="IM82" s="268"/>
      <c r="IN82" s="272"/>
      <c r="IO82" s="279"/>
      <c r="IP82" s="285"/>
      <c r="IQ82" s="291"/>
      <c r="IR82" s="295"/>
      <c r="IS82" s="299"/>
      <c r="IT82" s="305"/>
      <c r="IU82" s="308"/>
      <c r="IV82" s="310"/>
      <c r="IW82" s="313"/>
      <c r="IX82" s="317"/>
      <c r="IY82" s="322"/>
      <c r="IZ82" s="327"/>
      <c r="JA82" s="331"/>
      <c r="JB82" s="335"/>
      <c r="JC82" s="338"/>
      <c r="JD82" s="343"/>
      <c r="JE82" s="346"/>
      <c r="JF82" s="354"/>
      <c r="JG82" s="375"/>
      <c r="JH82" s="388"/>
      <c r="JI82" s="393"/>
      <c r="JJ82" s="414"/>
      <c r="JK82" s="422"/>
      <c r="JL82" s="429"/>
      <c r="JM82" s="435"/>
      <c r="JN82" s="441"/>
      <c r="JO82" s="448"/>
      <c r="JP82" s="456"/>
      <c r="JQ82" s="460"/>
      <c r="JR82" s="468"/>
      <c r="JS82" s="475"/>
      <c r="JT82" s="483"/>
      <c r="JU82" s="489"/>
      <c r="JV82" s="498"/>
      <c r="JW82" s="505"/>
      <c r="JX82" s="511"/>
      <c r="JY82" s="519"/>
      <c r="JZ82" s="530"/>
      <c r="KA82" s="218" t="str">
        <f t="shared" si="80"/>
        <v>Н/Д</v>
      </c>
      <c r="KB82" s="4"/>
    </row>
    <row r="83" spans="1:288" ht="15" customHeight="1" x14ac:dyDescent="0.2">
      <c r="A83" s="557"/>
      <c r="B83" s="43">
        <v>82</v>
      </c>
      <c r="C83" s="4" t="s">
        <v>392</v>
      </c>
      <c r="D83" s="43">
        <v>1</v>
      </c>
      <c r="E83" s="43">
        <v>1</v>
      </c>
      <c r="F83" s="7">
        <v>66</v>
      </c>
      <c r="G83" s="7">
        <v>67</v>
      </c>
      <c r="H83" s="10">
        <v>68</v>
      </c>
      <c r="I83" s="13">
        <v>69</v>
      </c>
      <c r="J83" s="18">
        <v>70</v>
      </c>
      <c r="K83" s="22">
        <v>71</v>
      </c>
      <c r="L83" s="31">
        <v>72</v>
      </c>
      <c r="M83" s="1">
        <f t="shared" si="94"/>
        <v>74</v>
      </c>
      <c r="N83" s="41">
        <v>75</v>
      </c>
      <c r="O83" s="44">
        <v>76</v>
      </c>
      <c r="P83" s="1">
        <f t="shared" si="95"/>
        <v>78</v>
      </c>
      <c r="Q83" s="53">
        <v>79</v>
      </c>
      <c r="R83" s="65">
        <v>80</v>
      </c>
      <c r="S83" s="69">
        <v>81</v>
      </c>
      <c r="T83" s="71">
        <v>80</v>
      </c>
      <c r="U83" s="73">
        <v>82</v>
      </c>
      <c r="V83" s="1">
        <v>83</v>
      </c>
      <c r="W83" s="82">
        <v>84</v>
      </c>
      <c r="X83" s="88">
        <v>86</v>
      </c>
      <c r="Y83" s="90">
        <v>88</v>
      </c>
      <c r="Z83" s="93">
        <v>90</v>
      </c>
      <c r="AA83" s="99">
        <v>92</v>
      </c>
      <c r="AB83" s="108">
        <v>94</v>
      </c>
      <c r="AC83" s="114">
        <v>95</v>
      </c>
      <c r="AD83" s="117">
        <v>96</v>
      </c>
      <c r="AE83" s="122">
        <v>97</v>
      </c>
      <c r="AF83" s="124">
        <v>98</v>
      </c>
      <c r="AG83" s="129">
        <v>99</v>
      </c>
      <c r="AH83" s="133">
        <v>100</v>
      </c>
      <c r="AI83" s="136">
        <v>102</v>
      </c>
      <c r="AJ83" s="140">
        <v>104</v>
      </c>
      <c r="AK83" s="145">
        <v>106</v>
      </c>
      <c r="AL83" s="149">
        <v>108</v>
      </c>
      <c r="AM83" s="153">
        <v>109</v>
      </c>
      <c r="AN83" s="158">
        <v>110</v>
      </c>
      <c r="AO83" s="163">
        <v>111</v>
      </c>
      <c r="AP83" s="167">
        <v>112</v>
      </c>
      <c r="AQ83" s="174">
        <v>113</v>
      </c>
      <c r="AR83" s="178">
        <v>114</v>
      </c>
      <c r="AS83" s="184">
        <v>115</v>
      </c>
      <c r="AT83" s="189">
        <v>117</v>
      </c>
      <c r="AU83" s="193">
        <v>118</v>
      </c>
      <c r="AV83" s="202">
        <v>120</v>
      </c>
      <c r="AW83" s="205">
        <v>122</v>
      </c>
      <c r="AX83" s="209">
        <v>124</v>
      </c>
      <c r="AY83" s="218">
        <v>125</v>
      </c>
      <c r="AZ83" s="225">
        <v>126</v>
      </c>
      <c r="BA83" s="229">
        <v>127</v>
      </c>
      <c r="BB83" s="235">
        <v>128</v>
      </c>
      <c r="BC83" s="245">
        <v>129</v>
      </c>
      <c r="BD83" s="251">
        <v>130</v>
      </c>
      <c r="BE83" s="255">
        <v>130</v>
      </c>
      <c r="BF83" s="264">
        <v>130</v>
      </c>
      <c r="BG83" s="268">
        <v>132</v>
      </c>
      <c r="BH83" s="272">
        <v>135</v>
      </c>
      <c r="BI83" s="279">
        <v>138</v>
      </c>
      <c r="BJ83" s="285">
        <v>140</v>
      </c>
      <c r="BK83" s="291">
        <v>142</v>
      </c>
      <c r="BL83" s="295">
        <v>144</v>
      </c>
      <c r="BM83" s="299">
        <v>145</v>
      </c>
      <c r="BN83" s="305">
        <v>147</v>
      </c>
      <c r="BO83" s="308">
        <v>149</v>
      </c>
      <c r="BP83" s="310">
        <v>151</v>
      </c>
      <c r="BQ83" s="313">
        <v>153</v>
      </c>
      <c r="BR83" s="317">
        <v>155</v>
      </c>
      <c r="BS83" s="322">
        <v>158</v>
      </c>
      <c r="BT83" s="327">
        <v>167</v>
      </c>
      <c r="BU83" s="1">
        <v>171</v>
      </c>
      <c r="BV83" s="335">
        <v>181</v>
      </c>
      <c r="BW83" s="1">
        <v>188</v>
      </c>
      <c r="BX83" s="343">
        <v>189</v>
      </c>
      <c r="BY83" s="346">
        <v>193</v>
      </c>
      <c r="BZ83" s="1">
        <v>197</v>
      </c>
      <c r="CA83" s="1">
        <v>201</v>
      </c>
      <c r="CB83" s="388">
        <v>205</v>
      </c>
      <c r="CC83" s="393">
        <v>210</v>
      </c>
      <c r="CD83" s="414">
        <v>213</v>
      </c>
      <c r="CE83" s="422">
        <v>218</v>
      </c>
      <c r="CF83" s="429">
        <v>223</v>
      </c>
      <c r="CG83" s="435">
        <v>227</v>
      </c>
      <c r="CH83" s="441">
        <v>230</v>
      </c>
      <c r="CI83" s="448">
        <v>233</v>
      </c>
      <c r="CJ83" s="456">
        <v>237</v>
      </c>
      <c r="CK83" s="460">
        <v>241</v>
      </c>
      <c r="CL83" s="1">
        <v>245</v>
      </c>
      <c r="CM83" s="475">
        <v>248</v>
      </c>
      <c r="CN83" s="483">
        <v>252</v>
      </c>
      <c r="CO83" s="489">
        <v>254</v>
      </c>
      <c r="CP83" s="498">
        <v>257</v>
      </c>
      <c r="CQ83" s="505">
        <v>261</v>
      </c>
      <c r="CR83" s="511">
        <v>265</v>
      </c>
      <c r="CS83" s="519">
        <v>270</v>
      </c>
      <c r="CT83" s="530">
        <v>274</v>
      </c>
      <c r="CU83" s="218">
        <f t="shared" si="76"/>
        <v>4</v>
      </c>
      <c r="CV83" s="7">
        <v>44</v>
      </c>
      <c r="CW83" s="7">
        <v>45</v>
      </c>
      <c r="CX83" s="10">
        <v>46</v>
      </c>
      <c r="CY83" s="13">
        <v>48</v>
      </c>
      <c r="CZ83" s="18">
        <v>49</v>
      </c>
      <c r="DA83" s="22">
        <v>51</v>
      </c>
      <c r="DB83" s="31">
        <v>52</v>
      </c>
      <c r="DC83" s="1">
        <f t="shared" si="96"/>
        <v>52</v>
      </c>
      <c r="DD83" s="41">
        <v>52</v>
      </c>
      <c r="DE83" s="44">
        <v>53</v>
      </c>
      <c r="DF83" s="1">
        <f t="shared" si="97"/>
        <v>55</v>
      </c>
      <c r="DG83" s="53">
        <v>56</v>
      </c>
      <c r="DH83" s="65">
        <v>56</v>
      </c>
      <c r="DI83" s="69">
        <v>57</v>
      </c>
      <c r="DJ83" s="71">
        <v>52</v>
      </c>
      <c r="DK83" s="73">
        <v>53</v>
      </c>
      <c r="DL83" s="1">
        <v>54</v>
      </c>
      <c r="DM83" s="82">
        <v>55</v>
      </c>
      <c r="DN83" s="88">
        <v>56</v>
      </c>
      <c r="DO83" s="90">
        <v>57</v>
      </c>
      <c r="DP83" s="93">
        <v>58</v>
      </c>
      <c r="DQ83" s="99">
        <v>59</v>
      </c>
      <c r="DR83" s="108">
        <v>59</v>
      </c>
      <c r="DS83" s="114">
        <v>60</v>
      </c>
      <c r="DT83" s="117">
        <v>61</v>
      </c>
      <c r="DU83" s="122">
        <v>62</v>
      </c>
      <c r="DV83" s="124">
        <v>62</v>
      </c>
      <c r="DW83" s="129">
        <v>63</v>
      </c>
      <c r="DX83" s="133">
        <v>63</v>
      </c>
      <c r="DY83" s="136">
        <v>63</v>
      </c>
      <c r="DZ83" s="140">
        <v>63</v>
      </c>
      <c r="EA83" s="145">
        <v>63</v>
      </c>
      <c r="EB83" s="149">
        <v>63</v>
      </c>
      <c r="EC83" s="153">
        <v>64</v>
      </c>
      <c r="ED83" s="158">
        <v>65</v>
      </c>
      <c r="EE83" s="163">
        <v>66</v>
      </c>
      <c r="EF83" s="167">
        <v>67</v>
      </c>
      <c r="EG83" s="174">
        <v>68</v>
      </c>
      <c r="EH83" s="178">
        <v>69</v>
      </c>
      <c r="EI83" s="184">
        <v>70</v>
      </c>
      <c r="EJ83" s="189">
        <v>71</v>
      </c>
      <c r="EK83" s="193">
        <v>71</v>
      </c>
      <c r="EL83" s="202">
        <v>71</v>
      </c>
      <c r="EM83" s="205">
        <v>71</v>
      </c>
      <c r="EN83" s="209">
        <v>71</v>
      </c>
      <c r="EO83" s="218">
        <v>72</v>
      </c>
      <c r="EP83" s="225">
        <v>73</v>
      </c>
      <c r="EQ83" s="229">
        <v>73</v>
      </c>
      <c r="ER83" s="235">
        <v>75</v>
      </c>
      <c r="ES83" s="245">
        <v>76</v>
      </c>
      <c r="ET83" s="251">
        <v>77</v>
      </c>
      <c r="EU83" s="255">
        <v>78</v>
      </c>
      <c r="EV83" s="264">
        <v>79</v>
      </c>
      <c r="EW83" s="268">
        <v>79</v>
      </c>
      <c r="EX83" s="1">
        <f t="shared" si="98"/>
        <v>79</v>
      </c>
      <c r="EY83" s="1">
        <v>80</v>
      </c>
      <c r="EZ83" s="285">
        <v>79</v>
      </c>
      <c r="FA83" s="291">
        <v>79</v>
      </c>
      <c r="FB83" s="295">
        <v>79</v>
      </c>
      <c r="FC83" s="299">
        <v>79</v>
      </c>
      <c r="FD83" s="305">
        <v>79</v>
      </c>
      <c r="FE83" s="308">
        <v>79</v>
      </c>
      <c r="FF83" s="310">
        <v>79</v>
      </c>
      <c r="FG83" s="313">
        <v>79</v>
      </c>
      <c r="FH83" s="317">
        <v>79</v>
      </c>
      <c r="FI83" s="322">
        <v>79</v>
      </c>
      <c r="FJ83" s="327">
        <v>79</v>
      </c>
      <c r="FK83" s="1">
        <v>79</v>
      </c>
      <c r="FL83" s="335">
        <v>79</v>
      </c>
      <c r="FM83" s="1">
        <v>79</v>
      </c>
      <c r="FN83" s="343">
        <v>79</v>
      </c>
      <c r="FO83" s="346">
        <v>79</v>
      </c>
      <c r="FP83" s="1">
        <v>79</v>
      </c>
      <c r="FQ83" s="1">
        <v>79</v>
      </c>
      <c r="FR83" s="388">
        <v>79</v>
      </c>
      <c r="FS83" s="393">
        <v>79</v>
      </c>
      <c r="FT83" s="414">
        <v>79</v>
      </c>
      <c r="FU83" s="422">
        <v>79</v>
      </c>
      <c r="FV83" s="429">
        <v>79</v>
      </c>
      <c r="FW83" s="435">
        <v>79</v>
      </c>
      <c r="FX83" s="441">
        <v>79</v>
      </c>
      <c r="FY83" s="448">
        <v>79</v>
      </c>
      <c r="FZ83" s="456">
        <v>79</v>
      </c>
      <c r="GA83" s="460">
        <v>79</v>
      </c>
      <c r="GB83" s="1">
        <v>79</v>
      </c>
      <c r="GC83" s="475">
        <v>79</v>
      </c>
      <c r="GD83" s="483">
        <v>79</v>
      </c>
      <c r="GE83" s="489">
        <v>79</v>
      </c>
      <c r="GF83" s="498">
        <v>79</v>
      </c>
      <c r="GG83" s="505">
        <v>79</v>
      </c>
      <c r="GH83" s="511">
        <v>79</v>
      </c>
      <c r="GI83" s="519">
        <v>79</v>
      </c>
      <c r="GJ83" s="530">
        <v>79</v>
      </c>
      <c r="GK83" s="218">
        <f t="shared" si="79"/>
        <v>0</v>
      </c>
      <c r="GL83" s="7">
        <v>3005</v>
      </c>
      <c r="GM83" s="7">
        <v>3055</v>
      </c>
      <c r="GN83" s="7">
        <v>3155</v>
      </c>
      <c r="GO83" s="13">
        <v>3205</v>
      </c>
      <c r="GP83" s="17">
        <v>3257</v>
      </c>
      <c r="GQ83" s="22">
        <v>3307</v>
      </c>
      <c r="GR83" s="31">
        <v>3357</v>
      </c>
      <c r="GS83" s="37"/>
      <c r="GT83" s="41">
        <v>3407</v>
      </c>
      <c r="GU83" s="44">
        <v>3557</v>
      </c>
      <c r="GV83" s="47"/>
      <c r="GW83" s="53">
        <v>3587</v>
      </c>
      <c r="GX83" s="65">
        <v>3607</v>
      </c>
      <c r="GY83" s="69">
        <v>3657</v>
      </c>
      <c r="GZ83" s="5">
        <v>3657</v>
      </c>
      <c r="HA83" s="73">
        <v>3717</v>
      </c>
      <c r="HB83" s="77"/>
      <c r="HC83" s="82">
        <v>3797</v>
      </c>
      <c r="HD83" s="88">
        <v>3857</v>
      </c>
      <c r="HE83" s="90">
        <v>3937</v>
      </c>
      <c r="HF83" s="74">
        <v>4017</v>
      </c>
      <c r="HG83" s="99">
        <v>4017</v>
      </c>
      <c r="HH83" s="74">
        <v>4075</v>
      </c>
      <c r="HI83" s="114">
        <v>4107</v>
      </c>
      <c r="HJ83" s="74">
        <v>4207</v>
      </c>
      <c r="HK83" s="122">
        <v>4279</v>
      </c>
      <c r="HL83" s="124">
        <v>4339</v>
      </c>
      <c r="HM83" s="129">
        <v>4409</v>
      </c>
      <c r="HN83" s="133">
        <v>4482</v>
      </c>
      <c r="HO83" s="136">
        <v>4560</v>
      </c>
      <c r="HP83" s="140">
        <v>4620</v>
      </c>
      <c r="HQ83" s="145">
        <v>4690</v>
      </c>
      <c r="HR83" s="149">
        <v>4711</v>
      </c>
      <c r="HS83" s="153">
        <v>4780</v>
      </c>
      <c r="HT83" s="158">
        <v>4855</v>
      </c>
      <c r="HU83" s="163">
        <v>4920</v>
      </c>
      <c r="HV83" s="167">
        <v>4984</v>
      </c>
      <c r="HW83" s="174">
        <v>5050</v>
      </c>
      <c r="HX83" s="178">
        <v>5132</v>
      </c>
      <c r="HY83" s="184">
        <v>5195</v>
      </c>
      <c r="HZ83" s="189">
        <v>5266</v>
      </c>
      <c r="IA83" s="193">
        <v>5347</v>
      </c>
      <c r="IB83" s="202">
        <v>5417</v>
      </c>
      <c r="IC83" s="205">
        <v>5484</v>
      </c>
      <c r="ID83" s="209">
        <v>5550</v>
      </c>
      <c r="IE83" s="218">
        <v>5620</v>
      </c>
      <c r="IF83" s="225">
        <v>5690</v>
      </c>
      <c r="IG83" s="229">
        <v>5760</v>
      </c>
      <c r="IH83" s="235">
        <v>5835</v>
      </c>
      <c r="II83" s="245">
        <v>5941</v>
      </c>
      <c r="IJ83" s="251">
        <v>6066</v>
      </c>
      <c r="IK83" s="255">
        <v>6188</v>
      </c>
      <c r="IL83" s="264">
        <v>6260</v>
      </c>
      <c r="IM83" s="268">
        <v>6318</v>
      </c>
      <c r="IN83" s="272">
        <v>6398</v>
      </c>
      <c r="IO83" s="74">
        <v>6465</v>
      </c>
      <c r="IP83" s="285">
        <v>6557</v>
      </c>
      <c r="IQ83" s="291">
        <v>6694</v>
      </c>
      <c r="IR83" s="295">
        <v>6772</v>
      </c>
      <c r="IS83" s="299">
        <v>6875</v>
      </c>
      <c r="IT83" s="305">
        <v>6961</v>
      </c>
      <c r="IU83" s="308">
        <v>7046</v>
      </c>
      <c r="IV83" s="310">
        <v>7135</v>
      </c>
      <c r="IW83" s="313">
        <v>7216</v>
      </c>
      <c r="IX83" s="317">
        <v>7301</v>
      </c>
      <c r="IY83" s="322">
        <v>7422</v>
      </c>
      <c r="IZ83" s="327">
        <v>7601</v>
      </c>
      <c r="JA83" s="331"/>
      <c r="JB83" s="335">
        <v>7956</v>
      </c>
      <c r="JC83" s="338"/>
      <c r="JD83" s="343">
        <v>8373</v>
      </c>
      <c r="JE83" s="346">
        <v>8612</v>
      </c>
      <c r="JF83" s="354"/>
      <c r="JG83" s="375"/>
      <c r="JH83" s="388">
        <v>9180</v>
      </c>
      <c r="JI83" s="393">
        <v>9333</v>
      </c>
      <c r="JJ83" s="414">
        <v>9493</v>
      </c>
      <c r="JK83" s="422">
        <v>9705</v>
      </c>
      <c r="JL83" s="74">
        <v>9926</v>
      </c>
      <c r="JM83" s="435">
        <v>10084</v>
      </c>
      <c r="JN83" s="441">
        <v>10297</v>
      </c>
      <c r="JO83" s="448">
        <v>10491</v>
      </c>
      <c r="JP83" s="456">
        <v>10685</v>
      </c>
      <c r="JQ83" s="460">
        <v>10899</v>
      </c>
      <c r="JR83" s="468"/>
      <c r="JS83" s="475">
        <v>11233</v>
      </c>
      <c r="JT83" s="483">
        <v>11410</v>
      </c>
      <c r="JU83" s="489">
        <v>11584</v>
      </c>
      <c r="JV83" s="74">
        <v>11784</v>
      </c>
      <c r="JW83" s="505">
        <v>11915</v>
      </c>
      <c r="JX83" s="511">
        <v>12065</v>
      </c>
      <c r="JY83" s="74">
        <v>12281</v>
      </c>
      <c r="JZ83" s="530">
        <v>12453</v>
      </c>
      <c r="KA83" s="218">
        <f t="shared" si="80"/>
        <v>172</v>
      </c>
      <c r="KB83" s="4"/>
    </row>
    <row r="84" spans="1:288" ht="15" customHeight="1" x14ac:dyDescent="0.2">
      <c r="A84" s="557"/>
      <c r="B84" s="43">
        <v>83</v>
      </c>
      <c r="C84" s="4" t="s">
        <v>323</v>
      </c>
      <c r="D84" s="43">
        <v>0</v>
      </c>
      <c r="E84" s="43">
        <v>2</v>
      </c>
      <c r="F84" s="7">
        <v>109</v>
      </c>
      <c r="G84" s="7">
        <v>112</v>
      </c>
      <c r="H84" s="10">
        <v>117</v>
      </c>
      <c r="I84" s="1">
        <v>122</v>
      </c>
      <c r="J84" s="18">
        <v>125</v>
      </c>
      <c r="K84" s="22">
        <v>131</v>
      </c>
      <c r="L84" s="1">
        <v>135</v>
      </c>
      <c r="M84" s="37">
        <v>142</v>
      </c>
      <c r="N84" s="41">
        <v>146</v>
      </c>
      <c r="O84" s="44">
        <v>149</v>
      </c>
      <c r="P84" s="47">
        <v>152</v>
      </c>
      <c r="Q84" s="53">
        <v>156</v>
      </c>
      <c r="R84" s="65">
        <v>159</v>
      </c>
      <c r="S84" s="69">
        <v>162</v>
      </c>
      <c r="T84" s="71">
        <v>166</v>
      </c>
      <c r="U84" s="73">
        <v>169</v>
      </c>
      <c r="V84" s="77">
        <v>172</v>
      </c>
      <c r="W84" s="82">
        <v>176</v>
      </c>
      <c r="X84" s="88">
        <v>181</v>
      </c>
      <c r="Y84" s="90">
        <v>185</v>
      </c>
      <c r="Z84" s="93">
        <v>188</v>
      </c>
      <c r="AA84" s="99">
        <v>192</v>
      </c>
      <c r="AB84" s="104">
        <v>196</v>
      </c>
      <c r="AC84" s="114">
        <v>199</v>
      </c>
      <c r="AD84" s="117">
        <v>202</v>
      </c>
      <c r="AE84" s="122">
        <v>207</v>
      </c>
      <c r="AF84" s="124">
        <v>212</v>
      </c>
      <c r="AG84" s="129">
        <v>215</v>
      </c>
      <c r="AH84" s="133">
        <v>220</v>
      </c>
      <c r="AI84" s="136">
        <v>225</v>
      </c>
      <c r="AJ84" s="140">
        <v>235</v>
      </c>
      <c r="AK84" s="145">
        <v>235</v>
      </c>
      <c r="AL84" s="1">
        <v>240</v>
      </c>
      <c r="AM84" s="153">
        <v>255</v>
      </c>
      <c r="AN84" s="158">
        <v>263</v>
      </c>
      <c r="AO84" s="163">
        <v>271</v>
      </c>
      <c r="AP84" s="167">
        <v>279</v>
      </c>
      <c r="AQ84" s="174">
        <v>287</v>
      </c>
      <c r="AR84" s="178">
        <v>296</v>
      </c>
      <c r="AS84" s="1">
        <v>302</v>
      </c>
      <c r="AT84" s="189">
        <v>315</v>
      </c>
      <c r="AU84" s="193">
        <v>326</v>
      </c>
      <c r="AV84" s="202">
        <v>339</v>
      </c>
      <c r="AW84" s="1">
        <v>350</v>
      </c>
      <c r="AX84" s="209">
        <v>358</v>
      </c>
      <c r="AY84" s="218">
        <v>365</v>
      </c>
      <c r="AZ84" s="1">
        <v>372</v>
      </c>
      <c r="BA84" s="1">
        <v>379</v>
      </c>
      <c r="BB84" s="1">
        <v>386</v>
      </c>
      <c r="BC84" s="1">
        <v>393</v>
      </c>
      <c r="BD84" s="251">
        <v>417</v>
      </c>
      <c r="BE84" s="255">
        <v>429</v>
      </c>
      <c r="BF84" s="1">
        <v>441</v>
      </c>
      <c r="BG84" s="1">
        <v>453</v>
      </c>
      <c r="BH84" s="272">
        <v>496</v>
      </c>
      <c r="BI84" s="279">
        <v>509</v>
      </c>
      <c r="BJ84" s="285">
        <v>528</v>
      </c>
      <c r="BK84" s="1">
        <v>538</v>
      </c>
      <c r="BL84" s="295">
        <v>565</v>
      </c>
      <c r="BM84" s="299">
        <v>587</v>
      </c>
      <c r="BN84" s="305">
        <v>602</v>
      </c>
      <c r="BO84" s="1">
        <v>614</v>
      </c>
      <c r="BP84" s="310">
        <v>632</v>
      </c>
      <c r="BQ84" s="1">
        <v>647</v>
      </c>
      <c r="BR84" s="1">
        <v>662</v>
      </c>
      <c r="BS84" s="322">
        <v>679</v>
      </c>
      <c r="BT84" s="327">
        <v>696</v>
      </c>
      <c r="BU84" s="331">
        <v>713</v>
      </c>
      <c r="BV84" s="1">
        <v>727</v>
      </c>
      <c r="BW84" s="338">
        <v>745</v>
      </c>
      <c r="BX84" s="343">
        <v>759</v>
      </c>
      <c r="BY84" s="346">
        <v>771</v>
      </c>
      <c r="BZ84" s="354">
        <v>787</v>
      </c>
      <c r="CA84" s="375">
        <v>800</v>
      </c>
      <c r="CB84" s="1">
        <v>813</v>
      </c>
      <c r="CC84" s="393">
        <v>828</v>
      </c>
      <c r="CD84" s="414">
        <v>844</v>
      </c>
      <c r="CE84" s="422">
        <v>855</v>
      </c>
      <c r="CF84" s="429">
        <v>868</v>
      </c>
      <c r="CG84" s="435">
        <v>882</v>
      </c>
      <c r="CH84" s="1">
        <v>894</v>
      </c>
      <c r="CI84" s="448">
        <v>907</v>
      </c>
      <c r="CJ84" s="456">
        <v>919</v>
      </c>
      <c r="CK84" s="460">
        <v>930</v>
      </c>
      <c r="CL84" s="1">
        <v>941</v>
      </c>
      <c r="CM84" s="475">
        <v>955</v>
      </c>
      <c r="CN84" s="483">
        <v>967</v>
      </c>
      <c r="CO84" s="489">
        <v>980</v>
      </c>
      <c r="CP84" s="498">
        <v>993</v>
      </c>
      <c r="CQ84" s="505">
        <v>1005</v>
      </c>
      <c r="CR84" s="511">
        <v>1020</v>
      </c>
      <c r="CS84" s="519">
        <v>1029</v>
      </c>
      <c r="CT84" s="530">
        <v>1040</v>
      </c>
      <c r="CU84" s="218">
        <f t="shared" si="76"/>
        <v>11</v>
      </c>
      <c r="CV84" s="7">
        <v>56</v>
      </c>
      <c r="CW84" s="7">
        <v>60</v>
      </c>
      <c r="CX84" s="10">
        <v>65</v>
      </c>
      <c r="CY84" s="1">
        <v>68</v>
      </c>
      <c r="CZ84" s="18">
        <v>73</v>
      </c>
      <c r="DA84" s="22">
        <v>75</v>
      </c>
      <c r="DB84" s="1">
        <v>77</v>
      </c>
      <c r="DC84" s="37">
        <v>79</v>
      </c>
      <c r="DD84" s="41">
        <v>80</v>
      </c>
      <c r="DE84" s="44">
        <v>82</v>
      </c>
      <c r="DF84" s="47">
        <v>84</v>
      </c>
      <c r="DG84" s="53">
        <v>87</v>
      </c>
      <c r="DH84" s="65">
        <v>89</v>
      </c>
      <c r="DI84" s="69">
        <v>91</v>
      </c>
      <c r="DJ84" s="71">
        <v>94</v>
      </c>
      <c r="DK84" s="73">
        <v>96</v>
      </c>
      <c r="DL84" s="77">
        <v>97</v>
      </c>
      <c r="DM84" s="82">
        <v>98</v>
      </c>
      <c r="DN84" s="88">
        <v>99</v>
      </c>
      <c r="DO84" s="90">
        <v>100</v>
      </c>
      <c r="DP84" s="93">
        <v>102</v>
      </c>
      <c r="DQ84" s="99">
        <v>105</v>
      </c>
      <c r="DR84" s="104">
        <v>108</v>
      </c>
      <c r="DS84" s="114">
        <v>109</v>
      </c>
      <c r="DT84" s="117">
        <v>111</v>
      </c>
      <c r="DU84" s="122">
        <v>116</v>
      </c>
      <c r="DV84" s="124">
        <v>121</v>
      </c>
      <c r="DW84" s="129">
        <v>123</v>
      </c>
      <c r="DX84" s="133">
        <v>125</v>
      </c>
      <c r="DY84" s="136">
        <v>125</v>
      </c>
      <c r="DZ84" s="140">
        <v>125</v>
      </c>
      <c r="EA84" s="145">
        <v>125</v>
      </c>
      <c r="EB84" s="1">
        <v>126</v>
      </c>
      <c r="EC84" s="153">
        <v>138</v>
      </c>
      <c r="ED84" s="158">
        <v>145</v>
      </c>
      <c r="EE84" s="163">
        <v>152</v>
      </c>
      <c r="EF84" s="167">
        <v>160</v>
      </c>
      <c r="EG84" s="174">
        <v>167</v>
      </c>
      <c r="EH84" s="178">
        <v>176</v>
      </c>
      <c r="EI84" s="1">
        <v>184</v>
      </c>
      <c r="EJ84" s="189">
        <v>186</v>
      </c>
      <c r="EK84" s="193">
        <v>186</v>
      </c>
      <c r="EL84" s="202">
        <v>186</v>
      </c>
      <c r="EM84" s="1">
        <f>EL84</f>
        <v>186</v>
      </c>
      <c r="EN84" s="209">
        <v>186</v>
      </c>
      <c r="EO84" s="218">
        <v>194</v>
      </c>
      <c r="EP84" s="1">
        <v>200</v>
      </c>
      <c r="EQ84" s="1">
        <v>206</v>
      </c>
      <c r="ER84" s="1">
        <v>212</v>
      </c>
      <c r="ES84" s="234">
        <v>230</v>
      </c>
      <c r="ET84" s="251">
        <v>244</v>
      </c>
      <c r="EU84" s="255">
        <v>255</v>
      </c>
      <c r="EV84" s="1">
        <f>EU84</f>
        <v>255</v>
      </c>
      <c r="EW84" s="1">
        <f t="shared" ref="EW84:EW86" si="99">EV84</f>
        <v>255</v>
      </c>
      <c r="EX84" s="1">
        <f t="shared" si="98"/>
        <v>255</v>
      </c>
      <c r="EY84" s="1">
        <v>261</v>
      </c>
      <c r="EZ84" s="285">
        <v>258</v>
      </c>
      <c r="FA84" s="1">
        <v>260</v>
      </c>
      <c r="FB84" s="295">
        <v>258</v>
      </c>
      <c r="FC84" s="299">
        <v>258</v>
      </c>
      <c r="FD84" s="305">
        <v>258</v>
      </c>
      <c r="FE84" s="1">
        <v>258</v>
      </c>
      <c r="FF84" s="310">
        <v>258</v>
      </c>
      <c r="FG84" s="1">
        <f>FF84</f>
        <v>258</v>
      </c>
      <c r="FH84" s="1">
        <f>FG84</f>
        <v>258</v>
      </c>
      <c r="FI84" s="322">
        <v>258</v>
      </c>
      <c r="FJ84" s="327">
        <v>258</v>
      </c>
      <c r="FK84" s="331">
        <v>258</v>
      </c>
      <c r="FL84" s="1">
        <v>258</v>
      </c>
      <c r="FM84" s="338">
        <v>258</v>
      </c>
      <c r="FN84" s="343">
        <v>258</v>
      </c>
      <c r="FO84" s="346">
        <v>258</v>
      </c>
      <c r="FP84" s="354">
        <v>258</v>
      </c>
      <c r="FQ84" s="375">
        <v>258</v>
      </c>
      <c r="FR84" s="1">
        <v>258</v>
      </c>
      <c r="FS84" s="393">
        <v>258</v>
      </c>
      <c r="FT84" s="414">
        <v>258</v>
      </c>
      <c r="FU84" s="422">
        <v>258</v>
      </c>
      <c r="FV84" s="429">
        <v>258</v>
      </c>
      <c r="FW84" s="435">
        <v>259</v>
      </c>
      <c r="FX84" s="1">
        <v>259</v>
      </c>
      <c r="FY84" s="448">
        <v>259</v>
      </c>
      <c r="FZ84" s="456">
        <v>259</v>
      </c>
      <c r="GA84" s="460">
        <v>259</v>
      </c>
      <c r="GB84" s="1">
        <v>259</v>
      </c>
      <c r="GC84" s="475">
        <v>259</v>
      </c>
      <c r="GD84" s="483">
        <v>259</v>
      </c>
      <c r="GE84" s="489">
        <v>259</v>
      </c>
      <c r="GF84" s="498">
        <v>259</v>
      </c>
      <c r="GG84" s="505">
        <v>259</v>
      </c>
      <c r="GH84" s="511">
        <v>259</v>
      </c>
      <c r="GI84" s="519">
        <v>259</v>
      </c>
      <c r="GJ84" s="530">
        <v>259</v>
      </c>
      <c r="GK84" s="218">
        <f t="shared" si="79"/>
        <v>0</v>
      </c>
      <c r="GL84" s="7">
        <v>11510</v>
      </c>
      <c r="GM84" s="7">
        <v>11646</v>
      </c>
      <c r="GN84" s="7">
        <v>11823</v>
      </c>
      <c r="GO84" s="13"/>
      <c r="GP84" s="17"/>
      <c r="GQ84" s="22"/>
      <c r="GR84" s="31"/>
      <c r="GS84" s="37">
        <v>12619</v>
      </c>
      <c r="GT84" s="41"/>
      <c r="GU84" s="44">
        <v>12811</v>
      </c>
      <c r="GV84" s="47">
        <v>12893</v>
      </c>
      <c r="GW84" s="53">
        <v>12992</v>
      </c>
      <c r="GX84" s="65">
        <v>13104</v>
      </c>
      <c r="GY84" s="69">
        <v>13199</v>
      </c>
      <c r="GZ84" s="71">
        <v>13300</v>
      </c>
      <c r="HA84" s="73">
        <v>13388</v>
      </c>
      <c r="HB84" s="77">
        <v>13491</v>
      </c>
      <c r="HC84" s="82">
        <v>13673</v>
      </c>
      <c r="HD84" s="88">
        <v>13826</v>
      </c>
      <c r="HE84" s="90">
        <v>13959</v>
      </c>
      <c r="HF84" s="93">
        <v>14077</v>
      </c>
      <c r="HG84" s="99">
        <v>14198</v>
      </c>
      <c r="HH84" s="104">
        <v>14321</v>
      </c>
      <c r="HI84" s="114">
        <v>14388</v>
      </c>
      <c r="HJ84" s="117">
        <v>14448</v>
      </c>
      <c r="HK84" s="122">
        <v>14548</v>
      </c>
      <c r="HL84" s="74">
        <v>14650</v>
      </c>
      <c r="HM84" s="129"/>
      <c r="HN84" s="74">
        <v>14945</v>
      </c>
      <c r="HO84" s="136"/>
      <c r="HP84" s="140"/>
      <c r="HQ84" s="145">
        <v>15244</v>
      </c>
      <c r="HR84" s="149"/>
      <c r="HS84" s="153">
        <v>15390</v>
      </c>
      <c r="HT84" s="158">
        <v>15472</v>
      </c>
      <c r="HU84" s="163">
        <v>15589</v>
      </c>
      <c r="HV84" s="167">
        <v>15656</v>
      </c>
      <c r="HW84" s="174">
        <v>15721</v>
      </c>
      <c r="HX84" s="74">
        <v>15806</v>
      </c>
      <c r="HY84" s="184"/>
      <c r="HZ84" s="189">
        <v>15988</v>
      </c>
      <c r="IA84" s="193">
        <v>16124</v>
      </c>
      <c r="IB84" s="202">
        <v>16209</v>
      </c>
      <c r="IC84" s="205"/>
      <c r="ID84" s="209">
        <v>16400</v>
      </c>
      <c r="IE84" s="218">
        <v>16489</v>
      </c>
      <c r="IF84" s="225"/>
      <c r="IG84" s="229"/>
      <c r="IH84" s="235"/>
      <c r="II84" s="245"/>
      <c r="IJ84" s="251"/>
      <c r="IK84" s="255"/>
      <c r="IL84" s="264"/>
      <c r="IM84" s="268"/>
      <c r="IN84" s="272"/>
      <c r="IO84" s="279"/>
      <c r="IP84" s="285">
        <v>19170</v>
      </c>
      <c r="IQ84" s="291"/>
      <c r="IR84" s="295">
        <v>20152</v>
      </c>
      <c r="IS84" s="299">
        <v>20690</v>
      </c>
      <c r="IT84" s="305">
        <v>21255</v>
      </c>
      <c r="IU84" s="308"/>
      <c r="IV84" s="310">
        <v>22204</v>
      </c>
      <c r="IW84" s="313"/>
      <c r="IX84" s="317"/>
      <c r="IY84" s="322">
        <v>23603</v>
      </c>
      <c r="IZ84" s="327">
        <v>24112</v>
      </c>
      <c r="JA84" s="74">
        <v>24613</v>
      </c>
      <c r="JB84" s="335"/>
      <c r="JC84" s="338">
        <v>25595</v>
      </c>
      <c r="JD84" s="74">
        <v>26045</v>
      </c>
      <c r="JE84" s="346">
        <v>26516</v>
      </c>
      <c r="JF84" s="354">
        <v>27029</v>
      </c>
      <c r="JG84" s="375">
        <v>27483</v>
      </c>
      <c r="JH84" s="388"/>
      <c r="JI84" s="393">
        <v>28447</v>
      </c>
      <c r="JJ84" s="414">
        <v>28933</v>
      </c>
      <c r="JK84" s="422">
        <v>29226</v>
      </c>
      <c r="JL84" s="74">
        <v>29507</v>
      </c>
      <c r="JM84" s="435">
        <v>29710</v>
      </c>
      <c r="JN84" s="441"/>
      <c r="JO84" s="448">
        <v>30221</v>
      </c>
      <c r="JP84" s="74">
        <v>30450</v>
      </c>
      <c r="JQ84" s="74">
        <v>30711</v>
      </c>
      <c r="JR84" s="468"/>
      <c r="JS84" s="475">
        <v>31305</v>
      </c>
      <c r="JT84" s="74">
        <v>31555</v>
      </c>
      <c r="JU84" s="489">
        <v>31802</v>
      </c>
      <c r="JV84" s="498">
        <v>32049</v>
      </c>
      <c r="JW84" s="505">
        <v>32301</v>
      </c>
      <c r="JX84" s="511">
        <v>32556</v>
      </c>
      <c r="JY84" s="519">
        <v>32706</v>
      </c>
      <c r="JZ84" s="530">
        <v>32956</v>
      </c>
      <c r="KA84" s="218">
        <f t="shared" si="80"/>
        <v>250</v>
      </c>
      <c r="KB84" s="4"/>
    </row>
    <row r="85" spans="1:288" ht="15" customHeight="1" x14ac:dyDescent="0.2">
      <c r="A85" s="557"/>
      <c r="B85" s="43">
        <v>84</v>
      </c>
      <c r="C85" s="4" t="s">
        <v>206</v>
      </c>
      <c r="D85" s="43">
        <v>4</v>
      </c>
      <c r="E85" s="43">
        <v>4</v>
      </c>
      <c r="F85" s="7">
        <v>354</v>
      </c>
      <c r="G85" s="7">
        <v>363</v>
      </c>
      <c r="H85" s="10">
        <v>373</v>
      </c>
      <c r="I85" s="13">
        <v>379</v>
      </c>
      <c r="J85" s="18">
        <v>387</v>
      </c>
      <c r="K85" s="22">
        <v>396</v>
      </c>
      <c r="L85" s="31">
        <v>407</v>
      </c>
      <c r="M85" s="37">
        <v>420</v>
      </c>
      <c r="N85" s="41">
        <v>429</v>
      </c>
      <c r="O85" s="44">
        <v>438</v>
      </c>
      <c r="P85" s="47">
        <v>445</v>
      </c>
      <c r="Q85" s="53">
        <v>452</v>
      </c>
      <c r="R85" s="65">
        <v>460</v>
      </c>
      <c r="S85" s="69">
        <v>2</v>
      </c>
      <c r="T85" s="71">
        <v>10</v>
      </c>
      <c r="U85" s="73">
        <v>19</v>
      </c>
      <c r="V85" s="77">
        <v>28</v>
      </c>
      <c r="W85" s="82">
        <v>42</v>
      </c>
      <c r="X85" s="88">
        <v>54</v>
      </c>
      <c r="Y85" s="90">
        <v>64</v>
      </c>
      <c r="Z85" s="93">
        <v>76</v>
      </c>
      <c r="AA85" s="99">
        <v>91</v>
      </c>
      <c r="AB85" s="104">
        <v>110</v>
      </c>
      <c r="AC85" s="114">
        <v>123</v>
      </c>
      <c r="AD85" s="117">
        <v>134</v>
      </c>
      <c r="AE85" s="122">
        <v>142</v>
      </c>
      <c r="AF85" s="124">
        <v>153</v>
      </c>
      <c r="AG85" s="129">
        <v>163</v>
      </c>
      <c r="AH85" s="133">
        <v>174</v>
      </c>
      <c r="AI85" s="136">
        <v>180</v>
      </c>
      <c r="AJ85" s="140">
        <v>190</v>
      </c>
      <c r="AK85" s="1">
        <f t="shared" ref="AK85:AK86" si="100">ROUND((AJ85-AG85)/3+AJ85,1)</f>
        <v>199</v>
      </c>
      <c r="AL85" s="149">
        <v>220</v>
      </c>
      <c r="AM85" s="153">
        <v>230</v>
      </c>
      <c r="AN85" s="158">
        <v>240</v>
      </c>
      <c r="AO85" s="163">
        <v>252</v>
      </c>
      <c r="AP85" s="167">
        <v>260</v>
      </c>
      <c r="AQ85" s="174">
        <v>270</v>
      </c>
      <c r="AR85" s="178">
        <v>280</v>
      </c>
      <c r="AS85" s="184">
        <v>290</v>
      </c>
      <c r="AT85" s="189">
        <v>305</v>
      </c>
      <c r="AU85" s="193">
        <v>312</v>
      </c>
      <c r="AV85" s="202">
        <v>322</v>
      </c>
      <c r="AW85" s="205">
        <v>332</v>
      </c>
      <c r="AX85" s="209">
        <v>340</v>
      </c>
      <c r="AY85" s="218">
        <v>360</v>
      </c>
      <c r="AZ85" s="225">
        <v>380</v>
      </c>
      <c r="BA85" s="1">
        <v>400</v>
      </c>
      <c r="BB85" s="1">
        <v>420</v>
      </c>
      <c r="BC85" s="250">
        <v>421</v>
      </c>
      <c r="BD85" s="251">
        <v>431</v>
      </c>
      <c r="BE85" s="255">
        <v>440</v>
      </c>
      <c r="BF85" s="264">
        <v>454</v>
      </c>
      <c r="BG85" s="268">
        <v>460</v>
      </c>
      <c r="BH85" s="272">
        <v>473</v>
      </c>
      <c r="BI85" s="1">
        <v>483</v>
      </c>
      <c r="BJ85" s="285">
        <v>507</v>
      </c>
      <c r="BK85" s="291">
        <v>520</v>
      </c>
      <c r="BL85" s="295">
        <v>530</v>
      </c>
      <c r="BM85" s="299">
        <v>540</v>
      </c>
      <c r="BN85" s="305">
        <v>550</v>
      </c>
      <c r="BO85" s="308">
        <v>562</v>
      </c>
      <c r="BP85" s="310">
        <v>572</v>
      </c>
      <c r="BQ85" s="313">
        <v>586</v>
      </c>
      <c r="BR85" s="317">
        <v>592</v>
      </c>
      <c r="BS85" s="322">
        <v>605</v>
      </c>
      <c r="BT85" s="327">
        <v>612</v>
      </c>
      <c r="BU85" s="331">
        <v>620</v>
      </c>
      <c r="BV85" s="335">
        <v>635</v>
      </c>
      <c r="BW85" s="338">
        <v>650</v>
      </c>
      <c r="BX85" s="343">
        <v>662</v>
      </c>
      <c r="BY85" s="346">
        <v>672</v>
      </c>
      <c r="BZ85" s="354">
        <v>681</v>
      </c>
      <c r="CA85" s="375">
        <v>687</v>
      </c>
      <c r="CB85" s="388">
        <v>695</v>
      </c>
      <c r="CC85" s="393">
        <v>704</v>
      </c>
      <c r="CD85" s="414">
        <v>714</v>
      </c>
      <c r="CE85" s="422">
        <v>721</v>
      </c>
      <c r="CF85" s="429">
        <v>740</v>
      </c>
      <c r="CG85" s="435">
        <v>760</v>
      </c>
      <c r="CH85" s="441">
        <v>780</v>
      </c>
      <c r="CI85" s="448">
        <v>802</v>
      </c>
      <c r="CJ85" s="456">
        <v>814</v>
      </c>
      <c r="CK85" s="460">
        <v>824</v>
      </c>
      <c r="CL85" s="468">
        <v>835</v>
      </c>
      <c r="CM85" s="475">
        <v>841</v>
      </c>
      <c r="CN85" s="1">
        <v>849</v>
      </c>
      <c r="CO85" s="489">
        <v>860</v>
      </c>
      <c r="CP85" s="498">
        <v>866</v>
      </c>
      <c r="CQ85" s="505">
        <v>874</v>
      </c>
      <c r="CR85" s="511">
        <v>882</v>
      </c>
      <c r="CS85" s="519">
        <v>895</v>
      </c>
      <c r="CT85" s="530">
        <v>904</v>
      </c>
      <c r="CU85" s="218">
        <f t="shared" si="76"/>
        <v>9</v>
      </c>
      <c r="CV85" s="7">
        <v>174</v>
      </c>
      <c r="CW85" s="7">
        <v>174</v>
      </c>
      <c r="CX85" s="10">
        <v>174</v>
      </c>
      <c r="CY85" s="13">
        <v>176</v>
      </c>
      <c r="CZ85" s="18">
        <v>176</v>
      </c>
      <c r="DA85" s="22">
        <v>176</v>
      </c>
      <c r="DB85" s="31">
        <v>176</v>
      </c>
      <c r="DC85" s="37">
        <v>176</v>
      </c>
      <c r="DD85" s="41">
        <v>176</v>
      </c>
      <c r="DE85" s="44">
        <v>176</v>
      </c>
      <c r="DF85" s="47">
        <v>176</v>
      </c>
      <c r="DG85" s="53">
        <v>176</v>
      </c>
      <c r="DH85" s="65">
        <v>176</v>
      </c>
      <c r="DI85" s="69">
        <v>1.048</v>
      </c>
      <c r="DJ85" s="71">
        <v>4</v>
      </c>
      <c r="DK85" s="73">
        <v>9</v>
      </c>
      <c r="DL85" s="77">
        <v>14</v>
      </c>
      <c r="DM85" s="82">
        <v>18</v>
      </c>
      <c r="DN85" s="88">
        <v>18</v>
      </c>
      <c r="DO85" s="90">
        <v>18</v>
      </c>
      <c r="DP85" s="93">
        <v>18</v>
      </c>
      <c r="DQ85" s="99">
        <v>18</v>
      </c>
      <c r="DR85" s="104">
        <v>18</v>
      </c>
      <c r="DS85" s="114">
        <v>22</v>
      </c>
      <c r="DT85" s="117">
        <v>29</v>
      </c>
      <c r="DU85" s="122">
        <v>36</v>
      </c>
      <c r="DV85" s="124">
        <v>42</v>
      </c>
      <c r="DW85" s="129">
        <v>50</v>
      </c>
      <c r="DX85" s="133">
        <v>52</v>
      </c>
      <c r="DY85" s="136">
        <v>52</v>
      </c>
      <c r="DZ85" s="140">
        <v>52</v>
      </c>
      <c r="EA85" s="1">
        <f t="shared" ref="EA85:EA86" si="101">DZ85</f>
        <v>52</v>
      </c>
      <c r="EB85" s="149">
        <v>52</v>
      </c>
      <c r="EC85" s="153">
        <v>55</v>
      </c>
      <c r="ED85" s="158">
        <v>60</v>
      </c>
      <c r="EE85" s="163">
        <v>72</v>
      </c>
      <c r="EF85" s="167">
        <v>80</v>
      </c>
      <c r="EG85" s="174">
        <v>90</v>
      </c>
      <c r="EH85" s="178">
        <v>96</v>
      </c>
      <c r="EI85" s="184">
        <v>102</v>
      </c>
      <c r="EJ85" s="189">
        <v>102</v>
      </c>
      <c r="EK85" s="193">
        <v>102</v>
      </c>
      <c r="EL85" s="202">
        <v>102</v>
      </c>
      <c r="EM85" s="205">
        <v>102</v>
      </c>
      <c r="EN85" s="209">
        <v>102</v>
      </c>
      <c r="EO85" s="218">
        <v>105</v>
      </c>
      <c r="EP85" s="225">
        <v>113</v>
      </c>
      <c r="EQ85" s="1">
        <v>121</v>
      </c>
      <c r="ER85" s="1">
        <v>129</v>
      </c>
      <c r="ES85" s="1">
        <v>137</v>
      </c>
      <c r="ET85" s="251">
        <v>140</v>
      </c>
      <c r="EU85" s="255">
        <v>147</v>
      </c>
      <c r="EV85" s="264">
        <v>148</v>
      </c>
      <c r="EW85" s="1">
        <f t="shared" si="99"/>
        <v>148</v>
      </c>
      <c r="EX85" s="1">
        <f t="shared" si="98"/>
        <v>148</v>
      </c>
      <c r="EY85" s="1">
        <v>153</v>
      </c>
      <c r="EZ85" s="286">
        <v>147</v>
      </c>
      <c r="FA85" s="291">
        <v>149</v>
      </c>
      <c r="FB85" s="295">
        <v>155</v>
      </c>
      <c r="FC85" s="299">
        <v>160</v>
      </c>
      <c r="FD85" s="305">
        <v>168</v>
      </c>
      <c r="FE85" s="308">
        <v>177</v>
      </c>
      <c r="FF85" s="310">
        <v>185</v>
      </c>
      <c r="FG85" s="313">
        <v>185</v>
      </c>
      <c r="FH85" s="317">
        <v>185</v>
      </c>
      <c r="FI85" s="322">
        <v>185</v>
      </c>
      <c r="FJ85" s="327">
        <v>185</v>
      </c>
      <c r="FK85" s="331">
        <v>185</v>
      </c>
      <c r="FL85" s="335">
        <v>188</v>
      </c>
      <c r="FM85" s="338">
        <v>194</v>
      </c>
      <c r="FN85" s="343">
        <v>202</v>
      </c>
      <c r="FO85" s="346">
        <v>210</v>
      </c>
      <c r="FP85" s="354">
        <v>219</v>
      </c>
      <c r="FQ85" s="375">
        <v>226</v>
      </c>
      <c r="FR85" s="388">
        <v>233</v>
      </c>
      <c r="FS85" s="393">
        <v>243</v>
      </c>
      <c r="FT85" s="414">
        <v>243</v>
      </c>
      <c r="FU85" s="422">
        <v>243</v>
      </c>
      <c r="FV85" s="429">
        <v>243</v>
      </c>
      <c r="FW85" s="1">
        <v>243</v>
      </c>
      <c r="FX85" s="441">
        <v>243</v>
      </c>
      <c r="FY85" s="448">
        <v>243</v>
      </c>
      <c r="FZ85" s="456">
        <v>243</v>
      </c>
      <c r="GA85" s="460">
        <v>250</v>
      </c>
      <c r="GB85" s="468">
        <v>256</v>
      </c>
      <c r="GC85" s="475">
        <v>265</v>
      </c>
      <c r="GD85" s="1">
        <v>272</v>
      </c>
      <c r="GE85" s="489">
        <v>279</v>
      </c>
      <c r="GF85" s="498">
        <v>287</v>
      </c>
      <c r="GG85" s="505">
        <v>296</v>
      </c>
      <c r="GH85" s="511">
        <v>302</v>
      </c>
      <c r="GI85" s="519">
        <v>303</v>
      </c>
      <c r="GJ85" s="530">
        <v>308</v>
      </c>
      <c r="GK85" s="218">
        <f t="shared" si="79"/>
        <v>5</v>
      </c>
      <c r="GL85" s="7">
        <v>8524</v>
      </c>
      <c r="GM85" s="7">
        <v>8731</v>
      </c>
      <c r="GN85" s="7">
        <v>8949</v>
      </c>
      <c r="GO85" s="13"/>
      <c r="GP85" s="17">
        <v>9175</v>
      </c>
      <c r="GQ85" s="22"/>
      <c r="GR85" s="31">
        <v>9504</v>
      </c>
      <c r="GS85" s="37"/>
      <c r="GT85" s="41"/>
      <c r="GU85" s="44">
        <v>9993</v>
      </c>
      <c r="GV85" s="47">
        <v>10161</v>
      </c>
      <c r="GW85" s="53">
        <v>10325</v>
      </c>
      <c r="GX85" s="65">
        <v>10475</v>
      </c>
      <c r="GY85" s="69">
        <v>10780</v>
      </c>
      <c r="GZ85" s="71">
        <v>11080</v>
      </c>
      <c r="HA85" s="73">
        <v>11330</v>
      </c>
      <c r="HB85" s="77">
        <v>11613</v>
      </c>
      <c r="HC85" s="82">
        <v>11910</v>
      </c>
      <c r="HD85" s="88">
        <v>12286</v>
      </c>
      <c r="HE85" s="90">
        <v>12700</v>
      </c>
      <c r="HF85" s="93">
        <v>13038</v>
      </c>
      <c r="HG85" s="99">
        <v>13358</v>
      </c>
      <c r="HH85" s="104">
        <v>13760</v>
      </c>
      <c r="HI85" s="114">
        <v>14200</v>
      </c>
      <c r="HJ85" s="117">
        <v>14449</v>
      </c>
      <c r="HK85" s="122">
        <v>14659</v>
      </c>
      <c r="HL85" s="124">
        <v>14887</v>
      </c>
      <c r="HM85" s="129">
        <v>15106</v>
      </c>
      <c r="HN85" s="133">
        <v>15452</v>
      </c>
      <c r="HO85" s="136">
        <v>15578</v>
      </c>
      <c r="HP85" s="74">
        <v>15900</v>
      </c>
      <c r="HQ85" s="145"/>
      <c r="HR85" s="149">
        <v>16759</v>
      </c>
      <c r="HS85" s="153">
        <v>16986</v>
      </c>
      <c r="HT85" s="158">
        <v>17235</v>
      </c>
      <c r="HU85" s="74">
        <v>17500</v>
      </c>
      <c r="HV85" s="167">
        <v>17749</v>
      </c>
      <c r="HW85" s="74">
        <v>17993</v>
      </c>
      <c r="HX85" s="178">
        <v>18219</v>
      </c>
      <c r="HY85" s="184">
        <v>18447</v>
      </c>
      <c r="HZ85" s="189">
        <v>18799</v>
      </c>
      <c r="IA85" s="193">
        <v>19074</v>
      </c>
      <c r="IB85" s="202">
        <v>19300</v>
      </c>
      <c r="IC85" s="205">
        <v>19700</v>
      </c>
      <c r="ID85" s="209">
        <v>20111</v>
      </c>
      <c r="IE85" s="218">
        <v>20500</v>
      </c>
      <c r="IF85" s="225">
        <v>20897</v>
      </c>
      <c r="IG85" s="229"/>
      <c r="IH85" s="235"/>
      <c r="II85" s="245"/>
      <c r="IJ85" s="251">
        <v>21711</v>
      </c>
      <c r="IK85" s="255">
        <v>21910</v>
      </c>
      <c r="IL85" s="264">
        <v>22237</v>
      </c>
      <c r="IM85" s="74">
        <v>22443</v>
      </c>
      <c r="IN85" s="272">
        <v>22888</v>
      </c>
      <c r="IO85" s="279"/>
      <c r="IP85" s="285">
        <v>23612</v>
      </c>
      <c r="IQ85" s="291">
        <v>23970</v>
      </c>
      <c r="IR85" s="295">
        <v>24156</v>
      </c>
      <c r="IS85" s="299">
        <v>24369</v>
      </c>
      <c r="IT85" s="305">
        <v>24555</v>
      </c>
      <c r="IU85" s="308">
        <v>24765</v>
      </c>
      <c r="IV85" s="74">
        <v>24955</v>
      </c>
      <c r="IW85" s="313">
        <v>25362</v>
      </c>
      <c r="IX85" s="317">
        <v>25712</v>
      </c>
      <c r="IY85" s="322">
        <v>26006</v>
      </c>
      <c r="IZ85" s="327">
        <v>26237</v>
      </c>
      <c r="JA85" s="331">
        <v>26489</v>
      </c>
      <c r="JB85" s="335">
        <v>27044</v>
      </c>
      <c r="JC85" s="338">
        <v>27232</v>
      </c>
      <c r="JD85" s="343">
        <v>27393</v>
      </c>
      <c r="JE85" s="346">
        <v>27618</v>
      </c>
      <c r="JF85" s="354">
        <v>27824</v>
      </c>
      <c r="JG85" s="375">
        <v>27995</v>
      </c>
      <c r="JH85" s="388">
        <v>28284</v>
      </c>
      <c r="JI85" s="393">
        <v>28521</v>
      </c>
      <c r="JJ85" s="414">
        <v>28807</v>
      </c>
      <c r="JK85" s="422">
        <v>29106</v>
      </c>
      <c r="JL85" s="429"/>
      <c r="JM85" s="435">
        <v>30294</v>
      </c>
      <c r="JN85" s="441">
        <v>30700</v>
      </c>
      <c r="JO85" s="448">
        <v>31155</v>
      </c>
      <c r="JP85" s="456">
        <v>31450</v>
      </c>
      <c r="JQ85" s="460">
        <v>31772</v>
      </c>
      <c r="JR85" s="468">
        <v>31992</v>
      </c>
      <c r="JS85" s="475">
        <v>32122</v>
      </c>
      <c r="JT85" s="483"/>
      <c r="JU85" s="489">
        <v>32706</v>
      </c>
      <c r="JV85" s="498">
        <v>32845</v>
      </c>
      <c r="JW85" s="505">
        <v>33100</v>
      </c>
      <c r="JX85" s="511">
        <v>33500</v>
      </c>
      <c r="JY85" s="519">
        <v>33895</v>
      </c>
      <c r="JZ85" s="530">
        <v>34118</v>
      </c>
      <c r="KA85" s="218">
        <f t="shared" si="80"/>
        <v>223</v>
      </c>
      <c r="KB85" s="4"/>
    </row>
    <row r="86" spans="1:288" ht="15" customHeight="1" x14ac:dyDescent="0.2">
      <c r="A86" s="557">
        <v>4</v>
      </c>
      <c r="B86" s="43">
        <v>85</v>
      </c>
      <c r="C86" s="4" t="s">
        <v>207</v>
      </c>
      <c r="D86" s="43">
        <v>0</v>
      </c>
      <c r="E86" s="43">
        <v>4</v>
      </c>
      <c r="F86" s="7">
        <v>493</v>
      </c>
      <c r="G86" s="7">
        <v>501</v>
      </c>
      <c r="H86" s="10">
        <v>509</v>
      </c>
      <c r="I86" s="13">
        <v>518</v>
      </c>
      <c r="J86" s="1">
        <v>526</v>
      </c>
      <c r="K86" s="22">
        <v>535</v>
      </c>
      <c r="L86" s="31">
        <v>547</v>
      </c>
      <c r="M86" s="37">
        <v>563</v>
      </c>
      <c r="N86" s="1">
        <f>ROUND((M86-F86)/7+M86,0)</f>
        <v>573</v>
      </c>
      <c r="O86" s="44">
        <v>590</v>
      </c>
      <c r="P86" s="47">
        <v>601</v>
      </c>
      <c r="Q86" s="53">
        <v>613</v>
      </c>
      <c r="R86" s="65">
        <v>621</v>
      </c>
      <c r="S86" s="69">
        <v>630</v>
      </c>
      <c r="T86" s="71">
        <v>643</v>
      </c>
      <c r="U86" s="73">
        <v>655</v>
      </c>
      <c r="V86" s="77">
        <v>676</v>
      </c>
      <c r="W86" s="82">
        <v>688</v>
      </c>
      <c r="X86" s="88">
        <v>700</v>
      </c>
      <c r="Y86" s="90">
        <v>715</v>
      </c>
      <c r="Z86" s="93">
        <v>725</v>
      </c>
      <c r="AA86" s="1">
        <f>ROUND((Z86-W86)/3+Z86,1)</f>
        <v>737.3</v>
      </c>
      <c r="AB86" s="113">
        <v>747</v>
      </c>
      <c r="AC86" s="114">
        <v>755</v>
      </c>
      <c r="AD86" s="117">
        <v>765</v>
      </c>
      <c r="AE86" s="122">
        <v>773</v>
      </c>
      <c r="AF86" s="1">
        <f>ROUND((AE86-AB86)/3+AE86,1)</f>
        <v>781.7</v>
      </c>
      <c r="AG86" s="129">
        <v>795</v>
      </c>
      <c r="AH86" s="1">
        <f>ROUND((AG86-AD86)/3+AG86,1)</f>
        <v>805</v>
      </c>
      <c r="AI86" s="1">
        <f>ROUND((AH86-AE86)/3+AH86,1)</f>
        <v>815.7</v>
      </c>
      <c r="AJ86" s="140">
        <v>835</v>
      </c>
      <c r="AK86" s="1">
        <f t="shared" si="100"/>
        <v>848.3</v>
      </c>
      <c r="AL86" s="1">
        <v>860</v>
      </c>
      <c r="AM86" s="153">
        <v>877</v>
      </c>
      <c r="AN86" s="158">
        <v>886</v>
      </c>
      <c r="AO86" s="163">
        <v>896</v>
      </c>
      <c r="AP86" s="167">
        <v>905</v>
      </c>
      <c r="AQ86" s="174">
        <v>915</v>
      </c>
      <c r="AR86" s="178">
        <v>924</v>
      </c>
      <c r="AS86" s="184">
        <v>933</v>
      </c>
      <c r="AT86" s="189">
        <v>946</v>
      </c>
      <c r="AU86" s="193">
        <v>962</v>
      </c>
      <c r="AV86" s="202">
        <v>978</v>
      </c>
      <c r="AW86" s="205">
        <v>995</v>
      </c>
      <c r="AX86" s="209">
        <v>1013</v>
      </c>
      <c r="AY86" s="218">
        <v>1028</v>
      </c>
      <c r="AZ86" s="225">
        <v>1042</v>
      </c>
      <c r="BA86" s="229">
        <v>1052</v>
      </c>
      <c r="BB86" s="235">
        <v>1062</v>
      </c>
      <c r="BC86" s="245">
        <v>1069</v>
      </c>
      <c r="BD86" s="251">
        <v>1080</v>
      </c>
      <c r="BE86" s="255">
        <v>1091</v>
      </c>
      <c r="BF86" s="264">
        <v>1107</v>
      </c>
      <c r="BG86" s="1">
        <v>1121</v>
      </c>
      <c r="BH86" s="272">
        <v>1135</v>
      </c>
      <c r="BI86" s="279">
        <v>1153</v>
      </c>
      <c r="BJ86" s="285">
        <v>1171</v>
      </c>
      <c r="BK86" s="291">
        <v>1187</v>
      </c>
      <c r="BL86" s="295">
        <v>1198</v>
      </c>
      <c r="BM86" s="299">
        <v>1209</v>
      </c>
      <c r="BN86" s="305">
        <v>1222</v>
      </c>
      <c r="BO86" s="308">
        <v>1233</v>
      </c>
      <c r="BP86" s="310">
        <v>1246</v>
      </c>
      <c r="BQ86" s="313">
        <v>1265</v>
      </c>
      <c r="BR86" s="317">
        <v>1274</v>
      </c>
      <c r="BS86" s="322">
        <v>1293</v>
      </c>
      <c r="BT86" s="327">
        <v>1314</v>
      </c>
      <c r="BU86" s="331">
        <v>1327</v>
      </c>
      <c r="BV86" s="335">
        <v>1351</v>
      </c>
      <c r="BW86" s="338">
        <v>1371</v>
      </c>
      <c r="BX86" s="343">
        <v>1380</v>
      </c>
      <c r="BY86" s="346">
        <v>1392</v>
      </c>
      <c r="BZ86" s="354">
        <v>1402</v>
      </c>
      <c r="CA86" s="375">
        <v>1412</v>
      </c>
      <c r="CB86" s="388">
        <v>7</v>
      </c>
      <c r="CC86" s="393">
        <v>15</v>
      </c>
      <c r="CD86" s="414">
        <v>29</v>
      </c>
      <c r="CE86" s="422">
        <v>47</v>
      </c>
      <c r="CF86" s="429">
        <v>65</v>
      </c>
      <c r="CG86" s="435">
        <v>85</v>
      </c>
      <c r="CH86" s="441">
        <v>104</v>
      </c>
      <c r="CI86" s="448">
        <v>117</v>
      </c>
      <c r="CJ86" s="456">
        <v>134</v>
      </c>
      <c r="CK86" s="460">
        <v>138</v>
      </c>
      <c r="CL86" s="468">
        <v>148</v>
      </c>
      <c r="CM86" s="475">
        <v>159</v>
      </c>
      <c r="CN86" s="483">
        <v>170</v>
      </c>
      <c r="CO86" s="489">
        <v>180</v>
      </c>
      <c r="CP86" s="498">
        <v>189</v>
      </c>
      <c r="CQ86" s="505">
        <v>200</v>
      </c>
      <c r="CR86" s="511">
        <v>212</v>
      </c>
      <c r="CS86" s="522">
        <v>222</v>
      </c>
      <c r="CT86" s="1">
        <v>232</v>
      </c>
      <c r="CU86" s="218">
        <f t="shared" si="76"/>
        <v>10</v>
      </c>
      <c r="CV86" s="7">
        <v>53</v>
      </c>
      <c r="CW86" s="7">
        <v>60</v>
      </c>
      <c r="CX86" s="10">
        <v>67</v>
      </c>
      <c r="CY86" s="13">
        <v>75</v>
      </c>
      <c r="CZ86" s="1">
        <v>80</v>
      </c>
      <c r="DA86" s="22">
        <v>85</v>
      </c>
      <c r="DB86" s="31">
        <v>91</v>
      </c>
      <c r="DC86" s="37">
        <v>93</v>
      </c>
      <c r="DD86" s="1">
        <f>ROUND((DC86-CV86)/7+DC86,0)</f>
        <v>99</v>
      </c>
      <c r="DE86" s="44">
        <v>104</v>
      </c>
      <c r="DF86" s="47">
        <v>112</v>
      </c>
      <c r="DG86" s="53">
        <v>120</v>
      </c>
      <c r="DH86" s="65">
        <v>127</v>
      </c>
      <c r="DI86" s="69">
        <v>134</v>
      </c>
      <c r="DJ86" s="71">
        <v>142</v>
      </c>
      <c r="DK86" s="73">
        <v>150</v>
      </c>
      <c r="DL86" s="77">
        <v>153</v>
      </c>
      <c r="DM86" s="82">
        <v>159</v>
      </c>
      <c r="DN86" s="88">
        <v>163</v>
      </c>
      <c r="DO86" s="90">
        <v>164</v>
      </c>
      <c r="DP86" s="93">
        <v>170</v>
      </c>
      <c r="DQ86" s="1">
        <f>ROUND((DP86-DM86)/3+DP86,1)</f>
        <v>173.7</v>
      </c>
      <c r="DR86" s="113">
        <v>184</v>
      </c>
      <c r="DS86" s="114">
        <v>190</v>
      </c>
      <c r="DT86" s="117">
        <v>198</v>
      </c>
      <c r="DU86" s="122">
        <v>203</v>
      </c>
      <c r="DV86" s="1">
        <f>ROUND((DU86-DR86)/3+DU86,1)</f>
        <v>209.3</v>
      </c>
      <c r="DW86" s="129">
        <v>216</v>
      </c>
      <c r="DX86" s="1">
        <f>ROUND((DW86-DT86)/3/31*16+DW86,1)</f>
        <v>219.1</v>
      </c>
      <c r="DY86" s="1">
        <v>219.1</v>
      </c>
      <c r="DZ86" s="140">
        <v>219.1</v>
      </c>
      <c r="EA86" s="1">
        <f t="shared" si="101"/>
        <v>219.1</v>
      </c>
      <c r="EB86" s="1">
        <v>220.1</v>
      </c>
      <c r="EC86" s="153">
        <v>224</v>
      </c>
      <c r="ED86" s="158">
        <v>229</v>
      </c>
      <c r="EE86" s="163">
        <v>234</v>
      </c>
      <c r="EF86" s="167">
        <v>238</v>
      </c>
      <c r="EG86" s="174">
        <v>241</v>
      </c>
      <c r="EH86" s="178">
        <v>243</v>
      </c>
      <c r="EI86" s="184">
        <v>245</v>
      </c>
      <c r="EJ86" s="189">
        <v>246</v>
      </c>
      <c r="EK86" s="193">
        <v>246</v>
      </c>
      <c r="EL86" s="202">
        <v>246</v>
      </c>
      <c r="EM86" s="205">
        <v>246</v>
      </c>
      <c r="EN86" s="209">
        <v>246</v>
      </c>
      <c r="EO86" s="218">
        <v>246</v>
      </c>
      <c r="EP86" s="225">
        <v>246</v>
      </c>
      <c r="EQ86" s="229">
        <v>246</v>
      </c>
      <c r="ER86" s="235">
        <v>246</v>
      </c>
      <c r="ES86" s="245">
        <v>246</v>
      </c>
      <c r="ET86" s="251">
        <v>246</v>
      </c>
      <c r="EU86" s="255">
        <v>246</v>
      </c>
      <c r="EV86" s="264">
        <v>246</v>
      </c>
      <c r="EW86" s="1">
        <f t="shared" si="99"/>
        <v>246</v>
      </c>
      <c r="EX86" s="1">
        <f t="shared" si="98"/>
        <v>246</v>
      </c>
      <c r="EY86" s="279">
        <v>246</v>
      </c>
      <c r="EZ86" s="285">
        <v>246</v>
      </c>
      <c r="FA86" s="291">
        <v>246</v>
      </c>
      <c r="FB86" s="295">
        <v>246</v>
      </c>
      <c r="FC86" s="299">
        <v>246</v>
      </c>
      <c r="FD86" s="305">
        <v>246</v>
      </c>
      <c r="FE86" s="308">
        <v>246</v>
      </c>
      <c r="FF86" s="310">
        <v>246</v>
      </c>
      <c r="FG86" s="313">
        <v>246</v>
      </c>
      <c r="FH86" s="317">
        <v>246</v>
      </c>
      <c r="FI86" s="322">
        <v>246</v>
      </c>
      <c r="FJ86" s="327">
        <v>246</v>
      </c>
      <c r="FK86" s="331">
        <v>246</v>
      </c>
      <c r="FL86" s="335">
        <v>246</v>
      </c>
      <c r="FM86" s="338">
        <v>246</v>
      </c>
      <c r="FN86" s="343">
        <v>246</v>
      </c>
      <c r="FO86" s="346">
        <v>246</v>
      </c>
      <c r="FP86" s="354">
        <v>246</v>
      </c>
      <c r="FQ86" s="375">
        <v>246</v>
      </c>
      <c r="FR86" s="388">
        <v>5</v>
      </c>
      <c r="FS86" s="393">
        <v>15</v>
      </c>
      <c r="FT86" s="414">
        <v>15</v>
      </c>
      <c r="FU86" s="422">
        <v>15</v>
      </c>
      <c r="FV86" s="429">
        <v>18</v>
      </c>
      <c r="FW86" s="435">
        <v>18</v>
      </c>
      <c r="FX86" s="441">
        <v>19</v>
      </c>
      <c r="FY86" s="448">
        <v>28</v>
      </c>
      <c r="FZ86" s="456">
        <v>38</v>
      </c>
      <c r="GA86" s="460">
        <v>44</v>
      </c>
      <c r="GB86" s="468">
        <v>52</v>
      </c>
      <c r="GC86" s="475">
        <v>62</v>
      </c>
      <c r="GD86" s="483">
        <v>72</v>
      </c>
      <c r="GE86" s="489">
        <v>81</v>
      </c>
      <c r="GF86" s="498">
        <v>81</v>
      </c>
      <c r="GG86" s="505">
        <v>89</v>
      </c>
      <c r="GH86" s="511">
        <v>96</v>
      </c>
      <c r="GI86" s="522">
        <v>102</v>
      </c>
      <c r="GJ86" s="1">
        <v>108</v>
      </c>
      <c r="GK86" s="218">
        <f t="shared" si="79"/>
        <v>6</v>
      </c>
      <c r="GL86" s="7">
        <v>24615</v>
      </c>
      <c r="GM86" s="7">
        <v>25058</v>
      </c>
      <c r="GN86" s="7">
        <v>25519</v>
      </c>
      <c r="GO86" s="13">
        <v>25997</v>
      </c>
      <c r="GP86" s="17"/>
      <c r="GQ86" s="22"/>
      <c r="GR86" s="31">
        <v>26801</v>
      </c>
      <c r="GS86" s="37">
        <v>27157</v>
      </c>
      <c r="GT86" s="41"/>
      <c r="GU86" s="44">
        <v>28355</v>
      </c>
      <c r="GV86" s="47">
        <v>28885</v>
      </c>
      <c r="GW86" s="53">
        <v>29473</v>
      </c>
      <c r="GX86" s="65">
        <v>29958</v>
      </c>
      <c r="GY86" s="69">
        <v>30466</v>
      </c>
      <c r="GZ86" s="71">
        <v>31016</v>
      </c>
      <c r="HA86" s="73">
        <v>31456</v>
      </c>
      <c r="HB86" s="77">
        <v>31652</v>
      </c>
      <c r="HC86" s="82">
        <v>32082</v>
      </c>
      <c r="HD86" s="88">
        <v>32440</v>
      </c>
      <c r="HE86" s="90">
        <v>32803</v>
      </c>
      <c r="HF86" s="93">
        <v>33186</v>
      </c>
      <c r="HG86" s="99"/>
      <c r="HH86" s="74">
        <v>34243</v>
      </c>
      <c r="HI86" s="114">
        <v>34697</v>
      </c>
      <c r="HJ86" s="117">
        <v>35230</v>
      </c>
      <c r="HK86" s="122">
        <v>35650</v>
      </c>
      <c r="HL86" s="124"/>
      <c r="HM86" s="129">
        <v>36459</v>
      </c>
      <c r="HN86" s="133"/>
      <c r="HO86" s="136"/>
      <c r="HP86" s="140">
        <v>37640</v>
      </c>
      <c r="HQ86" s="145"/>
      <c r="HR86" s="149"/>
      <c r="HS86" s="153">
        <v>39338</v>
      </c>
      <c r="HT86" s="158">
        <v>39713</v>
      </c>
      <c r="HU86" s="163">
        <v>40212</v>
      </c>
      <c r="HV86" s="167">
        <v>40656</v>
      </c>
      <c r="HW86" s="174">
        <v>41058</v>
      </c>
      <c r="HX86" s="178">
        <v>41400</v>
      </c>
      <c r="HY86" s="184">
        <v>41760</v>
      </c>
      <c r="HZ86" s="189">
        <v>42174</v>
      </c>
      <c r="IA86" s="193">
        <v>42713</v>
      </c>
      <c r="IB86" s="202">
        <v>43209</v>
      </c>
      <c r="IC86" s="205">
        <v>43771</v>
      </c>
      <c r="ID86" s="209">
        <v>44516</v>
      </c>
      <c r="IE86" s="218">
        <v>45154</v>
      </c>
      <c r="IF86" s="225">
        <v>45838</v>
      </c>
      <c r="IG86" s="229">
        <v>46376</v>
      </c>
      <c r="IH86" s="235">
        <v>46880</v>
      </c>
      <c r="II86" s="245">
        <v>47243</v>
      </c>
      <c r="IJ86" s="251">
        <v>47700</v>
      </c>
      <c r="IK86" s="255">
        <v>48180</v>
      </c>
      <c r="IL86" s="264">
        <v>48700</v>
      </c>
      <c r="IM86" s="268"/>
      <c r="IN86" s="272">
        <v>49621</v>
      </c>
      <c r="IO86" s="279">
        <v>50236</v>
      </c>
      <c r="IP86" s="285">
        <v>50956</v>
      </c>
      <c r="IQ86" s="291">
        <v>51607</v>
      </c>
      <c r="IR86" s="295">
        <v>52061</v>
      </c>
      <c r="IS86" s="299">
        <v>52538</v>
      </c>
      <c r="IT86" s="305">
        <v>52995</v>
      </c>
      <c r="IU86" s="308">
        <v>53649</v>
      </c>
      <c r="IV86" s="310">
        <v>53949</v>
      </c>
      <c r="IW86" s="74">
        <v>54852</v>
      </c>
      <c r="IX86" s="317">
        <v>55132</v>
      </c>
      <c r="IY86" s="322">
        <v>55654</v>
      </c>
      <c r="IZ86" s="327">
        <v>56204</v>
      </c>
      <c r="JA86" s="331">
        <v>57100</v>
      </c>
      <c r="JB86" s="335">
        <v>57580</v>
      </c>
      <c r="JC86" s="338">
        <v>58410</v>
      </c>
      <c r="JD86" s="343">
        <v>58860</v>
      </c>
      <c r="JE86" s="346">
        <v>59487</v>
      </c>
      <c r="JF86" s="354">
        <v>59963</v>
      </c>
      <c r="JG86" s="375">
        <v>60357</v>
      </c>
      <c r="JH86" s="388">
        <v>60971</v>
      </c>
      <c r="JI86" s="393">
        <v>61414</v>
      </c>
      <c r="JJ86" s="414">
        <v>61863</v>
      </c>
      <c r="JK86" s="422">
        <v>62353</v>
      </c>
      <c r="JL86" s="429">
        <v>62867</v>
      </c>
      <c r="JM86" s="435">
        <v>63513</v>
      </c>
      <c r="JN86" s="441">
        <v>64306</v>
      </c>
      <c r="JO86" s="448">
        <v>64727</v>
      </c>
      <c r="JP86" s="456">
        <v>65217</v>
      </c>
      <c r="JQ86" s="460">
        <v>65462</v>
      </c>
      <c r="JR86" s="468">
        <v>65840</v>
      </c>
      <c r="JS86" s="475">
        <v>66285</v>
      </c>
      <c r="JT86" s="483">
        <v>66748</v>
      </c>
      <c r="JU86" s="489">
        <v>67260</v>
      </c>
      <c r="JV86" s="498">
        <v>67587</v>
      </c>
      <c r="JW86" s="505">
        <v>67864</v>
      </c>
      <c r="JX86" s="511">
        <v>68112</v>
      </c>
      <c r="JY86" s="519"/>
      <c r="JZ86" s="530"/>
      <c r="KA86" s="218" t="str">
        <f t="shared" si="80"/>
        <v>Н/Д</v>
      </c>
      <c r="KB86" s="4"/>
    </row>
    <row r="87" spans="1:288" ht="15" customHeight="1" x14ac:dyDescent="0.2">
      <c r="A87" s="557"/>
      <c r="B87" s="43">
        <v>86</v>
      </c>
      <c r="C87" s="4" t="s">
        <v>208</v>
      </c>
      <c r="D87" s="43">
        <v>0</v>
      </c>
      <c r="E87" s="43">
        <v>1</v>
      </c>
      <c r="F87" s="7">
        <v>86</v>
      </c>
      <c r="G87" s="5">
        <v>86</v>
      </c>
      <c r="H87" s="5">
        <v>86</v>
      </c>
      <c r="I87" s="5">
        <v>86</v>
      </c>
      <c r="J87" s="5">
        <v>86</v>
      </c>
      <c r="K87" s="22">
        <v>90</v>
      </c>
      <c r="L87" s="5">
        <v>90</v>
      </c>
      <c r="M87" s="37">
        <v>92</v>
      </c>
      <c r="N87" s="5">
        <v>92</v>
      </c>
      <c r="O87" s="5">
        <v>92</v>
      </c>
      <c r="P87" s="5">
        <v>92</v>
      </c>
      <c r="Q87" s="53">
        <v>94</v>
      </c>
      <c r="R87" s="5">
        <v>94</v>
      </c>
      <c r="S87" s="69">
        <v>95</v>
      </c>
      <c r="T87" s="5">
        <v>95</v>
      </c>
      <c r="U87" s="5">
        <v>95</v>
      </c>
      <c r="V87" s="5">
        <v>95</v>
      </c>
      <c r="W87" s="5">
        <v>95</v>
      </c>
      <c r="X87" s="5">
        <v>95</v>
      </c>
      <c r="Y87" s="5">
        <v>95</v>
      </c>
      <c r="Z87" s="93">
        <v>100</v>
      </c>
      <c r="AA87" s="5">
        <v>100</v>
      </c>
      <c r="AB87" s="5">
        <v>100</v>
      </c>
      <c r="AC87" s="114">
        <v>102</v>
      </c>
      <c r="AD87" s="5">
        <v>102</v>
      </c>
      <c r="AE87" s="5">
        <v>102</v>
      </c>
      <c r="AF87" s="5">
        <v>102</v>
      </c>
      <c r="AG87" s="5">
        <v>102</v>
      </c>
      <c r="AH87" s="5">
        <v>102</v>
      </c>
      <c r="AI87" s="5">
        <v>102</v>
      </c>
      <c r="AJ87" s="5">
        <v>102</v>
      </c>
      <c r="AK87" s="5">
        <v>102</v>
      </c>
      <c r="AL87" s="5">
        <v>102</v>
      </c>
      <c r="AM87" s="5">
        <v>102</v>
      </c>
      <c r="AN87" s="5">
        <v>102</v>
      </c>
      <c r="AO87" s="163">
        <v>108</v>
      </c>
      <c r="AP87" s="5">
        <v>108</v>
      </c>
      <c r="AQ87" s="5">
        <v>108</v>
      </c>
      <c r="AR87" s="5">
        <v>108</v>
      </c>
      <c r="AS87" s="5">
        <v>108</v>
      </c>
      <c r="AT87" s="5">
        <v>108</v>
      </c>
      <c r="AU87" s="5">
        <v>108</v>
      </c>
      <c r="AV87" s="5">
        <v>108</v>
      </c>
      <c r="AW87" s="5">
        <v>108</v>
      </c>
      <c r="AX87" s="209">
        <v>110</v>
      </c>
      <c r="AY87" s="5">
        <v>110</v>
      </c>
      <c r="AZ87" s="5">
        <v>110</v>
      </c>
      <c r="BA87" s="5">
        <v>110</v>
      </c>
      <c r="BB87" s="5">
        <v>110</v>
      </c>
      <c r="BC87" s="5">
        <v>110</v>
      </c>
      <c r="BD87" s="5">
        <v>110</v>
      </c>
      <c r="BE87" s="5">
        <v>110</v>
      </c>
      <c r="BF87" s="5">
        <v>110</v>
      </c>
      <c r="BG87" s="5">
        <v>110</v>
      </c>
      <c r="BH87" s="5">
        <v>110</v>
      </c>
      <c r="BI87" s="5">
        <v>110</v>
      </c>
      <c r="BJ87" s="5">
        <v>110</v>
      </c>
      <c r="BK87" s="291">
        <v>114</v>
      </c>
      <c r="BL87" s="295">
        <v>116</v>
      </c>
      <c r="BM87" s="299">
        <v>119</v>
      </c>
      <c r="BN87" s="305">
        <v>121</v>
      </c>
      <c r="BO87" s="308">
        <v>123</v>
      </c>
      <c r="BP87" s="310">
        <v>126</v>
      </c>
      <c r="BQ87" s="313">
        <v>128</v>
      </c>
      <c r="BR87" s="317">
        <v>131</v>
      </c>
      <c r="BS87" s="322">
        <v>3</v>
      </c>
      <c r="BT87" s="327">
        <v>7</v>
      </c>
      <c r="BU87" s="331">
        <v>9</v>
      </c>
      <c r="BV87" s="335">
        <v>12</v>
      </c>
      <c r="BW87" s="338">
        <v>15</v>
      </c>
      <c r="BX87" s="343">
        <v>17</v>
      </c>
      <c r="BY87" s="346">
        <v>19</v>
      </c>
      <c r="BZ87" s="354">
        <v>21</v>
      </c>
      <c r="CA87" s="375">
        <v>23</v>
      </c>
      <c r="CB87" s="388">
        <v>25</v>
      </c>
      <c r="CC87" s="1">
        <v>27</v>
      </c>
      <c r="CD87" s="414">
        <v>30</v>
      </c>
      <c r="CE87" s="422">
        <v>33</v>
      </c>
      <c r="CF87" s="429">
        <v>36</v>
      </c>
      <c r="CG87" s="435">
        <v>38</v>
      </c>
      <c r="CH87" s="441">
        <v>40</v>
      </c>
      <c r="CI87" s="448">
        <v>43</v>
      </c>
      <c r="CJ87" s="456">
        <v>45</v>
      </c>
      <c r="CK87" s="460">
        <v>47</v>
      </c>
      <c r="CL87" s="468">
        <v>50</v>
      </c>
      <c r="CM87" s="475">
        <v>52</v>
      </c>
      <c r="CN87" s="483">
        <v>55</v>
      </c>
      <c r="CO87" s="489">
        <v>57</v>
      </c>
      <c r="CP87" s="1">
        <v>59</v>
      </c>
      <c r="CQ87" s="505">
        <v>62</v>
      </c>
      <c r="CR87" s="511">
        <v>66</v>
      </c>
      <c r="CS87" s="522">
        <v>66</v>
      </c>
      <c r="CT87" s="530">
        <v>72</v>
      </c>
      <c r="CU87" s="218">
        <f t="shared" si="76"/>
        <v>6</v>
      </c>
      <c r="CV87" s="7">
        <v>14</v>
      </c>
      <c r="CW87" s="5">
        <v>14</v>
      </c>
      <c r="CX87" s="5">
        <v>14</v>
      </c>
      <c r="CY87" s="5">
        <v>14</v>
      </c>
      <c r="CZ87" s="5">
        <v>14</v>
      </c>
      <c r="DA87" s="22">
        <v>14</v>
      </c>
      <c r="DB87" s="5">
        <v>14</v>
      </c>
      <c r="DC87" s="37">
        <v>15</v>
      </c>
      <c r="DD87" s="5">
        <v>15</v>
      </c>
      <c r="DE87" s="5">
        <v>15</v>
      </c>
      <c r="DF87" s="5">
        <v>15</v>
      </c>
      <c r="DG87" s="53">
        <v>16</v>
      </c>
      <c r="DH87" s="5">
        <v>16</v>
      </c>
      <c r="DI87" s="69">
        <v>17</v>
      </c>
      <c r="DJ87" s="5">
        <v>17</v>
      </c>
      <c r="DK87" s="5">
        <v>17</v>
      </c>
      <c r="DL87" s="5">
        <v>17</v>
      </c>
      <c r="DM87" s="5">
        <v>17</v>
      </c>
      <c r="DN87" s="5">
        <v>17</v>
      </c>
      <c r="DO87" s="5">
        <v>17</v>
      </c>
      <c r="DP87" s="93">
        <v>18</v>
      </c>
      <c r="DQ87" s="5">
        <v>18</v>
      </c>
      <c r="DR87" s="5">
        <v>18</v>
      </c>
      <c r="DS87" s="114">
        <v>19</v>
      </c>
      <c r="DT87" s="5">
        <v>19</v>
      </c>
      <c r="DU87" s="5">
        <v>19</v>
      </c>
      <c r="DV87" s="5">
        <v>19</v>
      </c>
      <c r="DW87" s="5">
        <v>19</v>
      </c>
      <c r="DX87" s="5">
        <v>19</v>
      </c>
      <c r="DY87" s="5">
        <v>19</v>
      </c>
      <c r="DZ87" s="5">
        <v>19</v>
      </c>
      <c r="EA87" s="5">
        <v>19</v>
      </c>
      <c r="EB87" s="5">
        <v>19</v>
      </c>
      <c r="EC87" s="5">
        <v>19</v>
      </c>
      <c r="ED87" s="5">
        <v>19</v>
      </c>
      <c r="EE87" s="163">
        <v>22</v>
      </c>
      <c r="EF87" s="5">
        <v>22</v>
      </c>
      <c r="EG87" s="5">
        <v>22</v>
      </c>
      <c r="EH87" s="5">
        <v>22</v>
      </c>
      <c r="EI87" s="5">
        <v>22</v>
      </c>
      <c r="EJ87" s="5">
        <v>22</v>
      </c>
      <c r="EK87" s="5">
        <v>22</v>
      </c>
      <c r="EL87" s="5">
        <v>22</v>
      </c>
      <c r="EM87" s="5">
        <v>22</v>
      </c>
      <c r="EN87" s="209">
        <v>22</v>
      </c>
      <c r="EO87" s="5">
        <v>23</v>
      </c>
      <c r="EP87" s="5">
        <v>23</v>
      </c>
      <c r="EQ87" s="5">
        <v>23</v>
      </c>
      <c r="ER87" s="5">
        <v>23</v>
      </c>
      <c r="ES87" s="5">
        <v>23</v>
      </c>
      <c r="ET87" s="5">
        <v>23</v>
      </c>
      <c r="EU87" s="5">
        <v>23</v>
      </c>
      <c r="EV87" s="5">
        <v>23</v>
      </c>
      <c r="EW87" s="5">
        <v>23</v>
      </c>
      <c r="EX87" s="5">
        <v>23</v>
      </c>
      <c r="EY87" s="5">
        <v>23</v>
      </c>
      <c r="EZ87" s="5">
        <v>23</v>
      </c>
      <c r="FA87" s="291">
        <v>24</v>
      </c>
      <c r="FB87" s="295">
        <v>25</v>
      </c>
      <c r="FC87" s="299">
        <v>27</v>
      </c>
      <c r="FD87" s="305">
        <v>28</v>
      </c>
      <c r="FE87" s="308">
        <v>29</v>
      </c>
      <c r="FF87" s="310">
        <v>30</v>
      </c>
      <c r="FG87" s="313">
        <v>30</v>
      </c>
      <c r="FH87" s="317">
        <v>30</v>
      </c>
      <c r="FI87" s="322">
        <v>1.423</v>
      </c>
      <c r="FJ87" s="327">
        <v>1.423</v>
      </c>
      <c r="FK87" s="331">
        <v>2</v>
      </c>
      <c r="FL87" s="335">
        <v>2</v>
      </c>
      <c r="FM87" s="338">
        <v>3</v>
      </c>
      <c r="FN87" s="343">
        <v>3</v>
      </c>
      <c r="FO87" s="346">
        <v>4</v>
      </c>
      <c r="FP87" s="354">
        <v>5</v>
      </c>
      <c r="FQ87" s="375">
        <v>6</v>
      </c>
      <c r="FR87" s="388">
        <v>7</v>
      </c>
      <c r="FS87" s="1">
        <v>8</v>
      </c>
      <c r="FT87" s="414">
        <v>8</v>
      </c>
      <c r="FU87" s="422">
        <v>9</v>
      </c>
      <c r="FV87" s="429">
        <v>9</v>
      </c>
      <c r="FW87" s="435">
        <v>10</v>
      </c>
      <c r="FX87" s="441">
        <v>11</v>
      </c>
      <c r="FY87" s="448">
        <v>12</v>
      </c>
      <c r="FZ87" s="456">
        <v>13</v>
      </c>
      <c r="GA87" s="460">
        <v>14</v>
      </c>
      <c r="GB87" s="468">
        <v>15</v>
      </c>
      <c r="GC87" s="475">
        <v>16</v>
      </c>
      <c r="GD87" s="483">
        <v>17</v>
      </c>
      <c r="GE87" s="489">
        <v>18</v>
      </c>
      <c r="GF87" s="1">
        <v>19</v>
      </c>
      <c r="GG87" s="505">
        <v>19</v>
      </c>
      <c r="GH87" s="511">
        <v>21</v>
      </c>
      <c r="GI87" s="519">
        <v>22</v>
      </c>
      <c r="GJ87" s="530">
        <v>23</v>
      </c>
      <c r="GK87" s="218">
        <f t="shared" si="79"/>
        <v>1</v>
      </c>
      <c r="GL87" s="29">
        <v>2280</v>
      </c>
      <c r="GM87" s="29"/>
      <c r="GN87" s="29">
        <v>2280</v>
      </c>
      <c r="GO87" s="29">
        <v>2280</v>
      </c>
      <c r="GP87" s="29">
        <v>2280</v>
      </c>
      <c r="GQ87" s="29">
        <v>2280</v>
      </c>
      <c r="GR87" s="31">
        <v>2570</v>
      </c>
      <c r="GS87" s="5">
        <v>2570</v>
      </c>
      <c r="GT87" s="5">
        <v>2570</v>
      </c>
      <c r="GU87" s="44">
        <v>2623</v>
      </c>
      <c r="GV87" s="5">
        <v>2623</v>
      </c>
      <c r="GW87" s="58">
        <v>2649</v>
      </c>
      <c r="GX87" s="5">
        <v>2649</v>
      </c>
      <c r="GY87" s="69">
        <v>2665</v>
      </c>
      <c r="GZ87" s="5">
        <v>2665</v>
      </c>
      <c r="HA87" s="5">
        <v>2665</v>
      </c>
      <c r="HB87" s="5">
        <v>2665</v>
      </c>
      <c r="HC87" s="5">
        <v>2665</v>
      </c>
      <c r="HD87" s="5">
        <v>2665</v>
      </c>
      <c r="HE87" s="5">
        <v>2665</v>
      </c>
      <c r="HF87" s="5">
        <v>2665</v>
      </c>
      <c r="HG87" s="5">
        <v>2665</v>
      </c>
      <c r="HH87" s="5">
        <v>2665</v>
      </c>
      <c r="HI87" s="114">
        <v>2717</v>
      </c>
      <c r="HJ87" s="5">
        <v>2717</v>
      </c>
      <c r="HK87" s="5">
        <v>2717</v>
      </c>
      <c r="HL87" s="5">
        <v>2717</v>
      </c>
      <c r="HM87" s="5">
        <v>2717</v>
      </c>
      <c r="HN87" s="5">
        <v>2717</v>
      </c>
      <c r="HO87" s="5">
        <v>2717</v>
      </c>
      <c r="HP87" s="5">
        <v>2717</v>
      </c>
      <c r="HQ87" s="5">
        <v>2717</v>
      </c>
      <c r="HR87" s="5">
        <v>2717</v>
      </c>
      <c r="HS87" s="5">
        <v>2717</v>
      </c>
      <c r="HT87" s="5">
        <v>2717</v>
      </c>
      <c r="HU87" s="163">
        <v>2849</v>
      </c>
      <c r="HV87" s="5">
        <v>2849</v>
      </c>
      <c r="HW87" s="5">
        <v>2849</v>
      </c>
      <c r="HX87" s="5">
        <v>2849</v>
      </c>
      <c r="HY87" s="5">
        <v>2849</v>
      </c>
      <c r="HZ87" s="5">
        <v>2849</v>
      </c>
      <c r="IA87" s="5">
        <v>2849</v>
      </c>
      <c r="IB87" s="5">
        <v>2849</v>
      </c>
      <c r="IC87" s="5">
        <v>2849</v>
      </c>
      <c r="ID87" s="209">
        <v>2859</v>
      </c>
      <c r="IE87" s="5">
        <v>2859</v>
      </c>
      <c r="IF87" s="5">
        <v>2859</v>
      </c>
      <c r="IG87" s="5">
        <v>2859</v>
      </c>
      <c r="IH87" s="5">
        <v>2859</v>
      </c>
      <c r="II87" s="5">
        <v>2859</v>
      </c>
      <c r="IJ87" s="5">
        <v>2859</v>
      </c>
      <c r="IK87" s="5">
        <v>2859</v>
      </c>
      <c r="IL87" s="5">
        <v>2859</v>
      </c>
      <c r="IM87" s="5">
        <v>2859</v>
      </c>
      <c r="IN87" s="5">
        <v>2859</v>
      </c>
      <c r="IO87" s="5">
        <v>2859</v>
      </c>
      <c r="IP87" s="5">
        <v>2859</v>
      </c>
      <c r="IQ87" s="291"/>
      <c r="IR87" s="295">
        <v>3063</v>
      </c>
      <c r="IS87" s="299">
        <v>3132</v>
      </c>
      <c r="IT87" s="305">
        <v>3198</v>
      </c>
      <c r="IU87" s="308">
        <v>3261</v>
      </c>
      <c r="IV87" s="74">
        <v>3336</v>
      </c>
      <c r="IW87" s="313">
        <v>3385</v>
      </c>
      <c r="IX87" s="317">
        <v>3459</v>
      </c>
      <c r="IY87" s="322">
        <v>3532</v>
      </c>
      <c r="IZ87" s="327">
        <v>3619</v>
      </c>
      <c r="JA87" s="331">
        <v>3698</v>
      </c>
      <c r="JB87" s="335">
        <v>3763</v>
      </c>
      <c r="JC87" s="338">
        <v>3833</v>
      </c>
      <c r="JD87" s="343">
        <v>3892</v>
      </c>
      <c r="JE87" s="346">
        <v>3961</v>
      </c>
      <c r="JF87" s="354">
        <v>4030</v>
      </c>
      <c r="JG87" s="375">
        <v>4082</v>
      </c>
      <c r="JH87" s="388">
        <v>4147</v>
      </c>
      <c r="JI87" s="393"/>
      <c r="JJ87" s="414">
        <v>4267</v>
      </c>
      <c r="JK87" s="422">
        <v>4352</v>
      </c>
      <c r="JL87" s="429">
        <v>4456</v>
      </c>
      <c r="JM87" s="435">
        <v>4528</v>
      </c>
      <c r="JN87" s="441">
        <v>4606</v>
      </c>
      <c r="JO87" s="448">
        <v>4668</v>
      </c>
      <c r="JP87" s="456">
        <v>4730</v>
      </c>
      <c r="JQ87" s="460">
        <v>4797</v>
      </c>
      <c r="JR87" s="468">
        <v>4866</v>
      </c>
      <c r="JS87" s="475">
        <v>4930</v>
      </c>
      <c r="JT87" s="483">
        <v>4997</v>
      </c>
      <c r="JU87" s="489">
        <v>5060</v>
      </c>
      <c r="JV87" s="498"/>
      <c r="JW87" s="505">
        <v>5316</v>
      </c>
      <c r="JX87" s="511">
        <v>5422</v>
      </c>
      <c r="JY87" s="74">
        <v>5520</v>
      </c>
      <c r="JZ87" s="530">
        <v>5584</v>
      </c>
      <c r="KA87" s="218">
        <f t="shared" si="80"/>
        <v>64</v>
      </c>
      <c r="KB87" s="4"/>
    </row>
    <row r="88" spans="1:288" ht="15" customHeight="1" x14ac:dyDescent="0.2">
      <c r="A88" s="557"/>
      <c r="B88" s="43">
        <v>87</v>
      </c>
      <c r="C88" s="4" t="s">
        <v>484</v>
      </c>
      <c r="D88" s="43">
        <v>3</v>
      </c>
      <c r="E88" s="43">
        <v>1</v>
      </c>
      <c r="F88" s="7">
        <v>84</v>
      </c>
      <c r="G88" s="7">
        <v>85</v>
      </c>
      <c r="H88" s="10">
        <v>86</v>
      </c>
      <c r="I88" s="13">
        <v>86</v>
      </c>
      <c r="J88" s="18">
        <v>86</v>
      </c>
      <c r="K88" s="22">
        <v>86</v>
      </c>
      <c r="L88" s="31">
        <v>86</v>
      </c>
      <c r="M88" s="5">
        <v>86</v>
      </c>
      <c r="N88" s="41">
        <v>86</v>
      </c>
      <c r="O88" s="44">
        <v>87</v>
      </c>
      <c r="P88" s="47">
        <v>88</v>
      </c>
      <c r="Q88" s="53">
        <v>89</v>
      </c>
      <c r="R88" s="65">
        <v>90</v>
      </c>
      <c r="S88" s="69">
        <v>91</v>
      </c>
      <c r="T88" s="71">
        <v>92</v>
      </c>
      <c r="U88" s="73">
        <v>92</v>
      </c>
      <c r="V88" s="77">
        <v>92</v>
      </c>
      <c r="W88" s="82">
        <v>92</v>
      </c>
      <c r="X88" s="88">
        <v>92</v>
      </c>
      <c r="Y88" s="90">
        <v>92</v>
      </c>
      <c r="Z88" s="93">
        <v>93</v>
      </c>
      <c r="AA88" s="99">
        <v>94</v>
      </c>
      <c r="AB88" s="104">
        <v>95</v>
      </c>
      <c r="AC88" s="114">
        <v>96</v>
      </c>
      <c r="AD88" s="119">
        <v>97</v>
      </c>
      <c r="AE88" s="122">
        <v>98</v>
      </c>
      <c r="AF88" s="128">
        <v>99</v>
      </c>
      <c r="AG88" s="129">
        <v>99</v>
      </c>
      <c r="AH88" s="5">
        <v>99</v>
      </c>
      <c r="AI88" s="5">
        <v>99</v>
      </c>
      <c r="AJ88" s="5">
        <v>99</v>
      </c>
      <c r="AK88" s="5">
        <v>99</v>
      </c>
      <c r="AL88" s="149">
        <v>100</v>
      </c>
      <c r="AM88" s="153">
        <v>101</v>
      </c>
      <c r="AN88" s="158">
        <v>102</v>
      </c>
      <c r="AO88" s="163">
        <v>103</v>
      </c>
      <c r="AP88" s="167">
        <v>104</v>
      </c>
      <c r="AQ88" s="174">
        <v>105</v>
      </c>
      <c r="AR88" s="178">
        <v>106</v>
      </c>
      <c r="AS88" s="184">
        <v>107</v>
      </c>
      <c r="AT88" s="189">
        <v>108</v>
      </c>
      <c r="AU88" s="193">
        <v>109</v>
      </c>
      <c r="AV88" s="202">
        <v>110</v>
      </c>
      <c r="AW88" s="205">
        <v>112</v>
      </c>
      <c r="AX88" s="209">
        <v>113</v>
      </c>
      <c r="AY88" s="218">
        <v>115</v>
      </c>
      <c r="AZ88" s="225">
        <v>116</v>
      </c>
      <c r="BA88" s="229">
        <v>117</v>
      </c>
      <c r="BB88" s="235">
        <v>118</v>
      </c>
      <c r="BC88" s="245">
        <v>119</v>
      </c>
      <c r="BD88" s="251">
        <v>120</v>
      </c>
      <c r="BE88" s="255">
        <v>121</v>
      </c>
      <c r="BF88" s="264">
        <v>122</v>
      </c>
      <c r="BG88" s="268">
        <v>124</v>
      </c>
      <c r="BH88" s="272">
        <v>126</v>
      </c>
      <c r="BI88" s="279">
        <v>127</v>
      </c>
      <c r="BJ88" s="285">
        <v>128</v>
      </c>
      <c r="BK88" s="291">
        <v>129</v>
      </c>
      <c r="BL88" s="295">
        <v>130</v>
      </c>
      <c r="BM88" s="299">
        <v>131</v>
      </c>
      <c r="BN88" s="305">
        <v>132</v>
      </c>
      <c r="BO88" s="308">
        <v>133</v>
      </c>
      <c r="BP88" s="310">
        <v>134</v>
      </c>
      <c r="BQ88" s="313">
        <v>135</v>
      </c>
      <c r="BR88" s="317">
        <v>137</v>
      </c>
      <c r="BS88" s="322">
        <v>139</v>
      </c>
      <c r="BT88" s="327">
        <v>141</v>
      </c>
      <c r="BU88" s="331">
        <v>142</v>
      </c>
      <c r="BV88" s="335">
        <v>143</v>
      </c>
      <c r="BW88" s="338">
        <v>144</v>
      </c>
      <c r="BX88" s="343">
        <v>145</v>
      </c>
      <c r="BY88" s="346">
        <v>146</v>
      </c>
      <c r="BZ88" s="354">
        <v>147</v>
      </c>
      <c r="CA88" s="375">
        <v>148</v>
      </c>
      <c r="CB88" s="388">
        <v>149</v>
      </c>
      <c r="CC88" s="393">
        <v>150</v>
      </c>
      <c r="CD88" s="414">
        <v>151</v>
      </c>
      <c r="CE88" s="422">
        <v>151</v>
      </c>
      <c r="CF88" s="429">
        <v>152</v>
      </c>
      <c r="CG88" s="435">
        <v>154</v>
      </c>
      <c r="CH88" s="441">
        <v>155</v>
      </c>
      <c r="CI88" s="448">
        <v>156</v>
      </c>
      <c r="CJ88" s="456">
        <v>157</v>
      </c>
      <c r="CK88" s="460">
        <v>158</v>
      </c>
      <c r="CL88" s="468">
        <v>159</v>
      </c>
      <c r="CM88" s="475">
        <v>160</v>
      </c>
      <c r="CN88" s="483">
        <v>161</v>
      </c>
      <c r="CO88" s="489">
        <v>162</v>
      </c>
      <c r="CP88" s="498">
        <v>163</v>
      </c>
      <c r="CQ88" s="505">
        <v>164</v>
      </c>
      <c r="CR88" s="511">
        <v>165</v>
      </c>
      <c r="CS88" s="519">
        <v>165</v>
      </c>
      <c r="CT88" s="530">
        <v>166</v>
      </c>
      <c r="CU88" s="218">
        <f t="shared" si="76"/>
        <v>1</v>
      </c>
      <c r="CV88" s="7">
        <v>47</v>
      </c>
      <c r="CW88" s="7">
        <v>48</v>
      </c>
      <c r="CX88" s="10">
        <v>49</v>
      </c>
      <c r="CY88" s="13">
        <v>49</v>
      </c>
      <c r="CZ88" s="18">
        <v>49</v>
      </c>
      <c r="DA88" s="22">
        <v>49</v>
      </c>
      <c r="DB88" s="31">
        <v>49</v>
      </c>
      <c r="DC88" s="5">
        <v>49</v>
      </c>
      <c r="DD88" s="41">
        <v>49</v>
      </c>
      <c r="DE88" s="44">
        <v>50</v>
      </c>
      <c r="DF88" s="47">
        <v>51</v>
      </c>
      <c r="DG88" s="53">
        <v>52</v>
      </c>
      <c r="DH88" s="65">
        <v>53</v>
      </c>
      <c r="DI88" s="69">
        <v>53</v>
      </c>
      <c r="DJ88" s="71">
        <v>54</v>
      </c>
      <c r="DK88" s="73">
        <v>54</v>
      </c>
      <c r="DL88" s="77">
        <v>54</v>
      </c>
      <c r="DM88" s="82">
        <v>54</v>
      </c>
      <c r="DN88" s="88">
        <v>54</v>
      </c>
      <c r="DO88" s="90">
        <v>54</v>
      </c>
      <c r="DP88" s="93">
        <v>55</v>
      </c>
      <c r="DQ88" s="99">
        <v>55</v>
      </c>
      <c r="DR88" s="104">
        <v>56</v>
      </c>
      <c r="DS88" s="114">
        <v>57</v>
      </c>
      <c r="DT88" s="119">
        <v>57</v>
      </c>
      <c r="DU88" s="122">
        <v>58</v>
      </c>
      <c r="DV88" s="128">
        <v>58.7</v>
      </c>
      <c r="DW88" s="129">
        <v>58.7</v>
      </c>
      <c r="DX88" s="5">
        <v>58.7</v>
      </c>
      <c r="DY88" s="5">
        <v>58.7</v>
      </c>
      <c r="DZ88" s="5">
        <v>58.7</v>
      </c>
      <c r="EA88" s="5">
        <v>58.7</v>
      </c>
      <c r="EB88" s="149">
        <v>58.7</v>
      </c>
      <c r="EC88" s="153">
        <v>60</v>
      </c>
      <c r="ED88" s="158">
        <v>60</v>
      </c>
      <c r="EE88" s="163">
        <v>61</v>
      </c>
      <c r="EF88" s="167">
        <v>62</v>
      </c>
      <c r="EG88" s="174">
        <v>62</v>
      </c>
      <c r="EH88" s="178">
        <v>63</v>
      </c>
      <c r="EI88" s="184">
        <v>63</v>
      </c>
      <c r="EJ88" s="189">
        <v>63</v>
      </c>
      <c r="EK88" s="193">
        <v>63</v>
      </c>
      <c r="EL88" s="202">
        <v>63</v>
      </c>
      <c r="EM88" s="205">
        <v>63</v>
      </c>
      <c r="EN88" s="209">
        <v>63</v>
      </c>
      <c r="EO88" s="218">
        <v>64</v>
      </c>
      <c r="EP88" s="225">
        <v>64</v>
      </c>
      <c r="EQ88" s="229">
        <v>65</v>
      </c>
      <c r="ER88" s="235">
        <v>66</v>
      </c>
      <c r="ES88" s="245">
        <v>66</v>
      </c>
      <c r="ET88" s="251">
        <v>67</v>
      </c>
      <c r="EU88" s="255">
        <v>68</v>
      </c>
      <c r="EV88" s="264">
        <v>68</v>
      </c>
      <c r="EW88" s="268">
        <v>68</v>
      </c>
      <c r="EX88" s="272">
        <v>68</v>
      </c>
      <c r="EY88" s="279">
        <v>68</v>
      </c>
      <c r="EZ88" s="285">
        <v>69</v>
      </c>
      <c r="FA88" s="291">
        <v>69</v>
      </c>
      <c r="FB88" s="295">
        <v>70</v>
      </c>
      <c r="FC88" s="299">
        <v>70</v>
      </c>
      <c r="FD88" s="305">
        <v>71</v>
      </c>
      <c r="FE88" s="308">
        <v>72</v>
      </c>
      <c r="FF88" s="310">
        <v>72</v>
      </c>
      <c r="FG88" s="313">
        <v>72</v>
      </c>
      <c r="FH88" s="317">
        <v>72</v>
      </c>
      <c r="FI88" s="322">
        <v>72</v>
      </c>
      <c r="FJ88" s="327">
        <v>72</v>
      </c>
      <c r="FK88" s="331">
        <v>72</v>
      </c>
      <c r="FL88" s="335">
        <v>72</v>
      </c>
      <c r="FM88" s="338">
        <v>73</v>
      </c>
      <c r="FN88" s="343">
        <v>73</v>
      </c>
      <c r="FO88" s="346">
        <v>74</v>
      </c>
      <c r="FP88" s="1">
        <v>75</v>
      </c>
      <c r="FQ88" s="1">
        <v>76</v>
      </c>
      <c r="FR88" s="388">
        <v>75</v>
      </c>
      <c r="FS88" s="1">
        <v>75</v>
      </c>
      <c r="FT88" s="1">
        <v>75</v>
      </c>
      <c r="FU88" s="1">
        <v>75</v>
      </c>
      <c r="FV88" s="1">
        <v>75</v>
      </c>
      <c r="FW88" s="1">
        <v>75</v>
      </c>
      <c r="FX88" s="441">
        <v>76</v>
      </c>
      <c r="FY88" s="448">
        <v>76</v>
      </c>
      <c r="FZ88" s="456">
        <v>77</v>
      </c>
      <c r="GA88" s="460">
        <v>77</v>
      </c>
      <c r="GB88" s="468">
        <v>77</v>
      </c>
      <c r="GC88" s="475">
        <v>78</v>
      </c>
      <c r="GD88" s="483">
        <v>78</v>
      </c>
      <c r="GE88" s="489">
        <v>78</v>
      </c>
      <c r="GF88" s="498">
        <v>78</v>
      </c>
      <c r="GG88" s="505">
        <v>79</v>
      </c>
      <c r="GH88" s="511">
        <v>79</v>
      </c>
      <c r="GI88" s="519">
        <v>79</v>
      </c>
      <c r="GJ88" s="530">
        <v>80</v>
      </c>
      <c r="GK88" s="218">
        <f t="shared" si="79"/>
        <v>1</v>
      </c>
      <c r="GL88" s="7">
        <v>3318</v>
      </c>
      <c r="GM88" s="7">
        <v>3384</v>
      </c>
      <c r="GN88" s="7">
        <v>3446</v>
      </c>
      <c r="GO88" s="13">
        <v>3446</v>
      </c>
      <c r="GP88" s="17">
        <v>3446</v>
      </c>
      <c r="GQ88" s="22">
        <v>3446</v>
      </c>
      <c r="GR88" s="31">
        <v>3446</v>
      </c>
      <c r="GS88" s="5">
        <v>3446</v>
      </c>
      <c r="GT88" s="41">
        <v>3492</v>
      </c>
      <c r="GU88" s="44">
        <v>3558</v>
      </c>
      <c r="GV88" s="47">
        <v>3627</v>
      </c>
      <c r="GW88" s="53">
        <v>3695</v>
      </c>
      <c r="GX88" s="65">
        <v>3753</v>
      </c>
      <c r="GY88" s="69">
        <v>3820</v>
      </c>
      <c r="GZ88" s="71">
        <v>3882</v>
      </c>
      <c r="HA88" s="73">
        <v>3910</v>
      </c>
      <c r="HB88" s="77">
        <v>3910</v>
      </c>
      <c r="HC88" s="82">
        <v>3910</v>
      </c>
      <c r="HD88" s="88">
        <v>3910</v>
      </c>
      <c r="HE88" s="90">
        <v>3910</v>
      </c>
      <c r="HF88" s="93">
        <v>3952</v>
      </c>
      <c r="HG88" s="99">
        <v>4025</v>
      </c>
      <c r="HH88" s="104">
        <v>4096</v>
      </c>
      <c r="HI88" s="114">
        <v>4166</v>
      </c>
      <c r="HJ88" s="119">
        <v>4236</v>
      </c>
      <c r="HK88" s="122">
        <v>4300</v>
      </c>
      <c r="HL88" s="124">
        <v>4365</v>
      </c>
      <c r="HM88" s="129">
        <v>4395</v>
      </c>
      <c r="HN88" s="5">
        <v>4395</v>
      </c>
      <c r="HO88" s="5">
        <v>4395</v>
      </c>
      <c r="HP88" s="5">
        <v>4395</v>
      </c>
      <c r="HQ88" s="5">
        <v>4395</v>
      </c>
      <c r="HR88" s="149">
        <v>4450</v>
      </c>
      <c r="HS88" s="153">
        <v>4528</v>
      </c>
      <c r="HT88" s="158">
        <v>4602</v>
      </c>
      <c r="HU88" s="163">
        <v>4679</v>
      </c>
      <c r="HV88" s="167">
        <v>4755</v>
      </c>
      <c r="HW88" s="174">
        <v>4817</v>
      </c>
      <c r="HX88" s="178">
        <v>4879</v>
      </c>
      <c r="HY88" s="184">
        <v>4935</v>
      </c>
      <c r="HZ88" s="189">
        <v>5020</v>
      </c>
      <c r="IA88" s="193">
        <v>5148</v>
      </c>
      <c r="IB88" s="202">
        <v>5253</v>
      </c>
      <c r="IC88" s="205">
        <v>5334</v>
      </c>
      <c r="ID88" s="209">
        <v>5417</v>
      </c>
      <c r="IE88" s="218">
        <v>5502</v>
      </c>
      <c r="IF88" s="225">
        <v>5571</v>
      </c>
      <c r="IG88" s="229">
        <v>5639</v>
      </c>
      <c r="IH88" s="235">
        <v>5711</v>
      </c>
      <c r="II88" s="245">
        <v>5769</v>
      </c>
      <c r="IJ88" s="251">
        <v>5834</v>
      </c>
      <c r="IK88" s="255">
        <v>5901</v>
      </c>
      <c r="IL88" s="264">
        <v>5975</v>
      </c>
      <c r="IM88" s="268">
        <v>6150</v>
      </c>
      <c r="IN88" s="272">
        <v>6306</v>
      </c>
      <c r="IO88" s="279">
        <v>6383</v>
      </c>
      <c r="IP88" s="285">
        <v>6459</v>
      </c>
      <c r="IQ88" s="291">
        <v>6533</v>
      </c>
      <c r="IR88" s="295">
        <v>6601</v>
      </c>
      <c r="IS88" s="299">
        <v>6674</v>
      </c>
      <c r="IT88" s="305">
        <v>6740</v>
      </c>
      <c r="IU88" s="308">
        <v>6805</v>
      </c>
      <c r="IV88" s="310">
        <v>6868</v>
      </c>
      <c r="IW88" s="313">
        <v>6950</v>
      </c>
      <c r="IX88" s="317">
        <v>7038</v>
      </c>
      <c r="IY88" s="322">
        <v>7127</v>
      </c>
      <c r="IZ88" s="327">
        <v>7222</v>
      </c>
      <c r="JA88" s="331">
        <v>7358</v>
      </c>
      <c r="JB88" s="335">
        <v>7438</v>
      </c>
      <c r="JC88" s="338">
        <v>7512</v>
      </c>
      <c r="JD88" s="343">
        <v>7583</v>
      </c>
      <c r="JE88" s="346">
        <v>7657</v>
      </c>
      <c r="JF88" s="354">
        <v>7725</v>
      </c>
      <c r="JG88" s="375">
        <v>7787</v>
      </c>
      <c r="JH88" s="388">
        <v>7855</v>
      </c>
      <c r="JI88" s="393">
        <v>7922</v>
      </c>
      <c r="JJ88" s="414">
        <v>7999</v>
      </c>
      <c r="JK88" s="422">
        <v>8060</v>
      </c>
      <c r="JL88" s="429">
        <v>8171</v>
      </c>
      <c r="JM88" s="435">
        <v>8247</v>
      </c>
      <c r="JN88" s="441">
        <v>8323</v>
      </c>
      <c r="JO88" s="448">
        <v>8392</v>
      </c>
      <c r="JP88" s="456">
        <v>8460</v>
      </c>
      <c r="JQ88" s="460">
        <v>8534</v>
      </c>
      <c r="JR88" s="468">
        <v>8604</v>
      </c>
      <c r="JS88" s="475">
        <v>8670</v>
      </c>
      <c r="JT88" s="483">
        <v>8738</v>
      </c>
      <c r="JU88" s="489">
        <v>8802</v>
      </c>
      <c r="JV88" s="498">
        <v>8885</v>
      </c>
      <c r="JW88" s="505">
        <v>8978</v>
      </c>
      <c r="JX88" s="511">
        <v>9048</v>
      </c>
      <c r="JY88" s="519">
        <v>9116</v>
      </c>
      <c r="JZ88" s="530">
        <v>9180</v>
      </c>
      <c r="KA88" s="218">
        <f t="shared" si="80"/>
        <v>64</v>
      </c>
      <c r="KB88" s="4"/>
    </row>
    <row r="89" spans="1:288" ht="15" customHeight="1" x14ac:dyDescent="0.2">
      <c r="A89" s="557"/>
      <c r="B89" s="43">
        <v>88</v>
      </c>
      <c r="C89" s="4" t="s">
        <v>209</v>
      </c>
      <c r="D89" s="43">
        <v>4</v>
      </c>
      <c r="E89" s="43">
        <v>4</v>
      </c>
      <c r="F89" s="7">
        <v>436</v>
      </c>
      <c r="G89" s="7">
        <v>442</v>
      </c>
      <c r="H89" s="10">
        <v>452</v>
      </c>
      <c r="I89" s="13">
        <v>461</v>
      </c>
      <c r="J89" s="18">
        <v>467</v>
      </c>
      <c r="K89" s="22">
        <v>475</v>
      </c>
      <c r="L89" s="31">
        <v>485</v>
      </c>
      <c r="M89" s="37">
        <v>494</v>
      </c>
      <c r="N89" s="1">
        <f t="shared" ref="N89:N90" si="102">ROUND((M89-F89)/7+M89,0)</f>
        <v>502</v>
      </c>
      <c r="O89" s="44">
        <v>515</v>
      </c>
      <c r="P89" s="47">
        <v>523</v>
      </c>
      <c r="Q89" s="53">
        <v>533</v>
      </c>
      <c r="R89" s="65">
        <v>520</v>
      </c>
      <c r="S89" s="69">
        <v>549</v>
      </c>
      <c r="T89" s="71">
        <v>558</v>
      </c>
      <c r="U89" s="73">
        <v>564</v>
      </c>
      <c r="V89" s="77">
        <v>573</v>
      </c>
      <c r="W89" s="82">
        <v>580</v>
      </c>
      <c r="X89" s="88">
        <v>589</v>
      </c>
      <c r="Y89" s="90">
        <v>599</v>
      </c>
      <c r="Z89" s="93">
        <v>608</v>
      </c>
      <c r="AA89" s="99">
        <v>617</v>
      </c>
      <c r="AB89" s="104">
        <v>624</v>
      </c>
      <c r="AC89" s="114">
        <v>632</v>
      </c>
      <c r="AD89" s="117">
        <v>640</v>
      </c>
      <c r="AE89" s="122">
        <v>647</v>
      </c>
      <c r="AF89" s="124">
        <v>656</v>
      </c>
      <c r="AG89" s="129">
        <v>665</v>
      </c>
      <c r="AH89" s="133">
        <v>675</v>
      </c>
      <c r="AI89" s="136">
        <v>682</v>
      </c>
      <c r="AJ89" s="140">
        <v>690</v>
      </c>
      <c r="AK89" s="1">
        <f>ROUND((AJ89-AG89)/3+AJ89,1)</f>
        <v>698.3</v>
      </c>
      <c r="AL89" s="149">
        <v>712</v>
      </c>
      <c r="AM89" s="153">
        <v>722</v>
      </c>
      <c r="AN89" s="158">
        <v>732</v>
      </c>
      <c r="AO89" s="163">
        <v>742</v>
      </c>
      <c r="AP89" s="167">
        <v>751</v>
      </c>
      <c r="AQ89" s="174">
        <v>761</v>
      </c>
      <c r="AR89" s="178">
        <v>769</v>
      </c>
      <c r="AS89" s="184">
        <v>776</v>
      </c>
      <c r="AT89" s="1">
        <f>ROUND((AS89-AP89)/3*1.2+AS89,1)</f>
        <v>786</v>
      </c>
      <c r="AU89" s="193">
        <v>804</v>
      </c>
      <c r="AV89" s="1">
        <v>812</v>
      </c>
      <c r="AW89" s="1">
        <v>822</v>
      </c>
      <c r="AX89" s="1">
        <v>830</v>
      </c>
      <c r="AY89" s="218">
        <v>869</v>
      </c>
      <c r="AZ89" s="225">
        <v>892</v>
      </c>
      <c r="BA89" s="229">
        <v>915</v>
      </c>
      <c r="BB89" s="235">
        <v>930</v>
      </c>
      <c r="BC89" s="245">
        <v>945</v>
      </c>
      <c r="BD89" s="251">
        <v>961</v>
      </c>
      <c r="BE89" s="255">
        <v>978</v>
      </c>
      <c r="BF89" s="264">
        <v>992</v>
      </c>
      <c r="BG89" s="268">
        <v>1007</v>
      </c>
      <c r="BH89" s="272">
        <v>1015</v>
      </c>
      <c r="BI89" s="279">
        <v>1031</v>
      </c>
      <c r="BJ89" s="285">
        <v>1043</v>
      </c>
      <c r="BK89" s="291">
        <v>1052</v>
      </c>
      <c r="BL89" s="295">
        <v>1062</v>
      </c>
      <c r="BM89" s="299">
        <v>1071</v>
      </c>
      <c r="BN89" s="305">
        <v>1080</v>
      </c>
      <c r="BO89" s="308">
        <v>1089</v>
      </c>
      <c r="BP89" s="310">
        <v>1099</v>
      </c>
      <c r="BQ89" s="313">
        <v>1112</v>
      </c>
      <c r="BR89" s="317">
        <v>1127</v>
      </c>
      <c r="BS89" s="322">
        <v>1141</v>
      </c>
      <c r="BT89" s="327">
        <v>1149</v>
      </c>
      <c r="BU89" s="331">
        <v>1162</v>
      </c>
      <c r="BV89" s="335">
        <v>1172</v>
      </c>
      <c r="BW89" s="338">
        <v>1181</v>
      </c>
      <c r="BX89" s="343">
        <v>1191</v>
      </c>
      <c r="BY89" s="346">
        <v>1201</v>
      </c>
      <c r="BZ89" s="354">
        <v>1211</v>
      </c>
      <c r="CA89" s="375">
        <v>1223</v>
      </c>
      <c r="CB89" s="388">
        <v>1235</v>
      </c>
      <c r="CC89" s="393">
        <v>1244</v>
      </c>
      <c r="CD89" s="1">
        <v>1256</v>
      </c>
      <c r="CE89" s="422">
        <v>1265</v>
      </c>
      <c r="CF89" s="429">
        <v>1273</v>
      </c>
      <c r="CG89" s="435">
        <v>1290</v>
      </c>
      <c r="CH89" s="441">
        <v>1303</v>
      </c>
      <c r="CI89" s="448">
        <v>1314</v>
      </c>
      <c r="CJ89" s="456">
        <v>1326</v>
      </c>
      <c r="CK89" s="460">
        <v>1343</v>
      </c>
      <c r="CL89" s="468">
        <v>1355</v>
      </c>
      <c r="CM89" s="475">
        <v>1369</v>
      </c>
      <c r="CN89" s="1">
        <v>1383</v>
      </c>
      <c r="CO89" s="489">
        <v>1402</v>
      </c>
      <c r="CP89" s="498">
        <v>1414</v>
      </c>
      <c r="CQ89" s="1">
        <v>1426</v>
      </c>
      <c r="CR89" s="511">
        <v>1433</v>
      </c>
      <c r="CS89" s="519">
        <v>1450</v>
      </c>
      <c r="CT89" s="530">
        <v>1466</v>
      </c>
      <c r="CU89" s="218">
        <f t="shared" si="76"/>
        <v>16</v>
      </c>
      <c r="CV89" s="7">
        <v>44</v>
      </c>
      <c r="CW89" s="7">
        <v>47</v>
      </c>
      <c r="CX89" s="10">
        <v>50</v>
      </c>
      <c r="CY89" s="13">
        <v>53</v>
      </c>
      <c r="CZ89" s="18">
        <v>55</v>
      </c>
      <c r="DA89" s="22">
        <v>57</v>
      </c>
      <c r="DB89" s="31">
        <v>59</v>
      </c>
      <c r="DC89" s="37">
        <v>61</v>
      </c>
      <c r="DD89" s="1">
        <f>ROUND((DC89-CV89)/7+DC89,0)</f>
        <v>63</v>
      </c>
      <c r="DE89" s="44">
        <v>66</v>
      </c>
      <c r="DF89" s="47">
        <v>69</v>
      </c>
      <c r="DG89" s="53">
        <v>73</v>
      </c>
      <c r="DH89" s="65">
        <v>77</v>
      </c>
      <c r="DI89" s="69">
        <v>82</v>
      </c>
      <c r="DJ89" s="71">
        <v>86</v>
      </c>
      <c r="DK89" s="73">
        <v>88</v>
      </c>
      <c r="DL89" s="77">
        <v>92</v>
      </c>
      <c r="DM89" s="82">
        <v>94</v>
      </c>
      <c r="DN89" s="88">
        <v>96</v>
      </c>
      <c r="DO89" s="90">
        <v>99</v>
      </c>
      <c r="DP89" s="93">
        <v>103</v>
      </c>
      <c r="DQ89" s="99">
        <v>107</v>
      </c>
      <c r="DR89" s="104">
        <v>113</v>
      </c>
      <c r="DS89" s="114">
        <v>118</v>
      </c>
      <c r="DT89" s="117">
        <v>124</v>
      </c>
      <c r="DU89" s="122">
        <v>129</v>
      </c>
      <c r="DV89" s="124">
        <v>134</v>
      </c>
      <c r="DW89" s="129">
        <v>140</v>
      </c>
      <c r="DX89" s="133">
        <v>142</v>
      </c>
      <c r="DY89" s="136">
        <v>142</v>
      </c>
      <c r="DZ89" s="140">
        <v>142</v>
      </c>
      <c r="EA89" s="1">
        <f>DZ89</f>
        <v>142</v>
      </c>
      <c r="EB89" s="149">
        <v>151</v>
      </c>
      <c r="EC89" s="153">
        <v>156</v>
      </c>
      <c r="ED89" s="158">
        <v>161</v>
      </c>
      <c r="EE89" s="163">
        <v>168</v>
      </c>
      <c r="EF89" s="167">
        <v>174</v>
      </c>
      <c r="EG89" s="174">
        <v>180</v>
      </c>
      <c r="EH89" s="178">
        <v>186</v>
      </c>
      <c r="EI89" s="184">
        <v>191</v>
      </c>
      <c r="EJ89" s="1">
        <v>192</v>
      </c>
      <c r="EK89" s="193">
        <v>192</v>
      </c>
      <c r="EL89" s="1">
        <f>EK89</f>
        <v>192</v>
      </c>
      <c r="EM89" s="1">
        <f>EL89</f>
        <v>192</v>
      </c>
      <c r="EN89" s="1">
        <f>EM89</f>
        <v>192</v>
      </c>
      <c r="EO89" s="218">
        <v>193</v>
      </c>
      <c r="EP89" s="225">
        <v>193</v>
      </c>
      <c r="EQ89" s="229">
        <v>193</v>
      </c>
      <c r="ER89" s="235">
        <v>193</v>
      </c>
      <c r="ES89" s="245">
        <v>193</v>
      </c>
      <c r="ET89" s="251">
        <v>193</v>
      </c>
      <c r="EU89" s="255">
        <v>195</v>
      </c>
      <c r="EV89" s="264">
        <v>197</v>
      </c>
      <c r="EW89" s="268">
        <v>197</v>
      </c>
      <c r="EX89" s="272">
        <v>197</v>
      </c>
      <c r="EY89" s="279">
        <v>197</v>
      </c>
      <c r="EZ89" s="285">
        <v>199</v>
      </c>
      <c r="FA89" s="291">
        <v>206</v>
      </c>
      <c r="FB89" s="295">
        <v>214</v>
      </c>
      <c r="FC89" s="299">
        <v>221</v>
      </c>
      <c r="FD89" s="305">
        <v>229</v>
      </c>
      <c r="FE89" s="308">
        <v>235</v>
      </c>
      <c r="FF89" s="310">
        <v>242</v>
      </c>
      <c r="FG89" s="313">
        <v>243</v>
      </c>
      <c r="FH89" s="317">
        <v>243</v>
      </c>
      <c r="FI89" s="322">
        <v>243</v>
      </c>
      <c r="FJ89" s="327">
        <v>243</v>
      </c>
      <c r="FK89" s="331">
        <v>243</v>
      </c>
      <c r="FL89" s="335">
        <v>243</v>
      </c>
      <c r="FM89" s="338">
        <v>243</v>
      </c>
      <c r="FN89" s="343">
        <v>243</v>
      </c>
      <c r="FO89" s="346">
        <v>243</v>
      </c>
      <c r="FP89" s="354">
        <v>243</v>
      </c>
      <c r="FQ89" s="375">
        <v>243</v>
      </c>
      <c r="FR89" s="388">
        <v>243</v>
      </c>
      <c r="FS89" s="393">
        <v>243</v>
      </c>
      <c r="FT89" s="1">
        <v>243</v>
      </c>
      <c r="FU89" s="422">
        <v>243</v>
      </c>
      <c r="FV89" s="429">
        <v>243</v>
      </c>
      <c r="FW89" s="435">
        <v>244</v>
      </c>
      <c r="FX89" s="441">
        <v>244</v>
      </c>
      <c r="FY89" s="448">
        <v>244</v>
      </c>
      <c r="FZ89" s="456">
        <v>244</v>
      </c>
      <c r="GA89" s="460">
        <v>244</v>
      </c>
      <c r="GB89" s="468">
        <v>244</v>
      </c>
      <c r="GC89" s="475">
        <v>244</v>
      </c>
      <c r="GD89" s="1">
        <v>244</v>
      </c>
      <c r="GE89" s="489">
        <v>244</v>
      </c>
      <c r="GF89" s="498">
        <v>244</v>
      </c>
      <c r="GG89" s="1">
        <v>244</v>
      </c>
      <c r="GH89" s="511">
        <v>244</v>
      </c>
      <c r="GI89" s="519">
        <v>244</v>
      </c>
      <c r="GJ89" s="530">
        <v>244</v>
      </c>
      <c r="GK89" s="218">
        <f t="shared" si="79"/>
        <v>0</v>
      </c>
      <c r="GL89" s="7">
        <v>7772</v>
      </c>
      <c r="GM89" s="7">
        <v>7895</v>
      </c>
      <c r="GN89" s="7">
        <v>8012</v>
      </c>
      <c r="GO89" s="13">
        <v>8117</v>
      </c>
      <c r="GP89" s="17">
        <v>8191</v>
      </c>
      <c r="GQ89" s="22"/>
      <c r="GR89" s="31">
        <v>8343</v>
      </c>
      <c r="GS89" s="37">
        <v>8431</v>
      </c>
      <c r="GT89" s="41"/>
      <c r="GU89" s="44">
        <v>8680</v>
      </c>
      <c r="GV89" s="47">
        <v>8794</v>
      </c>
      <c r="GW89" s="53">
        <v>9397</v>
      </c>
      <c r="GX89" s="5">
        <v>9397</v>
      </c>
      <c r="GY89" s="5">
        <v>9397</v>
      </c>
      <c r="GZ89" s="5">
        <v>9397</v>
      </c>
      <c r="HA89" s="5">
        <v>9397</v>
      </c>
      <c r="HB89" s="77">
        <v>9469</v>
      </c>
      <c r="HC89" s="82">
        <v>9540</v>
      </c>
      <c r="HD89" s="88">
        <v>9618</v>
      </c>
      <c r="HE89" s="90">
        <v>9722</v>
      </c>
      <c r="HF89" s="93">
        <v>9855</v>
      </c>
      <c r="HG89" s="99">
        <v>9991</v>
      </c>
      <c r="HH89" s="104">
        <v>10116</v>
      </c>
      <c r="HI89" s="114">
        <v>10245</v>
      </c>
      <c r="HJ89" s="117">
        <v>10364</v>
      </c>
      <c r="HK89" s="122">
        <v>10471</v>
      </c>
      <c r="HL89" s="124">
        <v>10571</v>
      </c>
      <c r="HM89" s="129">
        <v>10670</v>
      </c>
      <c r="HN89" s="133">
        <v>10753</v>
      </c>
      <c r="HO89" s="136">
        <v>10817</v>
      </c>
      <c r="HP89" s="140">
        <v>10898</v>
      </c>
      <c r="HQ89" s="145"/>
      <c r="HR89" s="149">
        <v>11243</v>
      </c>
      <c r="HS89" s="153">
        <v>11410</v>
      </c>
      <c r="HT89" s="158">
        <v>11560</v>
      </c>
      <c r="HU89" s="163">
        <v>11699</v>
      </c>
      <c r="HV89" s="167">
        <v>11839</v>
      </c>
      <c r="HW89" s="174">
        <v>11953</v>
      </c>
      <c r="HX89" s="178">
        <v>12049</v>
      </c>
      <c r="HY89" s="184">
        <v>12170</v>
      </c>
      <c r="HZ89" s="189"/>
      <c r="IA89" s="193">
        <v>12596</v>
      </c>
      <c r="IB89" s="202"/>
      <c r="IC89" s="205"/>
      <c r="ID89" s="209"/>
      <c r="IE89" s="218">
        <v>13800</v>
      </c>
      <c r="IF89" s="225"/>
      <c r="IG89" s="229">
        <v>14758</v>
      </c>
      <c r="IH89" s="235">
        <v>15124</v>
      </c>
      <c r="II89" s="245"/>
      <c r="IJ89" s="251"/>
      <c r="IK89" s="255"/>
      <c r="IL89" s="264"/>
      <c r="IM89" s="268"/>
      <c r="IN89" s="272">
        <v>16951</v>
      </c>
      <c r="IO89" s="279">
        <v>17223</v>
      </c>
      <c r="IP89" s="285">
        <v>17438</v>
      </c>
      <c r="IQ89" s="291">
        <v>17537</v>
      </c>
      <c r="IR89" s="295">
        <v>17649</v>
      </c>
      <c r="IS89" s="299">
        <v>17750</v>
      </c>
      <c r="IT89" s="305">
        <v>17855</v>
      </c>
      <c r="IU89" s="308">
        <v>17986</v>
      </c>
      <c r="IV89" s="310">
        <v>18087</v>
      </c>
      <c r="IW89" s="313">
        <v>18381</v>
      </c>
      <c r="IX89" s="317">
        <v>18701</v>
      </c>
      <c r="IY89" s="322">
        <v>18944</v>
      </c>
      <c r="IZ89" s="327">
        <v>19071</v>
      </c>
      <c r="JA89" s="331">
        <v>19315</v>
      </c>
      <c r="JB89" s="335">
        <v>19544</v>
      </c>
      <c r="JC89" s="338">
        <v>19776</v>
      </c>
      <c r="JD89" s="343">
        <v>20005</v>
      </c>
      <c r="JE89" s="346">
        <v>20355</v>
      </c>
      <c r="JF89" s="354"/>
      <c r="JG89" s="375">
        <v>21032</v>
      </c>
      <c r="JH89" s="388"/>
      <c r="JI89" s="393"/>
      <c r="JJ89" s="414"/>
      <c r="JK89" s="422">
        <v>22077</v>
      </c>
      <c r="JL89" s="429"/>
      <c r="JM89" s="435"/>
      <c r="JN89" s="441"/>
      <c r="JO89" s="448"/>
      <c r="JP89" s="456">
        <v>23556</v>
      </c>
      <c r="JQ89" s="460"/>
      <c r="JR89" s="468">
        <v>24360</v>
      </c>
      <c r="JS89" s="475">
        <v>24733</v>
      </c>
      <c r="JT89" s="483"/>
      <c r="JU89" s="489"/>
      <c r="JV89" s="498"/>
      <c r="JW89" s="505"/>
      <c r="JX89" s="511"/>
      <c r="JY89" s="519"/>
      <c r="JZ89" s="530"/>
      <c r="KA89" s="218" t="str">
        <f t="shared" si="80"/>
        <v>Н/Д</v>
      </c>
      <c r="KB89" s="4"/>
    </row>
    <row r="90" spans="1:288" ht="15" customHeight="1" x14ac:dyDescent="0.2">
      <c r="A90" s="557">
        <v>5</v>
      </c>
      <c r="B90" s="43">
        <v>89</v>
      </c>
      <c r="C90" s="4" t="s">
        <v>210</v>
      </c>
      <c r="D90" s="43">
        <v>0</v>
      </c>
      <c r="E90" s="43">
        <v>4</v>
      </c>
      <c r="F90" s="7">
        <v>411</v>
      </c>
      <c r="G90" s="7">
        <v>417</v>
      </c>
      <c r="H90" s="10">
        <v>426</v>
      </c>
      <c r="I90" s="13">
        <v>433</v>
      </c>
      <c r="J90" s="18">
        <v>441</v>
      </c>
      <c r="K90" s="1">
        <v>448</v>
      </c>
      <c r="L90" s="31">
        <v>461</v>
      </c>
      <c r="M90" s="37">
        <v>475</v>
      </c>
      <c r="N90" s="1">
        <f t="shared" si="102"/>
        <v>484</v>
      </c>
      <c r="O90" s="44">
        <v>492</v>
      </c>
      <c r="P90" s="1">
        <f>ROUND((O90-F90)/9+O90+1,0)</f>
        <v>502</v>
      </c>
      <c r="Q90" s="1">
        <f>ROUND((P90-F90)/10+P90+1,1)</f>
        <v>512.1</v>
      </c>
      <c r="R90" s="65">
        <v>510</v>
      </c>
      <c r="S90" s="69">
        <v>516</v>
      </c>
      <c r="T90" s="71">
        <v>523</v>
      </c>
      <c r="U90" s="73">
        <v>530</v>
      </c>
      <c r="V90" s="77">
        <v>537</v>
      </c>
      <c r="W90" s="82">
        <v>548</v>
      </c>
      <c r="X90" s="88">
        <v>560</v>
      </c>
      <c r="Y90" s="90">
        <v>570</v>
      </c>
      <c r="Z90" s="93">
        <v>582</v>
      </c>
      <c r="AA90" s="99">
        <v>590</v>
      </c>
      <c r="AB90" s="104">
        <v>596</v>
      </c>
      <c r="AC90" s="114">
        <v>604</v>
      </c>
      <c r="AD90" s="117">
        <v>611</v>
      </c>
      <c r="AE90" s="122">
        <v>617</v>
      </c>
      <c r="AF90" s="124">
        <v>624</v>
      </c>
      <c r="AG90" s="129">
        <v>633</v>
      </c>
      <c r="AH90" s="133">
        <v>644</v>
      </c>
      <c r="AI90" s="136">
        <v>656</v>
      </c>
      <c r="AJ90" s="140">
        <v>665</v>
      </c>
      <c r="AK90" s="145">
        <v>677</v>
      </c>
      <c r="AL90" s="149">
        <v>687</v>
      </c>
      <c r="AM90" s="153">
        <v>693</v>
      </c>
      <c r="AN90" s="158">
        <v>700</v>
      </c>
      <c r="AO90" s="163">
        <v>706</v>
      </c>
      <c r="AP90" s="167">
        <v>713</v>
      </c>
      <c r="AQ90" s="174">
        <v>719</v>
      </c>
      <c r="AR90" s="178">
        <v>726</v>
      </c>
      <c r="AS90" s="184">
        <v>732</v>
      </c>
      <c r="AT90" s="189">
        <v>743</v>
      </c>
      <c r="AU90" s="193">
        <v>753</v>
      </c>
      <c r="AV90" s="202">
        <v>764</v>
      </c>
      <c r="AW90" s="205">
        <v>777</v>
      </c>
      <c r="AX90" s="209">
        <v>790</v>
      </c>
      <c r="AY90" s="218">
        <v>800</v>
      </c>
      <c r="AZ90" s="225">
        <v>810</v>
      </c>
      <c r="BA90" s="1">
        <v>820</v>
      </c>
      <c r="BB90" s="235">
        <v>824</v>
      </c>
      <c r="BC90" s="245">
        <v>828</v>
      </c>
      <c r="BD90" s="251">
        <v>834</v>
      </c>
      <c r="BE90" s="255">
        <v>838</v>
      </c>
      <c r="BF90" s="264">
        <v>14</v>
      </c>
      <c r="BG90" s="268">
        <v>27</v>
      </c>
      <c r="BH90" s="272">
        <v>39</v>
      </c>
      <c r="BI90" s="279">
        <v>51</v>
      </c>
      <c r="BJ90" s="285">
        <v>63</v>
      </c>
      <c r="BK90" s="291">
        <v>73</v>
      </c>
      <c r="BL90" s="295">
        <v>83</v>
      </c>
      <c r="BM90" s="299">
        <v>90</v>
      </c>
      <c r="BN90" s="305">
        <v>98</v>
      </c>
      <c r="BO90" s="308">
        <v>107</v>
      </c>
      <c r="BP90" s="310">
        <v>118</v>
      </c>
      <c r="BQ90" s="1">
        <v>126</v>
      </c>
      <c r="BR90" s="317">
        <v>142</v>
      </c>
      <c r="BS90" s="1">
        <v>154</v>
      </c>
      <c r="BT90" s="327">
        <v>165</v>
      </c>
      <c r="BU90" s="331">
        <v>178</v>
      </c>
      <c r="BV90" s="335">
        <v>192</v>
      </c>
      <c r="BW90" s="338">
        <v>205</v>
      </c>
      <c r="BX90" s="343">
        <v>216</v>
      </c>
      <c r="BY90" s="346">
        <v>224</v>
      </c>
      <c r="BZ90" s="354">
        <v>231</v>
      </c>
      <c r="CA90" s="375">
        <v>236</v>
      </c>
      <c r="CB90" s="388">
        <v>243</v>
      </c>
      <c r="CC90" s="393">
        <v>248</v>
      </c>
      <c r="CD90" s="414">
        <v>262</v>
      </c>
      <c r="CE90" s="422">
        <v>274</v>
      </c>
      <c r="CF90" s="429">
        <v>288</v>
      </c>
      <c r="CG90" s="435">
        <v>301</v>
      </c>
      <c r="CH90" s="441">
        <v>312</v>
      </c>
      <c r="CI90" s="448">
        <v>319</v>
      </c>
      <c r="CJ90" s="456">
        <v>325</v>
      </c>
      <c r="CK90" s="460">
        <v>334</v>
      </c>
      <c r="CL90" s="468">
        <v>340</v>
      </c>
      <c r="CM90" s="475">
        <v>345</v>
      </c>
      <c r="CN90" s="483">
        <v>352</v>
      </c>
      <c r="CO90" s="489">
        <v>362</v>
      </c>
      <c r="CP90" s="498">
        <v>374</v>
      </c>
      <c r="CQ90" s="505">
        <v>384</v>
      </c>
      <c r="CR90" s="511">
        <v>388</v>
      </c>
      <c r="CS90" s="519">
        <v>400</v>
      </c>
      <c r="CT90" s="530">
        <v>411</v>
      </c>
      <c r="CU90" s="218">
        <f t="shared" si="76"/>
        <v>11</v>
      </c>
      <c r="CV90" s="7">
        <v>306</v>
      </c>
      <c r="CW90" s="7">
        <v>310</v>
      </c>
      <c r="CX90" s="10">
        <v>313</v>
      </c>
      <c r="CY90" s="13">
        <v>314</v>
      </c>
      <c r="CZ90" s="18">
        <v>315</v>
      </c>
      <c r="DA90" s="1">
        <v>316</v>
      </c>
      <c r="DB90" s="5">
        <v>316</v>
      </c>
      <c r="DC90" s="5">
        <v>316</v>
      </c>
      <c r="DD90" s="5">
        <v>316</v>
      </c>
      <c r="DE90" s="5">
        <v>316</v>
      </c>
      <c r="DF90" s="5">
        <v>316</v>
      </c>
      <c r="DG90" s="5">
        <v>316</v>
      </c>
      <c r="DH90" s="65">
        <v>315</v>
      </c>
      <c r="DI90" s="69">
        <v>315</v>
      </c>
      <c r="DJ90" s="71">
        <v>315</v>
      </c>
      <c r="DK90" s="73">
        <v>315</v>
      </c>
      <c r="DL90" s="77">
        <v>315</v>
      </c>
      <c r="DM90" s="82">
        <v>315</v>
      </c>
      <c r="DN90" s="88">
        <v>315</v>
      </c>
      <c r="DO90" s="90">
        <v>315</v>
      </c>
      <c r="DP90" s="93">
        <v>4</v>
      </c>
      <c r="DQ90" s="99">
        <v>12</v>
      </c>
      <c r="DR90" s="104">
        <v>21</v>
      </c>
      <c r="DS90" s="114">
        <v>28</v>
      </c>
      <c r="DT90" s="117">
        <v>38</v>
      </c>
      <c r="DU90" s="122">
        <v>46</v>
      </c>
      <c r="DV90" s="124">
        <v>53</v>
      </c>
      <c r="DW90" s="129">
        <v>60</v>
      </c>
      <c r="DX90" s="133">
        <v>63</v>
      </c>
      <c r="DY90" s="136">
        <v>63</v>
      </c>
      <c r="DZ90" s="140">
        <v>63</v>
      </c>
      <c r="EA90" s="145">
        <v>63</v>
      </c>
      <c r="EB90" s="149">
        <v>67</v>
      </c>
      <c r="EC90" s="153">
        <v>73</v>
      </c>
      <c r="ED90" s="158">
        <v>80</v>
      </c>
      <c r="EE90" s="163">
        <v>86</v>
      </c>
      <c r="EF90" s="167">
        <v>95</v>
      </c>
      <c r="EG90" s="174">
        <v>101</v>
      </c>
      <c r="EH90" s="178">
        <v>109</v>
      </c>
      <c r="EI90" s="184">
        <v>116</v>
      </c>
      <c r="EJ90" s="189">
        <v>118</v>
      </c>
      <c r="EK90" s="193">
        <v>118</v>
      </c>
      <c r="EL90" s="202">
        <v>118</v>
      </c>
      <c r="EM90" s="205">
        <v>118</v>
      </c>
      <c r="EN90" s="209">
        <v>118</v>
      </c>
      <c r="EO90" s="218">
        <v>119</v>
      </c>
      <c r="EP90" s="225">
        <v>120</v>
      </c>
      <c r="EQ90" s="1">
        <v>122</v>
      </c>
      <c r="ER90" s="235">
        <v>134</v>
      </c>
      <c r="ES90" s="245">
        <v>140</v>
      </c>
      <c r="ET90" s="251">
        <v>147</v>
      </c>
      <c r="EU90" s="1">
        <v>153</v>
      </c>
      <c r="EV90" s="264">
        <v>153</v>
      </c>
      <c r="EW90" s="268">
        <v>153</v>
      </c>
      <c r="EX90" s="272">
        <v>153</v>
      </c>
      <c r="EY90" s="279">
        <v>154</v>
      </c>
      <c r="EZ90" s="285">
        <v>158</v>
      </c>
      <c r="FA90" s="291">
        <v>159</v>
      </c>
      <c r="FB90" s="295">
        <v>160</v>
      </c>
      <c r="FC90" s="299">
        <v>165</v>
      </c>
      <c r="FD90" s="305">
        <v>172</v>
      </c>
      <c r="FE90" s="308">
        <v>173</v>
      </c>
      <c r="FF90" s="310">
        <v>175</v>
      </c>
      <c r="FG90" s="1">
        <f>FF90</f>
        <v>175</v>
      </c>
      <c r="FH90" s="317">
        <v>175</v>
      </c>
      <c r="FI90" s="1">
        <f>FH90</f>
        <v>175</v>
      </c>
      <c r="FJ90" s="327">
        <v>175</v>
      </c>
      <c r="FK90" s="331">
        <v>175</v>
      </c>
      <c r="FL90" s="335">
        <v>176</v>
      </c>
      <c r="FM90" s="338">
        <v>177</v>
      </c>
      <c r="FN90" s="343">
        <v>180</v>
      </c>
      <c r="FO90" s="346">
        <v>188</v>
      </c>
      <c r="FP90" s="354">
        <v>196</v>
      </c>
      <c r="FQ90" s="375">
        <v>204</v>
      </c>
      <c r="FR90" s="388">
        <v>212</v>
      </c>
      <c r="FS90" s="393">
        <v>220</v>
      </c>
      <c r="FT90" s="414">
        <v>220</v>
      </c>
      <c r="FU90" s="422">
        <v>221</v>
      </c>
      <c r="FV90" s="429">
        <v>221</v>
      </c>
      <c r="FW90" s="435">
        <v>222</v>
      </c>
      <c r="FX90" s="441">
        <v>222</v>
      </c>
      <c r="FY90" s="448">
        <v>229</v>
      </c>
      <c r="FZ90" s="456">
        <v>235</v>
      </c>
      <c r="GA90" s="460">
        <v>244</v>
      </c>
      <c r="GB90" s="468">
        <v>251</v>
      </c>
      <c r="GC90" s="475">
        <v>259</v>
      </c>
      <c r="GD90" s="483">
        <v>265</v>
      </c>
      <c r="GE90" s="489">
        <v>266</v>
      </c>
      <c r="GF90" s="498">
        <v>267</v>
      </c>
      <c r="GG90" s="505">
        <v>270</v>
      </c>
      <c r="GH90" s="511">
        <v>272</v>
      </c>
      <c r="GI90" s="519">
        <v>273</v>
      </c>
      <c r="GJ90" s="530">
        <v>276</v>
      </c>
      <c r="GK90" s="218">
        <f t="shared" si="79"/>
        <v>3</v>
      </c>
      <c r="GL90" s="7">
        <v>10274</v>
      </c>
      <c r="GM90" s="7">
        <v>10475</v>
      </c>
      <c r="GN90" s="7">
        <v>10713</v>
      </c>
      <c r="GO90" s="13">
        <v>10895</v>
      </c>
      <c r="GP90" s="17">
        <v>11053</v>
      </c>
      <c r="GQ90" s="22"/>
      <c r="GR90" s="31">
        <v>11405</v>
      </c>
      <c r="GS90" s="37"/>
      <c r="GT90" s="41"/>
      <c r="GU90" s="44">
        <v>11944</v>
      </c>
      <c r="GV90" s="47"/>
      <c r="GW90" s="53"/>
      <c r="GX90" s="65">
        <v>12387</v>
      </c>
      <c r="GY90" s="69">
        <v>12527</v>
      </c>
      <c r="GZ90" s="71">
        <v>12685</v>
      </c>
      <c r="HA90" s="74">
        <v>12822</v>
      </c>
      <c r="HB90" s="77">
        <v>12940</v>
      </c>
      <c r="HC90" s="82">
        <v>13108</v>
      </c>
      <c r="HD90" s="88">
        <v>13271</v>
      </c>
      <c r="HE90" s="90">
        <v>13415</v>
      </c>
      <c r="HF90" s="93">
        <v>13572</v>
      </c>
      <c r="HG90" s="99">
        <v>13716</v>
      </c>
      <c r="HH90" s="104">
        <v>13867</v>
      </c>
      <c r="HI90" s="114">
        <v>14050</v>
      </c>
      <c r="HJ90" s="117">
        <v>14229</v>
      </c>
      <c r="HK90" s="122">
        <v>14376</v>
      </c>
      <c r="HL90" s="124">
        <v>14507</v>
      </c>
      <c r="HM90" s="129">
        <v>14623</v>
      </c>
      <c r="HN90" s="133">
        <v>14737</v>
      </c>
      <c r="HO90" s="136">
        <v>14873</v>
      </c>
      <c r="HP90" s="140">
        <v>14977</v>
      </c>
      <c r="HQ90" s="74">
        <v>15102</v>
      </c>
      <c r="HR90" s="149">
        <v>15233</v>
      </c>
      <c r="HS90" s="153">
        <v>15352</v>
      </c>
      <c r="HT90" s="158">
        <v>15484</v>
      </c>
      <c r="HU90" s="163">
        <v>15614</v>
      </c>
      <c r="HV90" s="167">
        <v>15771</v>
      </c>
      <c r="HW90" s="174">
        <v>15885</v>
      </c>
      <c r="HX90" s="178">
        <v>16018</v>
      </c>
      <c r="HY90" s="184">
        <v>16124</v>
      </c>
      <c r="HZ90" s="189">
        <v>16280</v>
      </c>
      <c r="IA90" s="193">
        <v>16528</v>
      </c>
      <c r="IB90" s="202">
        <v>16762</v>
      </c>
      <c r="IC90" s="205">
        <v>17043</v>
      </c>
      <c r="ID90" s="209">
        <v>17391</v>
      </c>
      <c r="IE90" s="218">
        <v>17721</v>
      </c>
      <c r="IF90" s="225">
        <v>18065</v>
      </c>
      <c r="IG90" s="229"/>
      <c r="IH90" s="235">
        <v>18381</v>
      </c>
      <c r="II90" s="245">
        <v>18470</v>
      </c>
      <c r="IJ90" s="251">
        <v>18611</v>
      </c>
      <c r="IK90" s="255"/>
      <c r="IL90" s="264">
        <v>19135</v>
      </c>
      <c r="IM90" s="268">
        <v>19604</v>
      </c>
      <c r="IN90" s="272">
        <v>19994</v>
      </c>
      <c r="IO90" s="279">
        <v>20293</v>
      </c>
      <c r="IP90" s="285">
        <v>20569</v>
      </c>
      <c r="IQ90" s="291">
        <v>20900</v>
      </c>
      <c r="IR90" s="295">
        <v>21213</v>
      </c>
      <c r="IS90" s="299">
        <v>21375</v>
      </c>
      <c r="IT90" s="305">
        <v>21598</v>
      </c>
      <c r="IU90" s="308">
        <v>21892</v>
      </c>
      <c r="IV90" s="310">
        <v>22235</v>
      </c>
      <c r="IW90" s="313"/>
      <c r="IX90" s="317">
        <v>22980</v>
      </c>
      <c r="IY90" s="322"/>
      <c r="IZ90" s="327">
        <v>23557</v>
      </c>
      <c r="JA90" s="331">
        <v>23918</v>
      </c>
      <c r="JB90" s="335">
        <v>24280</v>
      </c>
      <c r="JC90" s="338">
        <v>24672</v>
      </c>
      <c r="JD90" s="343">
        <v>24985</v>
      </c>
      <c r="JE90" s="346">
        <v>25189</v>
      </c>
      <c r="JF90" s="354">
        <v>25309</v>
      </c>
      <c r="JG90" s="375">
        <v>25424</v>
      </c>
      <c r="JH90" s="388">
        <v>25593</v>
      </c>
      <c r="JI90" s="393">
        <v>25708</v>
      </c>
      <c r="JJ90" s="414">
        <v>26073</v>
      </c>
      <c r="JK90" s="74">
        <v>26424</v>
      </c>
      <c r="JL90" s="429">
        <v>26810</v>
      </c>
      <c r="JM90" s="435">
        <v>27149</v>
      </c>
      <c r="JN90" s="441">
        <v>27485</v>
      </c>
      <c r="JO90" s="448">
        <v>27590</v>
      </c>
      <c r="JP90" s="456">
        <v>27683</v>
      </c>
      <c r="JQ90" s="460">
        <v>27803</v>
      </c>
      <c r="JR90" s="468">
        <v>27897</v>
      </c>
      <c r="JS90" s="475">
        <v>27995</v>
      </c>
      <c r="JT90" s="483">
        <v>28176</v>
      </c>
      <c r="JU90" s="489">
        <v>28531</v>
      </c>
      <c r="JV90" s="498">
        <v>28923</v>
      </c>
      <c r="JW90" s="505">
        <v>29214</v>
      </c>
      <c r="JX90" s="511">
        <v>29309</v>
      </c>
      <c r="JY90" s="519">
        <v>29608</v>
      </c>
      <c r="JZ90" s="530">
        <v>29902</v>
      </c>
      <c r="KA90" s="218">
        <f t="shared" si="80"/>
        <v>294</v>
      </c>
      <c r="KB90" s="4"/>
    </row>
    <row r="91" spans="1:288" ht="15" customHeight="1" x14ac:dyDescent="0.2">
      <c r="A91" s="557"/>
      <c r="B91" s="43">
        <v>90</v>
      </c>
      <c r="C91" s="4" t="s">
        <v>495</v>
      </c>
      <c r="D91" s="43">
        <v>1</v>
      </c>
      <c r="E91" s="43">
        <v>1</v>
      </c>
      <c r="F91" s="7" t="s">
        <v>7</v>
      </c>
      <c r="G91" s="7" t="s">
        <v>7</v>
      </c>
      <c r="H91" s="11" t="s">
        <v>7</v>
      </c>
      <c r="I91" s="13" t="s">
        <v>7</v>
      </c>
      <c r="J91" s="18" t="s">
        <v>7</v>
      </c>
      <c r="K91" s="22" t="s">
        <v>7</v>
      </c>
      <c r="L91" s="31" t="s">
        <v>7</v>
      </c>
      <c r="M91" s="37" t="s">
        <v>7</v>
      </c>
      <c r="N91" s="41" t="s">
        <v>7</v>
      </c>
      <c r="O91" s="44" t="s">
        <v>7</v>
      </c>
      <c r="P91" s="47" t="s">
        <v>7</v>
      </c>
      <c r="Q91" s="53" t="s">
        <v>7</v>
      </c>
      <c r="R91" s="65" t="s">
        <v>7</v>
      </c>
      <c r="S91" s="69">
        <v>1.234</v>
      </c>
      <c r="T91" s="71">
        <v>6</v>
      </c>
      <c r="U91" s="73">
        <v>7</v>
      </c>
      <c r="V91" s="77">
        <v>11</v>
      </c>
      <c r="W91" s="82">
        <v>11</v>
      </c>
      <c r="X91" s="88">
        <v>19</v>
      </c>
      <c r="Y91" s="90">
        <v>26</v>
      </c>
      <c r="Z91" s="93">
        <v>32</v>
      </c>
      <c r="AA91" s="99">
        <v>40</v>
      </c>
      <c r="AB91" s="104">
        <v>43</v>
      </c>
      <c r="AC91" s="114">
        <v>50</v>
      </c>
      <c r="AD91" s="117">
        <v>57</v>
      </c>
      <c r="AE91" s="122">
        <v>63</v>
      </c>
      <c r="AF91" s="1">
        <f>ROUND((AE91-AB91)/3+AE91,1)</f>
        <v>69.7</v>
      </c>
      <c r="AG91" s="129">
        <v>73</v>
      </c>
      <c r="AH91" s="133">
        <v>75</v>
      </c>
      <c r="AI91" s="1">
        <f>ROUND((AH91-AE91)/3+AH91,1)</f>
        <v>79</v>
      </c>
      <c r="AJ91" s="140">
        <v>103</v>
      </c>
      <c r="AK91" s="145">
        <v>111</v>
      </c>
      <c r="AL91" s="149">
        <v>118</v>
      </c>
      <c r="AM91" s="1">
        <v>125</v>
      </c>
      <c r="AN91" s="158">
        <v>118</v>
      </c>
      <c r="AO91" s="163">
        <v>118</v>
      </c>
      <c r="AP91" s="167">
        <v>118</v>
      </c>
      <c r="AQ91" s="174">
        <v>118</v>
      </c>
      <c r="AR91" s="178">
        <v>118</v>
      </c>
      <c r="AS91" s="184">
        <v>133</v>
      </c>
      <c r="AT91" s="189">
        <v>139</v>
      </c>
      <c r="AU91" s="1">
        <v>144</v>
      </c>
      <c r="AV91" s="202">
        <v>151</v>
      </c>
      <c r="AW91" s="205">
        <v>158</v>
      </c>
      <c r="AX91" s="209">
        <v>165</v>
      </c>
      <c r="AY91" s="1">
        <v>174</v>
      </c>
      <c r="AZ91" s="225">
        <v>179</v>
      </c>
      <c r="BA91" s="229">
        <v>185</v>
      </c>
      <c r="BB91" s="235">
        <v>191</v>
      </c>
      <c r="BC91" s="245">
        <v>196</v>
      </c>
      <c r="BD91" s="251">
        <v>203</v>
      </c>
      <c r="BE91" s="255">
        <v>208</v>
      </c>
      <c r="BF91" s="264">
        <v>213</v>
      </c>
      <c r="BG91" s="268">
        <v>218</v>
      </c>
      <c r="BH91" s="272">
        <v>224</v>
      </c>
      <c r="BI91" s="279">
        <v>228</v>
      </c>
      <c r="BJ91" s="285">
        <v>233</v>
      </c>
      <c r="BK91" s="291">
        <v>241</v>
      </c>
      <c r="BL91" s="295">
        <v>247</v>
      </c>
      <c r="BM91" s="1">
        <v>253</v>
      </c>
      <c r="BN91" s="305">
        <v>261</v>
      </c>
      <c r="BO91" s="308">
        <v>268</v>
      </c>
      <c r="BP91" s="1">
        <v>275</v>
      </c>
      <c r="BQ91" s="313">
        <v>281</v>
      </c>
      <c r="BR91" s="317">
        <v>287</v>
      </c>
      <c r="BS91" s="322">
        <v>294</v>
      </c>
      <c r="BT91" s="327">
        <v>298</v>
      </c>
      <c r="BU91" s="331">
        <v>304</v>
      </c>
      <c r="BV91" s="335">
        <v>310</v>
      </c>
      <c r="BW91" s="338">
        <v>317</v>
      </c>
      <c r="BX91" s="1">
        <v>323</v>
      </c>
      <c r="BY91" s="346">
        <v>330</v>
      </c>
      <c r="BZ91" s="1">
        <v>338</v>
      </c>
      <c r="CA91" s="1">
        <v>346</v>
      </c>
      <c r="CB91" s="388">
        <v>339</v>
      </c>
      <c r="CC91" s="393">
        <v>340</v>
      </c>
      <c r="CD91" s="1">
        <v>341</v>
      </c>
      <c r="CE91" s="1">
        <v>342</v>
      </c>
      <c r="CF91" s="1">
        <v>343</v>
      </c>
      <c r="CG91" s="1">
        <v>344</v>
      </c>
      <c r="CH91" s="1">
        <v>345</v>
      </c>
      <c r="CI91" s="448">
        <v>366</v>
      </c>
      <c r="CJ91" s="459">
        <v>366</v>
      </c>
      <c r="CK91" s="460">
        <v>366</v>
      </c>
      <c r="CL91" s="468">
        <v>367</v>
      </c>
      <c r="CM91" s="475">
        <v>367</v>
      </c>
      <c r="CN91" s="483">
        <v>374</v>
      </c>
      <c r="CO91" s="489">
        <v>374</v>
      </c>
      <c r="CP91" s="498">
        <v>374</v>
      </c>
      <c r="CQ91" s="505">
        <v>374</v>
      </c>
      <c r="CR91" s="511">
        <v>376</v>
      </c>
      <c r="CS91" s="519">
        <v>376</v>
      </c>
      <c r="CT91" s="530">
        <v>376</v>
      </c>
      <c r="CU91" s="218">
        <f t="shared" si="76"/>
        <v>0</v>
      </c>
      <c r="CV91" s="7" t="s">
        <v>7</v>
      </c>
      <c r="CW91" s="7" t="s">
        <v>7</v>
      </c>
      <c r="CX91" s="11" t="s">
        <v>7</v>
      </c>
      <c r="CY91" s="13" t="s">
        <v>7</v>
      </c>
      <c r="CZ91" s="18" t="s">
        <v>7</v>
      </c>
      <c r="DA91" s="22" t="s">
        <v>7</v>
      </c>
      <c r="DB91" s="31" t="s">
        <v>7</v>
      </c>
      <c r="DC91" s="37" t="s">
        <v>7</v>
      </c>
      <c r="DD91" s="41" t="s">
        <v>7</v>
      </c>
      <c r="DE91" s="44" t="s">
        <v>7</v>
      </c>
      <c r="DF91" s="47" t="s">
        <v>7</v>
      </c>
      <c r="DG91" s="53" t="s">
        <v>7</v>
      </c>
      <c r="DH91" s="65" t="s">
        <v>7</v>
      </c>
      <c r="DI91" s="69">
        <v>1</v>
      </c>
      <c r="DJ91" s="71">
        <v>5</v>
      </c>
      <c r="DK91" s="73">
        <v>9</v>
      </c>
      <c r="DL91" s="77">
        <v>9</v>
      </c>
      <c r="DM91" s="82">
        <v>9</v>
      </c>
      <c r="DN91" s="88">
        <v>10</v>
      </c>
      <c r="DO91" s="90">
        <v>11</v>
      </c>
      <c r="DP91" s="93">
        <v>12</v>
      </c>
      <c r="DQ91" s="99">
        <v>14</v>
      </c>
      <c r="DR91" s="104">
        <v>15</v>
      </c>
      <c r="DS91" s="114">
        <v>19</v>
      </c>
      <c r="DT91" s="117">
        <v>20</v>
      </c>
      <c r="DU91" s="122">
        <v>23</v>
      </c>
      <c r="DV91" s="1">
        <f>ROUND((DU91-DR91)/3+DU91,1)</f>
        <v>25.7</v>
      </c>
      <c r="DW91" s="129">
        <v>29</v>
      </c>
      <c r="DX91" s="133">
        <v>29</v>
      </c>
      <c r="DY91" s="1">
        <v>29</v>
      </c>
      <c r="DZ91" s="140">
        <v>29</v>
      </c>
      <c r="EA91" s="145">
        <v>29</v>
      </c>
      <c r="EB91" s="149">
        <v>30</v>
      </c>
      <c r="EC91" s="1">
        <v>32</v>
      </c>
      <c r="ED91" s="158">
        <v>30</v>
      </c>
      <c r="EE91" s="163">
        <v>30</v>
      </c>
      <c r="EF91" s="167">
        <v>30</v>
      </c>
      <c r="EG91" s="174">
        <v>30</v>
      </c>
      <c r="EH91" s="178">
        <v>30</v>
      </c>
      <c r="EI91" s="184">
        <v>30</v>
      </c>
      <c r="EJ91" s="189">
        <v>30</v>
      </c>
      <c r="EK91" s="1">
        <f>EJ91</f>
        <v>30</v>
      </c>
      <c r="EL91" s="202">
        <v>30</v>
      </c>
      <c r="EM91" s="205">
        <v>30</v>
      </c>
      <c r="EN91" s="209">
        <v>30</v>
      </c>
      <c r="EO91" s="1">
        <v>27</v>
      </c>
      <c r="EP91" s="225">
        <v>27</v>
      </c>
      <c r="EQ91" s="229">
        <v>30</v>
      </c>
      <c r="ER91" s="235">
        <v>30</v>
      </c>
      <c r="ES91" s="245">
        <v>30</v>
      </c>
      <c r="ET91" s="251">
        <v>30</v>
      </c>
      <c r="EU91" s="255">
        <v>30</v>
      </c>
      <c r="EV91" s="264">
        <v>30</v>
      </c>
      <c r="EW91" s="268">
        <v>30</v>
      </c>
      <c r="EX91" s="272">
        <v>30</v>
      </c>
      <c r="EY91" s="279">
        <v>30</v>
      </c>
      <c r="EZ91" s="285">
        <v>30</v>
      </c>
      <c r="FA91" s="291">
        <v>30</v>
      </c>
      <c r="FB91" s="295">
        <v>30</v>
      </c>
      <c r="FC91" s="1">
        <v>30</v>
      </c>
      <c r="FD91" s="305">
        <v>30</v>
      </c>
      <c r="FE91" s="308">
        <v>30</v>
      </c>
      <c r="FF91" s="1">
        <v>30</v>
      </c>
      <c r="FG91" s="313">
        <v>30</v>
      </c>
      <c r="FH91" s="317">
        <v>30</v>
      </c>
      <c r="FI91" s="322">
        <v>30</v>
      </c>
      <c r="FJ91" s="327">
        <v>30</v>
      </c>
      <c r="FK91" s="331">
        <v>30</v>
      </c>
      <c r="FL91" s="335">
        <v>30</v>
      </c>
      <c r="FM91" s="338">
        <v>30</v>
      </c>
      <c r="FN91" s="1">
        <v>30</v>
      </c>
      <c r="FO91" s="346">
        <v>30</v>
      </c>
      <c r="FP91" s="354">
        <v>30</v>
      </c>
      <c r="FQ91" s="1">
        <v>30</v>
      </c>
      <c r="FR91" s="388">
        <v>30</v>
      </c>
      <c r="FS91" s="393">
        <v>30</v>
      </c>
      <c r="FT91" s="1">
        <v>30</v>
      </c>
      <c r="FU91" s="1">
        <v>30</v>
      </c>
      <c r="FV91" s="1">
        <v>30</v>
      </c>
      <c r="FW91" s="1">
        <v>30</v>
      </c>
      <c r="FX91" s="1">
        <v>30</v>
      </c>
      <c r="FY91" s="448">
        <v>28</v>
      </c>
      <c r="FZ91" s="459">
        <v>28</v>
      </c>
      <c r="GA91" s="460">
        <v>28</v>
      </c>
      <c r="GB91" s="468">
        <v>28</v>
      </c>
      <c r="GC91" s="475">
        <v>28</v>
      </c>
      <c r="GD91" s="483">
        <v>28</v>
      </c>
      <c r="GE91" s="489">
        <v>28</v>
      </c>
      <c r="GF91" s="498">
        <v>28</v>
      </c>
      <c r="GG91" s="505">
        <v>28</v>
      </c>
      <c r="GH91" s="511">
        <v>28</v>
      </c>
      <c r="GI91" s="519">
        <v>28</v>
      </c>
      <c r="GJ91" s="530">
        <v>28</v>
      </c>
      <c r="GK91" s="218">
        <f t="shared" si="79"/>
        <v>0</v>
      </c>
      <c r="GL91" s="7"/>
      <c r="GM91" s="7"/>
      <c r="GN91" s="7"/>
      <c r="GO91" s="13"/>
      <c r="GP91" s="17"/>
      <c r="GQ91" s="22"/>
      <c r="GR91" s="31"/>
      <c r="GS91" s="37"/>
      <c r="GT91" s="41"/>
      <c r="GU91" s="44"/>
      <c r="GV91" s="47"/>
      <c r="GW91" s="53"/>
      <c r="GX91" s="65"/>
      <c r="GY91" s="69">
        <v>7580</v>
      </c>
      <c r="GZ91" s="71">
        <v>7662</v>
      </c>
      <c r="HA91" s="73">
        <v>7731</v>
      </c>
      <c r="HB91" s="77">
        <v>7767</v>
      </c>
      <c r="HC91" s="82">
        <v>7767</v>
      </c>
      <c r="HD91" s="88">
        <v>7880</v>
      </c>
      <c r="HE91" s="90">
        <v>8010</v>
      </c>
      <c r="HF91" s="93">
        <v>8150</v>
      </c>
      <c r="HG91" s="99">
        <v>8312</v>
      </c>
      <c r="HH91" s="104">
        <v>8413</v>
      </c>
      <c r="HI91" s="114">
        <v>8574</v>
      </c>
      <c r="HJ91" s="117">
        <v>8690</v>
      </c>
      <c r="HK91" s="122">
        <v>8894</v>
      </c>
      <c r="HL91" s="124"/>
      <c r="HM91" s="74">
        <v>9157</v>
      </c>
      <c r="HN91" s="74">
        <v>9244</v>
      </c>
      <c r="HO91" s="136"/>
      <c r="HP91" s="140">
        <v>9690</v>
      </c>
      <c r="HQ91" s="145">
        <v>9862</v>
      </c>
      <c r="HR91" s="149">
        <v>10035</v>
      </c>
      <c r="HS91" s="153"/>
      <c r="HT91" s="158">
        <v>10181</v>
      </c>
      <c r="HU91" s="163">
        <v>10181</v>
      </c>
      <c r="HV91" s="167">
        <v>10181</v>
      </c>
      <c r="HW91" s="174">
        <v>10181</v>
      </c>
      <c r="HX91" s="178">
        <v>10181</v>
      </c>
      <c r="HY91" s="184">
        <v>10199</v>
      </c>
      <c r="HZ91" s="189">
        <v>10298</v>
      </c>
      <c r="IA91" s="193"/>
      <c r="IB91" s="202">
        <v>10601</v>
      </c>
      <c r="IC91" s="205">
        <v>10770</v>
      </c>
      <c r="ID91" s="209">
        <v>10950</v>
      </c>
      <c r="IE91" s="218"/>
      <c r="IF91" s="225">
        <v>11350</v>
      </c>
      <c r="IG91" s="229">
        <v>11551</v>
      </c>
      <c r="IH91" s="235">
        <v>11745</v>
      </c>
      <c r="II91" s="245">
        <v>11916</v>
      </c>
      <c r="IJ91" s="251">
        <v>12126</v>
      </c>
      <c r="IK91" s="255">
        <v>12307</v>
      </c>
      <c r="IL91" s="264">
        <v>12467</v>
      </c>
      <c r="IM91" s="268">
        <v>12602</v>
      </c>
      <c r="IN91" s="272">
        <v>12727</v>
      </c>
      <c r="IO91" s="279">
        <v>12853</v>
      </c>
      <c r="IP91" s="285">
        <v>12997</v>
      </c>
      <c r="IQ91" s="291">
        <v>13164</v>
      </c>
      <c r="IR91" s="295">
        <v>13339</v>
      </c>
      <c r="IS91" s="299"/>
      <c r="IT91" s="305">
        <v>13831</v>
      </c>
      <c r="IU91" s="308">
        <v>14012</v>
      </c>
      <c r="IV91" s="310"/>
      <c r="IW91" s="313">
        <v>14443</v>
      </c>
      <c r="IX91" s="317">
        <v>14621</v>
      </c>
      <c r="IY91" s="322">
        <v>14795</v>
      </c>
      <c r="IZ91" s="327">
        <v>14924</v>
      </c>
      <c r="JA91" s="331">
        <v>15078</v>
      </c>
      <c r="JB91" s="335">
        <v>15205</v>
      </c>
      <c r="JC91" s="338">
        <v>15644</v>
      </c>
      <c r="JD91" s="343"/>
      <c r="JE91" s="346">
        <v>15777</v>
      </c>
      <c r="JF91" s="354">
        <v>16023</v>
      </c>
      <c r="JG91" s="375"/>
      <c r="JH91" s="388">
        <v>16023</v>
      </c>
      <c r="JI91" s="393">
        <v>16023</v>
      </c>
      <c r="JJ91" s="414"/>
      <c r="JK91" s="422"/>
      <c r="JL91" s="429"/>
      <c r="JM91" s="435"/>
      <c r="JN91" s="441"/>
      <c r="JO91" s="448">
        <v>16070</v>
      </c>
      <c r="JP91" s="459">
        <v>16070</v>
      </c>
      <c r="JQ91" s="460">
        <v>16070</v>
      </c>
      <c r="JR91" s="468">
        <v>16070</v>
      </c>
      <c r="JS91" s="475">
        <v>16070</v>
      </c>
      <c r="JT91" s="483">
        <v>16070</v>
      </c>
      <c r="JU91" s="489">
        <v>16070</v>
      </c>
      <c r="JV91" s="498">
        <v>16070</v>
      </c>
      <c r="JW91" s="505">
        <v>16070</v>
      </c>
      <c r="JX91" s="514">
        <v>16070</v>
      </c>
      <c r="JY91" s="519">
        <v>16070</v>
      </c>
      <c r="JZ91" s="530">
        <v>16070</v>
      </c>
      <c r="KA91" s="218">
        <f t="shared" si="80"/>
        <v>0</v>
      </c>
      <c r="KB91" s="4"/>
    </row>
    <row r="92" spans="1:288" ht="15" customHeight="1" x14ac:dyDescent="0.2">
      <c r="A92" s="557"/>
      <c r="B92" s="43">
        <v>91</v>
      </c>
      <c r="C92" s="4" t="s">
        <v>522</v>
      </c>
      <c r="D92" s="43">
        <v>1</v>
      </c>
      <c r="E92" s="43">
        <v>1</v>
      </c>
      <c r="F92" s="7">
        <v>344</v>
      </c>
      <c r="G92" s="7">
        <v>346</v>
      </c>
      <c r="H92" s="10">
        <v>348</v>
      </c>
      <c r="I92" s="13">
        <v>349</v>
      </c>
      <c r="J92" s="18">
        <v>350</v>
      </c>
      <c r="K92" s="22">
        <v>352</v>
      </c>
      <c r="L92" s="31">
        <v>356</v>
      </c>
      <c r="M92" s="37">
        <v>362</v>
      </c>
      <c r="N92" s="1">
        <f>ROUND((M92-F92)/7+M92,0)</f>
        <v>365</v>
      </c>
      <c r="O92" s="44">
        <v>372</v>
      </c>
      <c r="P92" s="47">
        <v>376</v>
      </c>
      <c r="Q92" s="53">
        <v>381</v>
      </c>
      <c r="R92" s="65">
        <v>385</v>
      </c>
      <c r="S92" s="69">
        <v>389</v>
      </c>
      <c r="T92" s="71">
        <v>394</v>
      </c>
      <c r="U92" s="73">
        <v>400</v>
      </c>
      <c r="V92" s="77">
        <v>405</v>
      </c>
      <c r="W92" s="82">
        <v>409</v>
      </c>
      <c r="X92" s="88">
        <v>415</v>
      </c>
      <c r="Y92" s="90">
        <v>421</v>
      </c>
      <c r="Z92" s="93">
        <v>426</v>
      </c>
      <c r="AA92" s="99">
        <v>428</v>
      </c>
      <c r="AB92" s="104">
        <v>432</v>
      </c>
      <c r="AC92" s="114">
        <v>435</v>
      </c>
      <c r="AD92" s="117">
        <v>438</v>
      </c>
      <c r="AE92" s="122">
        <v>440</v>
      </c>
      <c r="AF92" s="124">
        <v>443</v>
      </c>
      <c r="AG92" s="129">
        <v>445</v>
      </c>
      <c r="AH92" s="133">
        <v>445</v>
      </c>
      <c r="AI92" s="136">
        <v>446</v>
      </c>
      <c r="AJ92" s="140">
        <v>446</v>
      </c>
      <c r="AK92" s="145">
        <v>447</v>
      </c>
      <c r="AL92" s="149">
        <v>447</v>
      </c>
      <c r="AM92" s="153">
        <v>447</v>
      </c>
      <c r="AN92" s="158">
        <v>448</v>
      </c>
      <c r="AO92" s="163">
        <v>448</v>
      </c>
      <c r="AP92" s="167">
        <v>2</v>
      </c>
      <c r="AQ92" s="1">
        <v>4</v>
      </c>
      <c r="AR92" s="178">
        <v>4</v>
      </c>
      <c r="AS92" s="184">
        <v>6</v>
      </c>
      <c r="AT92" s="189">
        <v>8</v>
      </c>
      <c r="AU92" s="193">
        <v>11</v>
      </c>
      <c r="AV92" s="202">
        <v>14</v>
      </c>
      <c r="AW92" s="205">
        <v>16</v>
      </c>
      <c r="AX92" s="209">
        <v>18</v>
      </c>
      <c r="AY92" s="218">
        <v>20</v>
      </c>
      <c r="AZ92" s="225">
        <v>22</v>
      </c>
      <c r="BA92" s="229">
        <v>23</v>
      </c>
      <c r="BB92" s="235">
        <v>25</v>
      </c>
      <c r="BC92" s="245">
        <v>26</v>
      </c>
      <c r="BD92" s="254">
        <v>28</v>
      </c>
      <c r="BE92" s="255">
        <v>29</v>
      </c>
      <c r="BF92" s="264">
        <v>33</v>
      </c>
      <c r="BG92" s="268">
        <v>37</v>
      </c>
      <c r="BH92" s="272">
        <v>40</v>
      </c>
      <c r="BI92" s="279">
        <v>43</v>
      </c>
      <c r="BJ92" s="285">
        <v>46</v>
      </c>
      <c r="BK92" s="291">
        <v>46</v>
      </c>
      <c r="BL92" s="295">
        <v>49</v>
      </c>
      <c r="BM92" s="299">
        <v>51</v>
      </c>
      <c r="BN92" s="305">
        <v>53</v>
      </c>
      <c r="BO92" s="308">
        <v>54</v>
      </c>
      <c r="BP92" s="310">
        <v>55</v>
      </c>
      <c r="BQ92" s="313">
        <v>58</v>
      </c>
      <c r="BR92" s="317">
        <v>60</v>
      </c>
      <c r="BS92" s="322">
        <v>62</v>
      </c>
      <c r="BT92" s="327">
        <v>64</v>
      </c>
      <c r="BU92" s="331">
        <v>65</v>
      </c>
      <c r="BV92" s="335">
        <v>68</v>
      </c>
      <c r="BW92" s="338">
        <v>71</v>
      </c>
      <c r="BX92" s="343">
        <v>75</v>
      </c>
      <c r="BY92" s="346">
        <v>78</v>
      </c>
      <c r="BZ92" s="354">
        <v>80</v>
      </c>
      <c r="CA92" s="375">
        <v>82</v>
      </c>
      <c r="CB92" s="388">
        <v>85</v>
      </c>
      <c r="CC92" s="393">
        <v>86</v>
      </c>
      <c r="CD92" s="414">
        <v>87</v>
      </c>
      <c r="CE92" s="422">
        <v>89</v>
      </c>
      <c r="CF92" s="429">
        <v>91</v>
      </c>
      <c r="CG92" s="435">
        <v>94</v>
      </c>
      <c r="CH92" s="441">
        <v>95</v>
      </c>
      <c r="CI92" s="448">
        <v>95</v>
      </c>
      <c r="CJ92" s="456">
        <v>96</v>
      </c>
      <c r="CK92" s="460">
        <v>96</v>
      </c>
      <c r="CL92" s="1">
        <v>97</v>
      </c>
      <c r="CM92" s="1">
        <v>98</v>
      </c>
      <c r="CN92" s="1">
        <v>99</v>
      </c>
      <c r="CO92" s="1">
        <v>100</v>
      </c>
      <c r="CP92" s="1">
        <v>101</v>
      </c>
      <c r="CQ92" s="1">
        <v>102</v>
      </c>
      <c r="CR92" s="1">
        <v>103</v>
      </c>
      <c r="CS92" s="519">
        <v>186</v>
      </c>
      <c r="CT92" s="1">
        <v>190</v>
      </c>
      <c r="CU92" s="218">
        <f t="shared" si="76"/>
        <v>4</v>
      </c>
      <c r="CV92" s="7">
        <v>49</v>
      </c>
      <c r="CW92" s="7">
        <v>52</v>
      </c>
      <c r="CX92" s="10">
        <v>54</v>
      </c>
      <c r="CY92" s="13">
        <v>56</v>
      </c>
      <c r="CZ92" s="18">
        <v>58</v>
      </c>
      <c r="DA92" s="22">
        <v>58</v>
      </c>
      <c r="DB92" s="31">
        <v>58</v>
      </c>
      <c r="DC92" s="37">
        <v>59</v>
      </c>
      <c r="DD92" s="1">
        <f>ROUND((DC92-CV92)/7+DC92,0)</f>
        <v>60</v>
      </c>
      <c r="DE92" s="44">
        <v>64</v>
      </c>
      <c r="DF92" s="47">
        <v>67</v>
      </c>
      <c r="DG92" s="53">
        <v>70</v>
      </c>
      <c r="DH92" s="65">
        <v>73</v>
      </c>
      <c r="DI92" s="69">
        <v>76</v>
      </c>
      <c r="DJ92" s="71">
        <v>78</v>
      </c>
      <c r="DK92" s="73">
        <v>82</v>
      </c>
      <c r="DL92" s="77">
        <v>84</v>
      </c>
      <c r="DM92" s="82">
        <v>85</v>
      </c>
      <c r="DN92" s="88">
        <v>87</v>
      </c>
      <c r="DO92" s="90">
        <v>89</v>
      </c>
      <c r="DP92" s="93">
        <v>91</v>
      </c>
      <c r="DQ92" s="99">
        <v>96</v>
      </c>
      <c r="DR92" s="104">
        <v>100</v>
      </c>
      <c r="DS92" s="114">
        <v>102</v>
      </c>
      <c r="DT92" s="117">
        <v>103</v>
      </c>
      <c r="DU92" s="122">
        <v>105</v>
      </c>
      <c r="DV92" s="124">
        <v>108</v>
      </c>
      <c r="DW92" s="129">
        <v>109</v>
      </c>
      <c r="DX92" s="133">
        <v>110</v>
      </c>
      <c r="DY92" s="136">
        <v>110</v>
      </c>
      <c r="DZ92" s="140">
        <v>110</v>
      </c>
      <c r="EA92" s="145">
        <v>110</v>
      </c>
      <c r="EB92" s="149">
        <v>111</v>
      </c>
      <c r="EC92" s="153">
        <v>111</v>
      </c>
      <c r="ED92" s="158">
        <v>112</v>
      </c>
      <c r="EE92" s="163">
        <v>113</v>
      </c>
      <c r="EF92" s="167">
        <v>2</v>
      </c>
      <c r="EG92" s="1">
        <v>4</v>
      </c>
      <c r="EH92" s="178">
        <v>4</v>
      </c>
      <c r="EI92" s="184">
        <v>5</v>
      </c>
      <c r="EJ92" s="189">
        <v>5</v>
      </c>
      <c r="EK92" s="193">
        <v>5</v>
      </c>
      <c r="EL92" s="202">
        <v>5</v>
      </c>
      <c r="EM92" s="205">
        <v>5</v>
      </c>
      <c r="EN92" s="209">
        <v>5</v>
      </c>
      <c r="EO92" s="218">
        <v>5</v>
      </c>
      <c r="EP92" s="225">
        <v>6</v>
      </c>
      <c r="EQ92" s="229">
        <v>7</v>
      </c>
      <c r="ER92" s="235">
        <v>8</v>
      </c>
      <c r="ES92" s="245">
        <v>9</v>
      </c>
      <c r="ET92" s="254">
        <v>10</v>
      </c>
      <c r="EU92" s="255">
        <v>10</v>
      </c>
      <c r="EV92" s="264">
        <v>12</v>
      </c>
      <c r="EW92" s="268">
        <v>12</v>
      </c>
      <c r="EX92" s="272">
        <v>12</v>
      </c>
      <c r="EY92" s="279">
        <v>12</v>
      </c>
      <c r="EZ92" s="285">
        <v>12</v>
      </c>
      <c r="FA92" s="291">
        <v>12</v>
      </c>
      <c r="FB92" s="295">
        <v>12</v>
      </c>
      <c r="FC92" s="299">
        <v>12</v>
      </c>
      <c r="FD92" s="305">
        <v>12</v>
      </c>
      <c r="FE92" s="308">
        <v>12</v>
      </c>
      <c r="FF92" s="310">
        <v>12</v>
      </c>
      <c r="FG92" s="313">
        <v>12</v>
      </c>
      <c r="FH92" s="317">
        <v>12</v>
      </c>
      <c r="FI92" s="322">
        <v>12</v>
      </c>
      <c r="FJ92" s="327">
        <v>12</v>
      </c>
      <c r="FK92" s="331">
        <v>13</v>
      </c>
      <c r="FL92" s="335">
        <v>13</v>
      </c>
      <c r="FM92" s="338">
        <v>15</v>
      </c>
      <c r="FN92" s="343">
        <v>18</v>
      </c>
      <c r="FO92" s="346">
        <v>20</v>
      </c>
      <c r="FP92" s="354">
        <v>23</v>
      </c>
      <c r="FQ92" s="375">
        <v>26</v>
      </c>
      <c r="FR92" s="388">
        <v>29</v>
      </c>
      <c r="FS92" s="393">
        <v>32</v>
      </c>
      <c r="FT92" s="414">
        <v>33</v>
      </c>
      <c r="FU92" s="422">
        <v>33</v>
      </c>
      <c r="FV92" s="429">
        <v>34</v>
      </c>
      <c r="FW92" s="435">
        <v>35</v>
      </c>
      <c r="FX92" s="441">
        <v>35</v>
      </c>
      <c r="FY92" s="448">
        <v>35</v>
      </c>
      <c r="FZ92" s="456">
        <v>35</v>
      </c>
      <c r="GA92" s="460">
        <v>35</v>
      </c>
      <c r="GB92" s="1">
        <v>35</v>
      </c>
      <c r="GC92" s="1">
        <v>35</v>
      </c>
      <c r="GD92" s="1">
        <v>35</v>
      </c>
      <c r="GE92" s="1">
        <v>35</v>
      </c>
      <c r="GF92" s="1">
        <v>35</v>
      </c>
      <c r="GG92" s="1">
        <v>35</v>
      </c>
      <c r="GH92" s="1">
        <v>35</v>
      </c>
      <c r="GI92" s="519">
        <v>56</v>
      </c>
      <c r="GJ92" s="1">
        <v>59</v>
      </c>
      <c r="GK92" s="218">
        <f t="shared" si="79"/>
        <v>3</v>
      </c>
      <c r="GL92" s="7">
        <v>10822</v>
      </c>
      <c r="GM92" s="7">
        <v>10937</v>
      </c>
      <c r="GN92" s="7">
        <v>11045</v>
      </c>
      <c r="GO92" s="13">
        <v>11136</v>
      </c>
      <c r="GP92" s="17"/>
      <c r="GQ92" s="22">
        <v>11301</v>
      </c>
      <c r="GR92" s="31">
        <v>11352</v>
      </c>
      <c r="GS92" s="37"/>
      <c r="GT92" s="41"/>
      <c r="GU92" s="44">
        <v>11802</v>
      </c>
      <c r="GV92" s="47">
        <v>11948</v>
      </c>
      <c r="GW92" s="53">
        <v>12112</v>
      </c>
      <c r="GX92" s="65">
        <v>12242</v>
      </c>
      <c r="GY92" s="69">
        <v>12319</v>
      </c>
      <c r="GZ92" s="71">
        <v>12464</v>
      </c>
      <c r="HA92" s="73">
        <v>12581</v>
      </c>
      <c r="HB92" s="77">
        <v>12685</v>
      </c>
      <c r="HC92" s="82">
        <v>12791</v>
      </c>
      <c r="HD92" s="88">
        <v>12886</v>
      </c>
      <c r="HE92" s="90">
        <v>13015</v>
      </c>
      <c r="HF92" s="93">
        <v>13112</v>
      </c>
      <c r="HG92" s="99">
        <v>13262</v>
      </c>
      <c r="HH92" s="104">
        <v>13353</v>
      </c>
      <c r="HI92" s="114">
        <v>13500</v>
      </c>
      <c r="HJ92" s="117">
        <v>13628</v>
      </c>
      <c r="HK92" s="122">
        <v>13747</v>
      </c>
      <c r="HL92" s="124">
        <v>13866</v>
      </c>
      <c r="HM92" s="129">
        <v>13951</v>
      </c>
      <c r="HN92" s="133">
        <v>14006</v>
      </c>
      <c r="HO92" s="136">
        <v>14082</v>
      </c>
      <c r="HP92" s="140">
        <v>14135</v>
      </c>
      <c r="HQ92" s="145">
        <v>14200</v>
      </c>
      <c r="HR92" s="149">
        <v>14251</v>
      </c>
      <c r="HS92" s="153">
        <v>14303</v>
      </c>
      <c r="HT92" s="158">
        <v>14356</v>
      </c>
      <c r="HU92" s="163">
        <v>14407</v>
      </c>
      <c r="HV92" s="167">
        <v>14473</v>
      </c>
      <c r="HW92" s="174"/>
      <c r="HX92" s="178">
        <v>14584</v>
      </c>
      <c r="HY92" s="184">
        <v>14640</v>
      </c>
      <c r="HZ92" s="189">
        <v>14708</v>
      </c>
      <c r="IA92" s="193">
        <v>14788</v>
      </c>
      <c r="IB92" s="202">
        <v>14859</v>
      </c>
      <c r="IC92" s="205">
        <v>14925</v>
      </c>
      <c r="ID92" s="209">
        <v>14981</v>
      </c>
      <c r="IE92" s="218">
        <v>15042</v>
      </c>
      <c r="IF92" s="225">
        <v>15099</v>
      </c>
      <c r="IG92" s="229">
        <v>15175</v>
      </c>
      <c r="IH92" s="235">
        <v>15231</v>
      </c>
      <c r="II92" s="245">
        <v>15289</v>
      </c>
      <c r="IJ92" s="74">
        <v>15349</v>
      </c>
      <c r="IK92" s="255">
        <v>15407</v>
      </c>
      <c r="IL92" s="264">
        <v>15486</v>
      </c>
      <c r="IM92" s="268">
        <v>15580</v>
      </c>
      <c r="IN92" s="272">
        <v>15679</v>
      </c>
      <c r="IO92" s="279">
        <v>15776</v>
      </c>
      <c r="IP92" s="285">
        <v>15858</v>
      </c>
      <c r="IQ92" s="291">
        <v>15947</v>
      </c>
      <c r="IR92" s="295">
        <v>16009</v>
      </c>
      <c r="IS92" s="299">
        <v>16088</v>
      </c>
      <c r="IT92" s="305">
        <v>16150</v>
      </c>
      <c r="IU92" s="308">
        <v>16231</v>
      </c>
      <c r="IV92" s="74">
        <v>16285</v>
      </c>
      <c r="IW92" s="313">
        <v>16372</v>
      </c>
      <c r="IX92" s="317">
        <v>16464</v>
      </c>
      <c r="IY92" s="322">
        <v>16557</v>
      </c>
      <c r="IZ92" s="327">
        <v>16643</v>
      </c>
      <c r="JA92" s="331">
        <v>16726</v>
      </c>
      <c r="JB92" s="335">
        <v>16809</v>
      </c>
      <c r="JC92" s="338">
        <v>16897</v>
      </c>
      <c r="JD92" s="343">
        <v>16989</v>
      </c>
      <c r="JE92" s="346">
        <v>17070</v>
      </c>
      <c r="JF92" s="354">
        <v>17170</v>
      </c>
      <c r="JG92" s="375">
        <v>17265</v>
      </c>
      <c r="JH92" s="388">
        <v>17347</v>
      </c>
      <c r="JI92" s="393">
        <v>17430</v>
      </c>
      <c r="JJ92" s="414">
        <v>17491</v>
      </c>
      <c r="JK92" s="422">
        <v>17563</v>
      </c>
      <c r="JL92" s="429">
        <v>17671</v>
      </c>
      <c r="JM92" s="435">
        <v>17755</v>
      </c>
      <c r="JN92" s="441">
        <v>17803</v>
      </c>
      <c r="JO92" s="448">
        <v>17803</v>
      </c>
      <c r="JP92" s="456">
        <v>17804</v>
      </c>
      <c r="JQ92" s="460">
        <v>17804</v>
      </c>
      <c r="JR92" s="468"/>
      <c r="JS92" s="475"/>
      <c r="JT92" s="483"/>
      <c r="JU92" s="489"/>
      <c r="JV92" s="498"/>
      <c r="JW92" s="505"/>
      <c r="JX92" s="511"/>
      <c r="JY92" s="519">
        <v>18867</v>
      </c>
      <c r="JZ92" s="530"/>
      <c r="KA92" s="218" t="str">
        <f t="shared" si="80"/>
        <v>Н/Д</v>
      </c>
      <c r="KB92" s="4"/>
    </row>
    <row r="93" spans="1:288" ht="15" customHeight="1" x14ac:dyDescent="0.2">
      <c r="A93" s="557"/>
      <c r="B93" s="43">
        <v>92</v>
      </c>
      <c r="C93" s="4" t="s">
        <v>211</v>
      </c>
      <c r="D93" s="43">
        <v>1</v>
      </c>
      <c r="E93" s="43">
        <v>1</v>
      </c>
      <c r="F93" s="7">
        <v>401</v>
      </c>
      <c r="G93" s="7">
        <v>406</v>
      </c>
      <c r="H93" s="10">
        <v>413</v>
      </c>
      <c r="I93" s="13">
        <v>421</v>
      </c>
      <c r="J93" s="18">
        <v>430</v>
      </c>
      <c r="K93" s="1">
        <v>437</v>
      </c>
      <c r="L93" s="31">
        <v>473</v>
      </c>
      <c r="M93" s="37">
        <v>476</v>
      </c>
      <c r="N93" s="41">
        <v>482</v>
      </c>
      <c r="O93" s="44">
        <v>488</v>
      </c>
      <c r="P93" s="1">
        <f>ROUND((O93-F93)/9+O93+1,0)</f>
        <v>499</v>
      </c>
      <c r="Q93" s="5">
        <v>499</v>
      </c>
      <c r="R93" s="65">
        <v>498</v>
      </c>
      <c r="S93" s="69">
        <v>501</v>
      </c>
      <c r="T93" s="71">
        <v>504</v>
      </c>
      <c r="U93" s="73">
        <v>506</v>
      </c>
      <c r="V93" s="77">
        <v>512</v>
      </c>
      <c r="W93" s="82">
        <v>517</v>
      </c>
      <c r="X93" s="88">
        <v>529</v>
      </c>
      <c r="Y93" s="90">
        <v>537</v>
      </c>
      <c r="Z93" s="93">
        <v>543</v>
      </c>
      <c r="AA93" s="99">
        <v>546</v>
      </c>
      <c r="AB93" s="104">
        <v>551</v>
      </c>
      <c r="AC93" s="114">
        <v>554</v>
      </c>
      <c r="AD93" s="117">
        <v>556</v>
      </c>
      <c r="AE93" s="122">
        <v>559</v>
      </c>
      <c r="AF93" s="124">
        <v>561</v>
      </c>
      <c r="AG93" s="129">
        <v>568</v>
      </c>
      <c r="AH93" s="133">
        <v>573</v>
      </c>
      <c r="AI93" s="136">
        <v>584</v>
      </c>
      <c r="AJ93" s="140">
        <v>591</v>
      </c>
      <c r="AK93" s="145">
        <v>596</v>
      </c>
      <c r="AL93" s="149">
        <v>605</v>
      </c>
      <c r="AM93" s="153">
        <v>609</v>
      </c>
      <c r="AN93" s="1">
        <v>613</v>
      </c>
      <c r="AO93" s="163">
        <v>616</v>
      </c>
      <c r="AP93" s="167">
        <v>623</v>
      </c>
      <c r="AQ93" s="174">
        <v>625</v>
      </c>
      <c r="AR93" s="178">
        <v>628</v>
      </c>
      <c r="AS93" s="1">
        <v>630</v>
      </c>
      <c r="AT93" s="1">
        <v>633</v>
      </c>
      <c r="AU93" s="1">
        <v>636</v>
      </c>
      <c r="AV93" s="1">
        <v>639</v>
      </c>
      <c r="AW93" s="1">
        <v>642</v>
      </c>
      <c r="AX93" s="212">
        <v>661</v>
      </c>
      <c r="AY93" s="218">
        <v>670</v>
      </c>
      <c r="AZ93" s="225">
        <v>676</v>
      </c>
      <c r="BA93" s="229">
        <v>682</v>
      </c>
      <c r="BB93" s="235">
        <v>686</v>
      </c>
      <c r="BC93" s="1">
        <v>691</v>
      </c>
      <c r="BD93" s="251">
        <v>696</v>
      </c>
      <c r="BE93" s="255">
        <v>701</v>
      </c>
      <c r="BF93" s="264">
        <v>701</v>
      </c>
      <c r="BG93" s="268">
        <v>708</v>
      </c>
      <c r="BH93" s="272">
        <v>715</v>
      </c>
      <c r="BI93" s="279">
        <v>721</v>
      </c>
      <c r="BJ93" s="285">
        <v>724</v>
      </c>
      <c r="BK93" s="291">
        <v>727</v>
      </c>
      <c r="BL93" s="295">
        <v>731</v>
      </c>
      <c r="BM93" s="299">
        <v>736</v>
      </c>
      <c r="BN93" s="305">
        <v>739</v>
      </c>
      <c r="BO93" s="308">
        <v>742</v>
      </c>
      <c r="BP93" s="310">
        <v>746</v>
      </c>
      <c r="BQ93" s="1">
        <v>749</v>
      </c>
      <c r="BR93" s="317">
        <v>758</v>
      </c>
      <c r="BS93" s="322">
        <v>772</v>
      </c>
      <c r="BT93" s="327">
        <v>784</v>
      </c>
      <c r="BU93" s="331">
        <v>788</v>
      </c>
      <c r="BV93" s="335">
        <v>791</v>
      </c>
      <c r="BW93" s="338">
        <v>793</v>
      </c>
      <c r="BX93" s="343">
        <v>795</v>
      </c>
      <c r="BY93" s="346">
        <v>802</v>
      </c>
      <c r="BZ93" s="354">
        <v>810</v>
      </c>
      <c r="CA93" s="375">
        <v>812</v>
      </c>
      <c r="CB93" s="388">
        <v>816</v>
      </c>
      <c r="CC93" s="1">
        <v>820</v>
      </c>
      <c r="CD93" s="414">
        <v>826</v>
      </c>
      <c r="CE93" s="422">
        <v>829</v>
      </c>
      <c r="CF93" s="429">
        <v>836</v>
      </c>
      <c r="CG93" s="435">
        <v>840</v>
      </c>
      <c r="CH93" s="441">
        <v>843</v>
      </c>
      <c r="CI93" s="448">
        <v>848</v>
      </c>
      <c r="CJ93" s="456">
        <v>849</v>
      </c>
      <c r="CK93" s="460">
        <v>852</v>
      </c>
      <c r="CL93" s="468">
        <v>854</v>
      </c>
      <c r="CM93" s="475">
        <v>856</v>
      </c>
      <c r="CN93" s="483">
        <v>858</v>
      </c>
      <c r="CO93" s="489">
        <v>860</v>
      </c>
      <c r="CP93" s="498">
        <v>858</v>
      </c>
      <c r="CQ93" s="505">
        <v>865</v>
      </c>
      <c r="CR93" s="511">
        <v>873</v>
      </c>
      <c r="CS93" s="519">
        <v>877</v>
      </c>
      <c r="CT93" s="530">
        <v>880</v>
      </c>
      <c r="CU93" s="218">
        <f t="shared" si="76"/>
        <v>3</v>
      </c>
      <c r="CV93" s="7">
        <v>15</v>
      </c>
      <c r="CW93" s="7">
        <v>15</v>
      </c>
      <c r="CX93" s="10">
        <v>15</v>
      </c>
      <c r="CY93" s="13">
        <v>15</v>
      </c>
      <c r="CZ93" s="18">
        <v>15</v>
      </c>
      <c r="DA93" s="1">
        <v>15</v>
      </c>
      <c r="DB93" s="31">
        <v>15</v>
      </c>
      <c r="DC93" s="37">
        <v>15</v>
      </c>
      <c r="DD93" s="41">
        <v>15</v>
      </c>
      <c r="DE93" s="44">
        <v>19</v>
      </c>
      <c r="DF93" s="1">
        <f>ROUND((DE93-CV93)/9+DE93+1,0)</f>
        <v>20</v>
      </c>
      <c r="DG93" s="53">
        <v>23</v>
      </c>
      <c r="DH93" s="65">
        <v>25</v>
      </c>
      <c r="DI93" s="69">
        <v>27</v>
      </c>
      <c r="DJ93" s="71">
        <v>29</v>
      </c>
      <c r="DK93" s="73">
        <v>32</v>
      </c>
      <c r="DL93" s="77">
        <v>32</v>
      </c>
      <c r="DM93" s="82">
        <v>32</v>
      </c>
      <c r="DN93" s="88">
        <v>32</v>
      </c>
      <c r="DO93" s="90">
        <v>32</v>
      </c>
      <c r="DP93" s="93">
        <v>33</v>
      </c>
      <c r="DQ93" s="99">
        <v>36</v>
      </c>
      <c r="DR93" s="104">
        <v>39</v>
      </c>
      <c r="DS93" s="114">
        <v>41</v>
      </c>
      <c r="DT93" s="117">
        <v>42</v>
      </c>
      <c r="DU93" s="122">
        <v>44</v>
      </c>
      <c r="DV93" s="124">
        <v>47</v>
      </c>
      <c r="DW93" s="129">
        <v>50</v>
      </c>
      <c r="DX93" s="133">
        <v>51</v>
      </c>
      <c r="DY93" s="136">
        <v>51</v>
      </c>
      <c r="DZ93" s="140">
        <v>51</v>
      </c>
      <c r="EA93" s="145">
        <v>51</v>
      </c>
      <c r="EB93" s="149">
        <v>54</v>
      </c>
      <c r="EC93" s="153">
        <v>54</v>
      </c>
      <c r="ED93" s="1">
        <v>55</v>
      </c>
      <c r="EE93" s="163">
        <v>59</v>
      </c>
      <c r="EF93" s="167">
        <v>64</v>
      </c>
      <c r="EG93" s="174">
        <v>64</v>
      </c>
      <c r="EH93" s="178">
        <v>67</v>
      </c>
      <c r="EI93" s="1">
        <v>70</v>
      </c>
      <c r="EJ93" s="1">
        <v>71</v>
      </c>
      <c r="EK93" s="1">
        <f>EJ93</f>
        <v>71</v>
      </c>
      <c r="EL93" s="1">
        <f>EK93</f>
        <v>71</v>
      </c>
      <c r="EM93" s="1">
        <f>EL93</f>
        <v>71</v>
      </c>
      <c r="EN93" s="212">
        <v>71</v>
      </c>
      <c r="EO93" s="218">
        <v>72</v>
      </c>
      <c r="EP93" s="225">
        <v>72</v>
      </c>
      <c r="EQ93" s="229">
        <v>72</v>
      </c>
      <c r="ER93" s="235">
        <v>72</v>
      </c>
      <c r="ES93" s="1">
        <v>72</v>
      </c>
      <c r="ET93" s="251">
        <v>72</v>
      </c>
      <c r="EU93" s="255">
        <v>75</v>
      </c>
      <c r="EV93" s="264">
        <v>77</v>
      </c>
      <c r="EW93" s="1">
        <f>EV93</f>
        <v>77</v>
      </c>
      <c r="EX93" s="1">
        <f>EW93</f>
        <v>77</v>
      </c>
      <c r="EY93" s="279">
        <v>79</v>
      </c>
      <c r="EZ93" s="285">
        <v>80</v>
      </c>
      <c r="FA93" s="291">
        <v>81</v>
      </c>
      <c r="FB93" s="295">
        <v>83</v>
      </c>
      <c r="FC93" s="299">
        <v>85</v>
      </c>
      <c r="FD93" s="305">
        <v>87</v>
      </c>
      <c r="FE93" s="308">
        <v>90</v>
      </c>
      <c r="FF93" s="310">
        <v>92</v>
      </c>
      <c r="FG93" s="1">
        <f>FF93</f>
        <v>92</v>
      </c>
      <c r="FH93" s="317">
        <v>92</v>
      </c>
      <c r="FI93" s="322">
        <v>92</v>
      </c>
      <c r="FJ93" s="327">
        <v>95</v>
      </c>
      <c r="FK93" s="331">
        <v>96</v>
      </c>
      <c r="FL93" s="335">
        <v>98</v>
      </c>
      <c r="FM93" s="338">
        <v>99</v>
      </c>
      <c r="FN93" s="343">
        <v>101</v>
      </c>
      <c r="FO93" s="346">
        <v>104</v>
      </c>
      <c r="FP93" s="354">
        <v>107</v>
      </c>
      <c r="FQ93" s="375">
        <v>110</v>
      </c>
      <c r="FR93" s="388">
        <v>113</v>
      </c>
      <c r="FS93" s="1">
        <v>116</v>
      </c>
      <c r="FT93" s="414">
        <v>119</v>
      </c>
      <c r="FU93" s="422">
        <v>124</v>
      </c>
      <c r="FV93" s="429">
        <v>133</v>
      </c>
      <c r="FW93" s="435">
        <v>136</v>
      </c>
      <c r="FX93" s="441">
        <v>138</v>
      </c>
      <c r="FY93" s="448">
        <v>141</v>
      </c>
      <c r="FZ93" s="456">
        <v>143</v>
      </c>
      <c r="GA93" s="460">
        <v>144</v>
      </c>
      <c r="GB93" s="468">
        <v>146</v>
      </c>
      <c r="GC93" s="475">
        <v>148</v>
      </c>
      <c r="GD93" s="483">
        <v>150</v>
      </c>
      <c r="GE93" s="489">
        <v>152</v>
      </c>
      <c r="GF93" s="498">
        <v>154</v>
      </c>
      <c r="GG93" s="505">
        <v>154</v>
      </c>
      <c r="GH93" s="511">
        <v>157</v>
      </c>
      <c r="GI93" s="519">
        <v>158</v>
      </c>
      <c r="GJ93" s="530">
        <v>159</v>
      </c>
      <c r="GK93" s="218">
        <f t="shared" si="79"/>
        <v>1</v>
      </c>
      <c r="GL93" s="7">
        <v>6745</v>
      </c>
      <c r="GM93" s="7">
        <v>6932</v>
      </c>
      <c r="GN93" s="7">
        <v>7086</v>
      </c>
      <c r="GO93" s="13"/>
      <c r="GP93" s="17">
        <v>7438</v>
      </c>
      <c r="GQ93" s="22"/>
      <c r="GR93" s="31">
        <v>7737</v>
      </c>
      <c r="GS93" s="37"/>
      <c r="GT93" s="41">
        <v>8038</v>
      </c>
      <c r="GU93" s="44">
        <v>8200</v>
      </c>
      <c r="GV93" s="47"/>
      <c r="GW93" s="53">
        <v>8456</v>
      </c>
      <c r="GX93" s="65">
        <v>8564</v>
      </c>
      <c r="GY93" s="69">
        <v>8684</v>
      </c>
      <c r="GZ93" s="71">
        <v>8811</v>
      </c>
      <c r="HA93" s="73">
        <v>9011</v>
      </c>
      <c r="HB93" s="77">
        <v>9114</v>
      </c>
      <c r="HC93" s="82">
        <v>9287</v>
      </c>
      <c r="HD93" s="88">
        <v>9572</v>
      </c>
      <c r="HE93" s="90">
        <v>9760</v>
      </c>
      <c r="HF93" s="93">
        <v>9877</v>
      </c>
      <c r="HG93" s="99">
        <v>10019</v>
      </c>
      <c r="HH93" s="104">
        <v>10153</v>
      </c>
      <c r="HI93" s="114">
        <v>10277</v>
      </c>
      <c r="HJ93" s="117">
        <v>10377</v>
      </c>
      <c r="HK93" s="122">
        <v>10486</v>
      </c>
      <c r="HL93" s="124">
        <v>10686</v>
      </c>
      <c r="HM93" s="129">
        <v>10729</v>
      </c>
      <c r="HN93" s="74">
        <v>10879</v>
      </c>
      <c r="HO93" s="136">
        <v>11017</v>
      </c>
      <c r="HP93" s="140">
        <v>11142</v>
      </c>
      <c r="HQ93" s="145">
        <v>11261</v>
      </c>
      <c r="HR93" s="149">
        <v>11461</v>
      </c>
      <c r="HS93" s="153">
        <v>11555</v>
      </c>
      <c r="HT93" s="158"/>
      <c r="HU93" s="163">
        <v>11823</v>
      </c>
      <c r="HV93" s="74">
        <v>11973</v>
      </c>
      <c r="HW93" s="174">
        <v>12081</v>
      </c>
      <c r="HX93" s="178">
        <v>12200</v>
      </c>
      <c r="HY93" s="184"/>
      <c r="HZ93" s="189"/>
      <c r="IA93" s="193"/>
      <c r="IB93" s="202"/>
      <c r="IC93" s="205"/>
      <c r="ID93" s="209"/>
      <c r="IE93" s="218">
        <v>13338</v>
      </c>
      <c r="IF93" s="225">
        <v>13540</v>
      </c>
      <c r="IG93" s="229">
        <v>13772</v>
      </c>
      <c r="IH93" s="235">
        <v>13947</v>
      </c>
      <c r="II93" s="245"/>
      <c r="IJ93" s="251">
        <v>14363</v>
      </c>
      <c r="IK93" s="255">
        <v>14495</v>
      </c>
      <c r="IL93" s="264">
        <v>14670</v>
      </c>
      <c r="IM93" s="268">
        <v>14839</v>
      </c>
      <c r="IN93" s="272">
        <v>15031</v>
      </c>
      <c r="IO93" s="279">
        <v>15147</v>
      </c>
      <c r="IP93" s="285">
        <v>15247</v>
      </c>
      <c r="IQ93" s="291">
        <v>15354</v>
      </c>
      <c r="IR93" s="295">
        <v>15446</v>
      </c>
      <c r="IS93" s="299">
        <v>15558</v>
      </c>
      <c r="IT93" s="305">
        <v>15681</v>
      </c>
      <c r="IU93" s="308">
        <v>15780</v>
      </c>
      <c r="IV93" s="310">
        <v>15897</v>
      </c>
      <c r="IW93" s="313"/>
      <c r="IX93" s="317">
        <v>16169</v>
      </c>
      <c r="IY93" s="322">
        <v>16278</v>
      </c>
      <c r="IZ93" s="327">
        <v>16425</v>
      </c>
      <c r="JA93" s="331">
        <v>16556</v>
      </c>
      <c r="JB93" s="335">
        <v>16649</v>
      </c>
      <c r="JC93" s="338">
        <v>16767</v>
      </c>
      <c r="JD93" s="343">
        <v>16858</v>
      </c>
      <c r="JE93" s="346">
        <v>16969</v>
      </c>
      <c r="JF93" s="354">
        <v>17093</v>
      </c>
      <c r="JG93" s="375">
        <v>17188</v>
      </c>
      <c r="JH93" s="388">
        <v>17299</v>
      </c>
      <c r="JI93" s="393"/>
      <c r="JJ93" s="414">
        <v>17519</v>
      </c>
      <c r="JK93" s="422">
        <v>17679</v>
      </c>
      <c r="JL93" s="429">
        <v>17816</v>
      </c>
      <c r="JM93" s="435">
        <v>17961</v>
      </c>
      <c r="JN93" s="441">
        <v>18070</v>
      </c>
      <c r="JO93" s="448"/>
      <c r="JP93" s="456">
        <v>18338</v>
      </c>
      <c r="JQ93" s="460">
        <v>18477</v>
      </c>
      <c r="JR93" s="468">
        <v>18580</v>
      </c>
      <c r="JS93" s="475"/>
      <c r="JT93" s="483">
        <v>18760</v>
      </c>
      <c r="JU93" s="489">
        <v>18839</v>
      </c>
      <c r="JV93" s="498">
        <v>18939</v>
      </c>
      <c r="JW93" s="505">
        <v>19004</v>
      </c>
      <c r="JX93" s="511">
        <v>19101</v>
      </c>
      <c r="JY93" s="519">
        <v>19194</v>
      </c>
      <c r="JZ93" s="530">
        <v>19283</v>
      </c>
      <c r="KA93" s="218">
        <f t="shared" si="80"/>
        <v>89</v>
      </c>
      <c r="KB93" s="4"/>
    </row>
    <row r="94" spans="1:288" ht="15" customHeight="1" x14ac:dyDescent="0.2">
      <c r="A94" s="557">
        <v>6</v>
      </c>
      <c r="B94" s="43">
        <v>93</v>
      </c>
      <c r="C94" s="4" t="s">
        <v>386</v>
      </c>
      <c r="D94" s="43">
        <v>0</v>
      </c>
      <c r="E94" s="43">
        <v>3</v>
      </c>
      <c r="F94" s="7">
        <v>556</v>
      </c>
      <c r="G94" s="1">
        <v>564</v>
      </c>
      <c r="H94" s="10">
        <v>579</v>
      </c>
      <c r="I94" s="13">
        <v>601</v>
      </c>
      <c r="J94" s="18">
        <v>626</v>
      </c>
      <c r="K94" s="1">
        <v>642</v>
      </c>
      <c r="L94" s="1">
        <v>650</v>
      </c>
      <c r="M94" s="1">
        <f t="shared" ref="M94:M97" si="103">ROUND((L94-F94)/6+L94+1,0)</f>
        <v>667</v>
      </c>
      <c r="N94" s="41">
        <v>684</v>
      </c>
      <c r="O94" s="44">
        <v>695</v>
      </c>
      <c r="P94" s="47">
        <v>700</v>
      </c>
      <c r="Q94" s="53">
        <v>707</v>
      </c>
      <c r="R94" s="65">
        <v>713</v>
      </c>
      <c r="S94" s="69">
        <v>720</v>
      </c>
      <c r="T94" s="71">
        <v>730</v>
      </c>
      <c r="U94" s="73">
        <v>736</v>
      </c>
      <c r="V94" s="77">
        <v>746</v>
      </c>
      <c r="W94" s="82">
        <v>761</v>
      </c>
      <c r="X94" s="88">
        <v>780</v>
      </c>
      <c r="Y94" s="90">
        <v>815</v>
      </c>
      <c r="Z94" s="93">
        <v>829</v>
      </c>
      <c r="AA94" s="99">
        <v>836</v>
      </c>
      <c r="AB94" s="104">
        <v>850</v>
      </c>
      <c r="AC94" s="114">
        <v>861</v>
      </c>
      <c r="AD94" s="117">
        <v>868</v>
      </c>
      <c r="AE94" s="122">
        <v>873</v>
      </c>
      <c r="AF94" s="1">
        <f>ROUND((AE94-AB94)/3+AE94,1)</f>
        <v>880.7</v>
      </c>
      <c r="AG94" s="129">
        <v>884</v>
      </c>
      <c r="AH94" s="133">
        <v>892</v>
      </c>
      <c r="AI94" s="136">
        <v>906</v>
      </c>
      <c r="AJ94" s="1">
        <f t="shared" ref="AJ94:AJ95" si="104">ROUND((AI94-AF94)/3+AI94,1)</f>
        <v>914.4</v>
      </c>
      <c r="AK94" s="145">
        <v>922</v>
      </c>
      <c r="AL94" s="1">
        <v>932</v>
      </c>
      <c r="AM94" s="153">
        <v>932</v>
      </c>
      <c r="AN94" s="158">
        <v>937</v>
      </c>
      <c r="AO94" s="163">
        <v>943</v>
      </c>
      <c r="AP94" s="167">
        <v>944</v>
      </c>
      <c r="AQ94" s="174">
        <v>952</v>
      </c>
      <c r="AR94" s="178">
        <v>955</v>
      </c>
      <c r="AS94" s="184">
        <v>960</v>
      </c>
      <c r="AT94" s="189">
        <v>970</v>
      </c>
      <c r="AU94" s="193">
        <v>980</v>
      </c>
      <c r="AV94" s="202">
        <v>990</v>
      </c>
      <c r="AW94" s="205">
        <v>1001</v>
      </c>
      <c r="AX94" s="209">
        <v>1010</v>
      </c>
      <c r="AY94" s="218">
        <v>1020</v>
      </c>
      <c r="AZ94" s="225">
        <v>5</v>
      </c>
      <c r="BA94" s="229">
        <v>20</v>
      </c>
      <c r="BB94" s="235">
        <v>30</v>
      </c>
      <c r="BC94" s="245">
        <v>39</v>
      </c>
      <c r="BD94" s="251">
        <v>55</v>
      </c>
      <c r="BE94" s="255">
        <v>66</v>
      </c>
      <c r="BF94" s="1">
        <v>78</v>
      </c>
      <c r="BG94" s="268">
        <v>90</v>
      </c>
      <c r="BH94" s="272">
        <v>100</v>
      </c>
      <c r="BI94" s="279">
        <v>113</v>
      </c>
      <c r="BJ94" s="285">
        <v>123</v>
      </c>
      <c r="BK94" s="291">
        <v>136</v>
      </c>
      <c r="BL94" s="295">
        <v>141</v>
      </c>
      <c r="BM94" s="299">
        <v>147</v>
      </c>
      <c r="BN94" s="305">
        <v>152</v>
      </c>
      <c r="BO94" s="308">
        <v>157</v>
      </c>
      <c r="BP94" s="310">
        <v>164</v>
      </c>
      <c r="BQ94" s="313">
        <v>170</v>
      </c>
      <c r="BR94" s="317">
        <v>173</v>
      </c>
      <c r="BS94" s="322">
        <v>176</v>
      </c>
      <c r="BT94" s="327">
        <v>185</v>
      </c>
      <c r="BU94" s="331">
        <v>192</v>
      </c>
      <c r="BV94" s="335">
        <v>199</v>
      </c>
      <c r="BW94" s="338">
        <v>205</v>
      </c>
      <c r="BX94" s="343">
        <v>211</v>
      </c>
      <c r="BY94" s="346">
        <v>216</v>
      </c>
      <c r="BZ94" s="354">
        <v>223</v>
      </c>
      <c r="CA94" s="375">
        <v>231</v>
      </c>
      <c r="CB94" s="388">
        <v>239</v>
      </c>
      <c r="CC94" s="393">
        <v>245</v>
      </c>
      <c r="CD94" s="414">
        <v>255</v>
      </c>
      <c r="CE94" s="422">
        <v>263</v>
      </c>
      <c r="CF94" s="429">
        <v>292</v>
      </c>
      <c r="CG94" s="435">
        <v>317</v>
      </c>
      <c r="CH94" s="441">
        <v>328</v>
      </c>
      <c r="CI94" s="448">
        <v>339</v>
      </c>
      <c r="CJ94" s="456">
        <v>349</v>
      </c>
      <c r="CK94" s="460">
        <v>361</v>
      </c>
      <c r="CL94" s="468">
        <v>371</v>
      </c>
      <c r="CM94" s="475">
        <v>380</v>
      </c>
      <c r="CN94" s="483">
        <v>392</v>
      </c>
      <c r="CO94" s="1">
        <v>402</v>
      </c>
      <c r="CP94" s="498">
        <v>413</v>
      </c>
      <c r="CQ94" s="505">
        <v>422</v>
      </c>
      <c r="CR94" s="511">
        <v>431</v>
      </c>
      <c r="CS94" s="519">
        <v>440</v>
      </c>
      <c r="CT94" s="530">
        <v>451</v>
      </c>
      <c r="CU94" s="218">
        <f t="shared" si="76"/>
        <v>11</v>
      </c>
      <c r="CV94" s="7">
        <v>340</v>
      </c>
      <c r="CW94" s="1">
        <v>348</v>
      </c>
      <c r="CX94" s="5">
        <v>348</v>
      </c>
      <c r="CY94" s="13">
        <v>351</v>
      </c>
      <c r="CZ94" s="18">
        <v>355</v>
      </c>
      <c r="DA94" s="1">
        <v>359</v>
      </c>
      <c r="DB94" s="1">
        <v>362</v>
      </c>
      <c r="DC94" s="1">
        <f t="shared" ref="DC94:DC96" si="105">ROUND((DB94-CV94)/6/31*21+DB94-1,0)</f>
        <v>363</v>
      </c>
      <c r="DD94" s="41">
        <v>365</v>
      </c>
      <c r="DE94" s="44">
        <v>368</v>
      </c>
      <c r="DF94" s="47">
        <v>373</v>
      </c>
      <c r="DG94" s="53">
        <v>380</v>
      </c>
      <c r="DH94" s="65">
        <v>386</v>
      </c>
      <c r="DI94" s="69">
        <v>396</v>
      </c>
      <c r="DJ94" s="71">
        <v>402</v>
      </c>
      <c r="DK94" s="73">
        <v>408</v>
      </c>
      <c r="DL94" s="77">
        <v>414</v>
      </c>
      <c r="DM94" s="82">
        <v>420</v>
      </c>
      <c r="DN94" s="88">
        <v>425</v>
      </c>
      <c r="DO94" s="90">
        <v>426</v>
      </c>
      <c r="DP94" s="93">
        <v>427</v>
      </c>
      <c r="DQ94" s="99">
        <v>427</v>
      </c>
      <c r="DR94" s="104">
        <v>427</v>
      </c>
      <c r="DS94" s="114">
        <v>428</v>
      </c>
      <c r="DT94" s="117">
        <v>433</v>
      </c>
      <c r="DU94" s="122">
        <v>438</v>
      </c>
      <c r="DV94" s="1">
        <f>ROUND((DU94-DR94)/3+DU94,1)</f>
        <v>441.7</v>
      </c>
      <c r="DW94" s="129">
        <v>449</v>
      </c>
      <c r="DX94" s="133">
        <v>452</v>
      </c>
      <c r="DY94" s="136">
        <v>452</v>
      </c>
      <c r="DZ94" s="1">
        <f t="shared" ref="DZ94:DZ95" si="106">DY94</f>
        <v>452</v>
      </c>
      <c r="EA94" s="145">
        <v>452</v>
      </c>
      <c r="EB94" s="1">
        <v>453</v>
      </c>
      <c r="EC94" s="153">
        <v>457</v>
      </c>
      <c r="ED94" s="158">
        <v>462</v>
      </c>
      <c r="EE94" s="163">
        <v>471</v>
      </c>
      <c r="EF94" s="167">
        <v>475</v>
      </c>
      <c r="EG94" s="174">
        <v>482</v>
      </c>
      <c r="EH94" s="178">
        <v>488</v>
      </c>
      <c r="EI94" s="184">
        <v>493</v>
      </c>
      <c r="EJ94" s="189">
        <v>495</v>
      </c>
      <c r="EK94" s="193">
        <v>495</v>
      </c>
      <c r="EL94" s="202">
        <v>495</v>
      </c>
      <c r="EM94" s="205">
        <v>495</v>
      </c>
      <c r="EN94" s="209">
        <v>495</v>
      </c>
      <c r="EO94" s="218">
        <v>495</v>
      </c>
      <c r="EP94" s="225">
        <v>1.1000000000000001</v>
      </c>
      <c r="EQ94" s="229">
        <v>1.1000000000000001</v>
      </c>
      <c r="ER94" s="235">
        <v>1.1000000000000001</v>
      </c>
      <c r="ES94" s="245">
        <v>1.1000000000000001</v>
      </c>
      <c r="ET94" s="251">
        <v>1.1000000000000001</v>
      </c>
      <c r="EU94" s="255">
        <v>1.1000000000000001</v>
      </c>
      <c r="EV94" s="1">
        <f t="shared" ref="EV94:EV95" si="107">EU94</f>
        <v>1.1000000000000001</v>
      </c>
      <c r="EW94" s="268">
        <v>1.1000000000000001</v>
      </c>
      <c r="EX94" s="272">
        <v>1.1000000000000001</v>
      </c>
      <c r="EY94" s="279">
        <v>1.1000000000000001</v>
      </c>
      <c r="EZ94" s="285">
        <v>1.1000000000000001</v>
      </c>
      <c r="FA94" s="291">
        <v>1.1000000000000001</v>
      </c>
      <c r="FB94" s="295">
        <v>1.1000000000000001</v>
      </c>
      <c r="FC94" s="299">
        <v>1.1000000000000001</v>
      </c>
      <c r="FD94" s="305">
        <v>1.1000000000000001</v>
      </c>
      <c r="FE94" s="308">
        <v>1.1000000000000001</v>
      </c>
      <c r="FF94" s="310">
        <v>1.1000000000000001</v>
      </c>
      <c r="FG94" s="313">
        <v>1.1000000000000001</v>
      </c>
      <c r="FH94" s="317">
        <v>1.1000000000000001</v>
      </c>
      <c r="FI94" s="322">
        <v>1.1000000000000001</v>
      </c>
      <c r="FJ94" s="327">
        <v>1.1000000000000001</v>
      </c>
      <c r="FK94" s="331">
        <v>1.1000000000000001</v>
      </c>
      <c r="FL94" s="335">
        <v>1.1000000000000001</v>
      </c>
      <c r="FM94" s="338">
        <v>1.1000000000000001</v>
      </c>
      <c r="FN94" s="343">
        <v>1.1000000000000001</v>
      </c>
      <c r="FO94" s="346">
        <v>1.1000000000000001</v>
      </c>
      <c r="FP94" s="354">
        <v>1.1000000000000001</v>
      </c>
      <c r="FQ94" s="375">
        <v>1.1000000000000001</v>
      </c>
      <c r="FR94" s="388">
        <v>1.1000000000000001</v>
      </c>
      <c r="FS94" s="393">
        <v>1.1000000000000001</v>
      </c>
      <c r="FT94" s="414">
        <v>1.1000000000000001</v>
      </c>
      <c r="FU94" s="422">
        <v>1.1000000000000001</v>
      </c>
      <c r="FV94" s="429">
        <v>1.1000000000000001</v>
      </c>
      <c r="FW94" s="435">
        <v>1.1000000000000001</v>
      </c>
      <c r="FX94" s="441">
        <v>1.1000000000000001</v>
      </c>
      <c r="FY94" s="448">
        <v>1.1000000000000001</v>
      </c>
      <c r="FZ94" s="456">
        <v>1.1000000000000001</v>
      </c>
      <c r="GA94" s="460">
        <v>1.1000000000000001</v>
      </c>
      <c r="GB94" s="468">
        <v>1.1000000000000001</v>
      </c>
      <c r="GC94" s="475">
        <v>1.1000000000000001</v>
      </c>
      <c r="GD94" s="483">
        <v>1.1000000000000001</v>
      </c>
      <c r="GE94" s="1">
        <v>1.1000000000000001</v>
      </c>
      <c r="GF94" s="498">
        <v>1.1000000000000001</v>
      </c>
      <c r="GG94" s="505">
        <v>1.1000000000000001</v>
      </c>
      <c r="GH94" s="511">
        <v>1.1000000000000001</v>
      </c>
      <c r="GI94" s="519">
        <v>1.1000000000000001</v>
      </c>
      <c r="GJ94" s="530">
        <v>1.1000000000000001</v>
      </c>
      <c r="GK94" s="218">
        <f t="shared" si="79"/>
        <v>0</v>
      </c>
      <c r="GL94" s="7">
        <v>4260</v>
      </c>
      <c r="GM94" s="7"/>
      <c r="GN94" s="7">
        <v>4802</v>
      </c>
      <c r="GO94" s="13">
        <v>5017</v>
      </c>
      <c r="GP94" s="17">
        <v>5320</v>
      </c>
      <c r="GQ94" s="22"/>
      <c r="GR94" s="31"/>
      <c r="GS94" s="37"/>
      <c r="GT94" s="41">
        <v>6754</v>
      </c>
      <c r="GU94" s="44"/>
      <c r="GV94" s="47">
        <v>7403</v>
      </c>
      <c r="GW94" s="53">
        <v>7640</v>
      </c>
      <c r="GX94" s="65">
        <v>7702</v>
      </c>
      <c r="GY94" s="69">
        <v>7983</v>
      </c>
      <c r="GZ94" s="71">
        <v>8180</v>
      </c>
      <c r="HA94" s="73">
        <v>8301</v>
      </c>
      <c r="HB94" s="77">
        <v>8468</v>
      </c>
      <c r="HC94" s="82">
        <v>8660</v>
      </c>
      <c r="HD94" s="88">
        <v>8810</v>
      </c>
      <c r="HE94" s="90">
        <v>9145</v>
      </c>
      <c r="HF94" s="93">
        <v>9475</v>
      </c>
      <c r="HG94" s="99">
        <v>9810</v>
      </c>
      <c r="HH94" s="104">
        <v>10178</v>
      </c>
      <c r="HI94" s="114">
        <v>10497</v>
      </c>
      <c r="HJ94" s="74">
        <v>10661</v>
      </c>
      <c r="HK94" s="74">
        <v>10779</v>
      </c>
      <c r="HL94" s="124"/>
      <c r="HM94" s="129">
        <v>10994</v>
      </c>
      <c r="HN94" s="133">
        <v>11290</v>
      </c>
      <c r="HO94" s="136">
        <v>11710</v>
      </c>
      <c r="HP94" s="140"/>
      <c r="HQ94" s="145">
        <v>12333</v>
      </c>
      <c r="HR94" s="149"/>
      <c r="HS94" s="153">
        <v>12910</v>
      </c>
      <c r="HT94" s="158">
        <v>13033</v>
      </c>
      <c r="HU94" s="74">
        <v>13175</v>
      </c>
      <c r="HV94" s="167">
        <v>13260</v>
      </c>
      <c r="HW94" s="174">
        <v>13393</v>
      </c>
      <c r="HX94" s="178">
        <v>13500</v>
      </c>
      <c r="HY94" s="184">
        <v>13611</v>
      </c>
      <c r="HZ94" s="189">
        <v>13907</v>
      </c>
      <c r="IA94" s="193">
        <v>14196</v>
      </c>
      <c r="IB94" s="202">
        <v>14485</v>
      </c>
      <c r="IC94" s="205">
        <v>14798</v>
      </c>
      <c r="ID94" s="209">
        <v>15195</v>
      </c>
      <c r="IE94" s="218">
        <v>15540</v>
      </c>
      <c r="IF94" s="225">
        <v>15840</v>
      </c>
      <c r="IG94" s="229">
        <v>16200</v>
      </c>
      <c r="IH94" s="235">
        <v>16517</v>
      </c>
      <c r="II94" s="245">
        <v>16900</v>
      </c>
      <c r="IJ94" s="251">
        <v>17340</v>
      </c>
      <c r="IK94" s="255">
        <v>17790</v>
      </c>
      <c r="IL94" s="264"/>
      <c r="IM94" s="268">
        <v>18485</v>
      </c>
      <c r="IN94" s="272">
        <v>18730</v>
      </c>
      <c r="IO94" s="279">
        <v>19070</v>
      </c>
      <c r="IP94" s="285">
        <v>19480</v>
      </c>
      <c r="IQ94" s="291">
        <v>19731</v>
      </c>
      <c r="IR94" s="295">
        <v>19905</v>
      </c>
      <c r="IS94" s="74">
        <v>20156</v>
      </c>
      <c r="IT94" s="305">
        <v>20352</v>
      </c>
      <c r="IU94" s="308">
        <v>20550</v>
      </c>
      <c r="IV94" s="310">
        <v>20830</v>
      </c>
      <c r="IW94" s="313">
        <v>21158</v>
      </c>
      <c r="IX94" s="317">
        <v>21266</v>
      </c>
      <c r="IY94" s="322">
        <v>21279</v>
      </c>
      <c r="IZ94" s="327">
        <v>21441</v>
      </c>
      <c r="JA94" s="331">
        <v>21634</v>
      </c>
      <c r="JB94" s="335">
        <v>21809</v>
      </c>
      <c r="JC94" s="338">
        <v>22009</v>
      </c>
      <c r="JD94" s="343">
        <v>22206</v>
      </c>
      <c r="JE94" s="346">
        <v>22393</v>
      </c>
      <c r="JF94" s="354">
        <v>22622</v>
      </c>
      <c r="JG94" s="375">
        <v>22847</v>
      </c>
      <c r="JH94" s="388">
        <v>23246</v>
      </c>
      <c r="JI94" s="393">
        <v>23499</v>
      </c>
      <c r="JJ94" s="414">
        <v>23720</v>
      </c>
      <c r="JK94" s="422">
        <v>23871</v>
      </c>
      <c r="JL94" s="429">
        <v>24038</v>
      </c>
      <c r="JM94" s="435">
        <v>24240</v>
      </c>
      <c r="JN94" s="441">
        <v>24490</v>
      </c>
      <c r="JO94" s="448">
        <v>24937</v>
      </c>
      <c r="JP94" s="456">
        <v>25224</v>
      </c>
      <c r="JQ94" s="460">
        <v>25576</v>
      </c>
      <c r="JR94" s="468">
        <v>25895</v>
      </c>
      <c r="JS94" s="475">
        <v>26200</v>
      </c>
      <c r="JT94" s="483">
        <v>26655</v>
      </c>
      <c r="JU94" s="489"/>
      <c r="JV94" s="498">
        <v>27380</v>
      </c>
      <c r="JW94" s="505">
        <v>27674</v>
      </c>
      <c r="JX94" s="511">
        <v>27895</v>
      </c>
      <c r="JY94" s="519">
        <v>28158</v>
      </c>
      <c r="JZ94" s="530">
        <v>28470</v>
      </c>
      <c r="KA94" s="218">
        <f t="shared" si="80"/>
        <v>312</v>
      </c>
      <c r="KB94" s="4"/>
    </row>
    <row r="95" spans="1:288" ht="15" customHeight="1" x14ac:dyDescent="0.2">
      <c r="A95" s="557"/>
      <c r="B95" s="43">
        <v>94</v>
      </c>
      <c r="C95" s="4" t="s">
        <v>509</v>
      </c>
      <c r="D95" s="43">
        <v>3</v>
      </c>
      <c r="E95" s="43">
        <v>3</v>
      </c>
      <c r="F95" s="7">
        <v>275</v>
      </c>
      <c r="G95" s="1">
        <v>279</v>
      </c>
      <c r="H95" s="1">
        <v>284</v>
      </c>
      <c r="I95" s="13">
        <v>288</v>
      </c>
      <c r="J95" s="18">
        <v>293</v>
      </c>
      <c r="K95" s="22">
        <v>300</v>
      </c>
      <c r="L95" s="31">
        <v>308</v>
      </c>
      <c r="M95" s="1">
        <f t="shared" si="103"/>
        <v>315</v>
      </c>
      <c r="N95" s="41">
        <v>320</v>
      </c>
      <c r="O95" s="44">
        <v>326</v>
      </c>
      <c r="P95" s="47">
        <v>330</v>
      </c>
      <c r="Q95" s="53">
        <v>333</v>
      </c>
      <c r="R95" s="65">
        <v>338</v>
      </c>
      <c r="S95" s="69">
        <v>340</v>
      </c>
      <c r="T95" s="71">
        <v>345</v>
      </c>
      <c r="U95" s="73">
        <v>349</v>
      </c>
      <c r="V95" s="77">
        <v>353</v>
      </c>
      <c r="W95" s="82">
        <v>358</v>
      </c>
      <c r="X95" s="88">
        <v>364</v>
      </c>
      <c r="Y95" s="90">
        <v>370</v>
      </c>
      <c r="Z95" s="1">
        <f t="shared" ref="Z95:Z96" si="108">ROUND((Y95-V95)/3+Y95,1)</f>
        <v>375.7</v>
      </c>
      <c r="AA95" s="99">
        <v>378</v>
      </c>
      <c r="AB95" s="104">
        <v>384</v>
      </c>
      <c r="AC95" s="114">
        <v>387</v>
      </c>
      <c r="AD95" s="117">
        <v>391</v>
      </c>
      <c r="AE95" s="122">
        <v>395</v>
      </c>
      <c r="AF95" s="124">
        <v>401</v>
      </c>
      <c r="AG95" s="1">
        <f>ROUND((AF95-AC95)/3+AF95,1)</f>
        <v>405.7</v>
      </c>
      <c r="AH95" s="133">
        <v>410</v>
      </c>
      <c r="AI95" s="136">
        <v>415</v>
      </c>
      <c r="AJ95" s="1">
        <f t="shared" si="104"/>
        <v>419.7</v>
      </c>
      <c r="AK95" s="145">
        <v>426</v>
      </c>
      <c r="AL95" s="1">
        <v>431.3</v>
      </c>
      <c r="AM95" s="1">
        <v>438</v>
      </c>
      <c r="AN95" s="158">
        <v>447</v>
      </c>
      <c r="AO95" s="163">
        <v>451</v>
      </c>
      <c r="AP95" s="167">
        <v>457</v>
      </c>
      <c r="AQ95" s="174">
        <v>462</v>
      </c>
      <c r="AR95" s="178">
        <v>467</v>
      </c>
      <c r="AS95" s="184">
        <v>473</v>
      </c>
      <c r="AT95" s="189">
        <v>479</v>
      </c>
      <c r="AU95" s="1">
        <v>483</v>
      </c>
      <c r="AV95" s="202">
        <v>491</v>
      </c>
      <c r="AW95" s="205">
        <v>491</v>
      </c>
      <c r="AX95" s="209">
        <v>505</v>
      </c>
      <c r="AY95" s="218">
        <v>510</v>
      </c>
      <c r="AZ95" s="1">
        <v>516</v>
      </c>
      <c r="BA95" s="229">
        <v>522</v>
      </c>
      <c r="BB95" s="1">
        <v>528</v>
      </c>
      <c r="BC95" s="1">
        <v>534</v>
      </c>
      <c r="BD95" s="251">
        <v>543</v>
      </c>
      <c r="BE95" s="255">
        <v>547</v>
      </c>
      <c r="BF95" s="1">
        <v>551</v>
      </c>
      <c r="BG95" s="268">
        <v>556</v>
      </c>
      <c r="BH95" s="272">
        <v>563</v>
      </c>
      <c r="BI95" s="279">
        <v>570</v>
      </c>
      <c r="BJ95" s="1">
        <v>577</v>
      </c>
      <c r="BK95" s="1">
        <v>584</v>
      </c>
      <c r="BL95" s="1">
        <v>591</v>
      </c>
      <c r="BM95" s="1">
        <v>598</v>
      </c>
      <c r="BN95" s="1">
        <v>605</v>
      </c>
      <c r="BO95" s="1">
        <v>612</v>
      </c>
      <c r="BP95" s="1">
        <v>619</v>
      </c>
      <c r="BQ95" s="1">
        <v>626</v>
      </c>
      <c r="BR95" s="1">
        <v>633</v>
      </c>
      <c r="BS95" s="322">
        <v>604</v>
      </c>
      <c r="BT95" s="330">
        <v>611</v>
      </c>
      <c r="BU95" s="1">
        <v>618</v>
      </c>
      <c r="BV95" s="335">
        <v>621</v>
      </c>
      <c r="BW95" s="338">
        <v>625</v>
      </c>
      <c r="BX95" s="343">
        <v>629</v>
      </c>
      <c r="BY95" s="346">
        <v>632</v>
      </c>
      <c r="BZ95" s="354">
        <v>633</v>
      </c>
      <c r="CA95" s="375">
        <v>634</v>
      </c>
      <c r="CB95" s="388">
        <v>634</v>
      </c>
      <c r="CC95" s="393">
        <v>635</v>
      </c>
      <c r="CD95" s="414">
        <v>635</v>
      </c>
      <c r="CE95" s="1">
        <v>636</v>
      </c>
      <c r="CF95" s="429">
        <v>638</v>
      </c>
      <c r="CG95" s="435">
        <v>640</v>
      </c>
      <c r="CH95" s="1">
        <v>642</v>
      </c>
      <c r="CI95" s="448">
        <v>662</v>
      </c>
      <c r="CJ95" s="456">
        <v>668</v>
      </c>
      <c r="CK95" s="460">
        <v>671</v>
      </c>
      <c r="CL95" s="1">
        <v>675</v>
      </c>
      <c r="CM95" s="475">
        <v>677</v>
      </c>
      <c r="CN95" s="483">
        <v>679</v>
      </c>
      <c r="CO95" s="489">
        <v>681</v>
      </c>
      <c r="CP95" s="498">
        <v>687</v>
      </c>
      <c r="CQ95" s="505">
        <v>690</v>
      </c>
      <c r="CR95" s="1">
        <v>694</v>
      </c>
      <c r="CS95" s="519">
        <v>695</v>
      </c>
      <c r="CT95" s="530">
        <v>696</v>
      </c>
      <c r="CU95" s="218">
        <f t="shared" si="76"/>
        <v>1</v>
      </c>
      <c r="CV95" s="7">
        <v>21</v>
      </c>
      <c r="CW95" s="1">
        <v>24</v>
      </c>
      <c r="CX95" s="1">
        <v>27</v>
      </c>
      <c r="CY95" s="13">
        <v>27</v>
      </c>
      <c r="CZ95" s="18">
        <v>28</v>
      </c>
      <c r="DA95" s="22">
        <v>31</v>
      </c>
      <c r="DB95" s="31">
        <v>33</v>
      </c>
      <c r="DC95" s="1">
        <f t="shared" si="105"/>
        <v>33</v>
      </c>
      <c r="DD95" s="41">
        <v>36</v>
      </c>
      <c r="DE95" s="44">
        <v>39</v>
      </c>
      <c r="DF95" s="47">
        <v>41</v>
      </c>
      <c r="DG95" s="53">
        <v>43</v>
      </c>
      <c r="DH95" s="65">
        <v>46</v>
      </c>
      <c r="DI95" s="69">
        <v>47</v>
      </c>
      <c r="DJ95" s="71">
        <v>50</v>
      </c>
      <c r="DK95" s="73">
        <v>51</v>
      </c>
      <c r="DL95" s="77">
        <v>54</v>
      </c>
      <c r="DM95" s="82">
        <v>55</v>
      </c>
      <c r="DN95" s="88">
        <v>57</v>
      </c>
      <c r="DO95" s="90">
        <v>58</v>
      </c>
      <c r="DP95" s="1">
        <f t="shared" ref="DP95:DP96" si="109">ROUND((DO95-DL95)/3+DO95,1)</f>
        <v>59.3</v>
      </c>
      <c r="DQ95" s="99">
        <v>61</v>
      </c>
      <c r="DR95" s="104">
        <v>64</v>
      </c>
      <c r="DS95" s="114">
        <v>66</v>
      </c>
      <c r="DT95" s="117">
        <v>69</v>
      </c>
      <c r="DU95" s="122">
        <v>71</v>
      </c>
      <c r="DV95" s="124">
        <v>74</v>
      </c>
      <c r="DW95" s="1">
        <f>ROUND((DV95-DS95)/3+DV95,1)</f>
        <v>76.7</v>
      </c>
      <c r="DX95" s="133">
        <v>77</v>
      </c>
      <c r="DY95" s="136">
        <v>77</v>
      </c>
      <c r="DZ95" s="1">
        <f t="shared" si="106"/>
        <v>77</v>
      </c>
      <c r="EA95" s="145">
        <v>77</v>
      </c>
      <c r="EB95" s="1">
        <v>78</v>
      </c>
      <c r="EC95" s="1">
        <v>80</v>
      </c>
      <c r="ED95" s="158">
        <v>83</v>
      </c>
      <c r="EE95" s="163">
        <v>86</v>
      </c>
      <c r="EF95" s="167">
        <v>89</v>
      </c>
      <c r="EG95" s="174">
        <v>93</v>
      </c>
      <c r="EH95" s="178">
        <v>96</v>
      </c>
      <c r="EI95" s="184">
        <v>99</v>
      </c>
      <c r="EJ95" s="189">
        <v>101</v>
      </c>
      <c r="EK95" s="1">
        <f t="shared" ref="EK95:EK97" si="110">EJ95</f>
        <v>101</v>
      </c>
      <c r="EL95" s="202">
        <v>101</v>
      </c>
      <c r="EM95" s="205">
        <v>101</v>
      </c>
      <c r="EN95" s="209">
        <v>101</v>
      </c>
      <c r="EO95" s="218">
        <v>102</v>
      </c>
      <c r="EP95" s="1">
        <v>105</v>
      </c>
      <c r="EQ95" s="229">
        <v>109</v>
      </c>
      <c r="ER95" s="1">
        <v>113</v>
      </c>
      <c r="ES95" s="1">
        <v>117</v>
      </c>
      <c r="ET95" s="251">
        <v>119</v>
      </c>
      <c r="EU95" s="255">
        <v>127</v>
      </c>
      <c r="EV95" s="1">
        <f t="shared" si="107"/>
        <v>127</v>
      </c>
      <c r="EW95" s="1">
        <f>EV95</f>
        <v>127</v>
      </c>
      <c r="EX95" s="1">
        <f t="shared" ref="EX95:EX97" si="111">EW95</f>
        <v>127</v>
      </c>
      <c r="EY95" s="279">
        <v>124</v>
      </c>
      <c r="EZ95" s="1">
        <v>126</v>
      </c>
      <c r="FA95" s="1">
        <v>128</v>
      </c>
      <c r="FB95" s="1">
        <v>130</v>
      </c>
      <c r="FC95" s="1">
        <v>132</v>
      </c>
      <c r="FD95" s="1">
        <v>134</v>
      </c>
      <c r="FE95" s="1">
        <v>136</v>
      </c>
      <c r="FF95" s="1">
        <v>138</v>
      </c>
      <c r="FG95" s="1">
        <f t="shared" ref="FG95:FG96" si="112">FF95</f>
        <v>138</v>
      </c>
      <c r="FH95" s="1">
        <f t="shared" ref="FH95:FH97" si="113">FG95</f>
        <v>138</v>
      </c>
      <c r="FI95" s="322">
        <v>138</v>
      </c>
      <c r="FJ95" s="330">
        <v>134</v>
      </c>
      <c r="FK95" s="1">
        <v>134</v>
      </c>
      <c r="FL95" s="335">
        <v>134</v>
      </c>
      <c r="FM95" s="338">
        <v>136</v>
      </c>
      <c r="FN95" s="343">
        <v>140</v>
      </c>
      <c r="FO95" s="346">
        <v>140</v>
      </c>
      <c r="FP95" s="354">
        <v>140</v>
      </c>
      <c r="FQ95" s="375">
        <v>145</v>
      </c>
      <c r="FR95" s="388">
        <v>145</v>
      </c>
      <c r="FS95" s="393">
        <v>146</v>
      </c>
      <c r="FT95" s="414">
        <v>147</v>
      </c>
      <c r="FU95" s="1">
        <v>148</v>
      </c>
      <c r="FV95" s="429">
        <v>150</v>
      </c>
      <c r="FW95" s="435">
        <v>150</v>
      </c>
      <c r="FX95" s="1">
        <v>150</v>
      </c>
      <c r="FY95" s="448">
        <v>155</v>
      </c>
      <c r="FZ95" s="456">
        <v>162</v>
      </c>
      <c r="GA95" s="460">
        <v>165</v>
      </c>
      <c r="GB95" s="1">
        <v>169</v>
      </c>
      <c r="GC95" s="475">
        <v>169</v>
      </c>
      <c r="GD95" s="483">
        <v>172</v>
      </c>
      <c r="GE95" s="489">
        <v>174</v>
      </c>
      <c r="GF95" s="498">
        <v>179</v>
      </c>
      <c r="GG95" s="505">
        <v>181</v>
      </c>
      <c r="GH95" s="1">
        <v>184</v>
      </c>
      <c r="GI95" s="519">
        <v>182</v>
      </c>
      <c r="GJ95" s="530">
        <v>183</v>
      </c>
      <c r="GK95" s="218">
        <f t="shared" si="79"/>
        <v>1</v>
      </c>
      <c r="GL95" s="7">
        <v>10206</v>
      </c>
      <c r="GM95" s="7"/>
      <c r="GN95" s="7"/>
      <c r="GO95" s="13">
        <v>10537</v>
      </c>
      <c r="GP95" s="17">
        <v>10638</v>
      </c>
      <c r="GQ95" s="22">
        <v>10795</v>
      </c>
      <c r="GR95" s="31"/>
      <c r="GS95" s="37"/>
      <c r="GT95" s="41">
        <v>11339</v>
      </c>
      <c r="GU95" s="44"/>
      <c r="GV95" s="47">
        <v>11615</v>
      </c>
      <c r="GW95" s="53">
        <v>11721</v>
      </c>
      <c r="GX95" s="65">
        <v>11857</v>
      </c>
      <c r="GY95" s="69">
        <v>11952</v>
      </c>
      <c r="GZ95" s="71">
        <v>12079</v>
      </c>
      <c r="HA95" s="73">
        <v>12200</v>
      </c>
      <c r="HB95" s="77">
        <v>12311</v>
      </c>
      <c r="HC95" s="82">
        <v>12515</v>
      </c>
      <c r="HD95" s="88">
        <v>12668</v>
      </c>
      <c r="HE95" s="90">
        <v>12802</v>
      </c>
      <c r="HF95" s="93"/>
      <c r="HG95" s="99">
        <v>13057</v>
      </c>
      <c r="HH95" s="104">
        <v>13206</v>
      </c>
      <c r="HI95" s="114">
        <v>13314</v>
      </c>
      <c r="HJ95" s="117">
        <v>13412</v>
      </c>
      <c r="HK95" s="122">
        <v>13502</v>
      </c>
      <c r="HL95" s="124">
        <v>13626</v>
      </c>
      <c r="HM95" s="129"/>
      <c r="HN95" s="133">
        <v>13888</v>
      </c>
      <c r="HO95" s="136">
        <v>14031</v>
      </c>
      <c r="HP95" s="140"/>
      <c r="HQ95" s="145">
        <v>14267</v>
      </c>
      <c r="HR95" s="149"/>
      <c r="HS95" s="153"/>
      <c r="HT95" s="158">
        <v>14762</v>
      </c>
      <c r="HU95" s="163">
        <v>14853</v>
      </c>
      <c r="HV95" s="167">
        <v>14994</v>
      </c>
      <c r="HW95" s="174">
        <v>15082</v>
      </c>
      <c r="HX95" s="178">
        <v>15182</v>
      </c>
      <c r="HY95" s="184">
        <v>15281</v>
      </c>
      <c r="HZ95" s="189">
        <v>15483</v>
      </c>
      <c r="IA95" s="193"/>
      <c r="IB95" s="202">
        <v>16000</v>
      </c>
      <c r="IC95" s="205">
        <v>16002</v>
      </c>
      <c r="ID95" s="209">
        <v>16408</v>
      </c>
      <c r="IE95" s="218">
        <v>16556</v>
      </c>
      <c r="IF95" s="225"/>
      <c r="IG95" s="229">
        <v>16785</v>
      </c>
      <c r="IH95" s="235"/>
      <c r="II95" s="245"/>
      <c r="IJ95" s="251">
        <v>17193</v>
      </c>
      <c r="IK95" s="74">
        <v>17334</v>
      </c>
      <c r="IL95" s="264"/>
      <c r="IM95" s="268">
        <v>17710</v>
      </c>
      <c r="IN95" s="272">
        <v>18054</v>
      </c>
      <c r="IO95" s="279">
        <v>18175</v>
      </c>
      <c r="IP95" s="285"/>
      <c r="IQ95" s="291"/>
      <c r="IR95" s="295"/>
      <c r="IS95" s="299"/>
      <c r="IT95" s="305"/>
      <c r="IU95" s="308"/>
      <c r="IV95" s="310"/>
      <c r="IW95" s="313"/>
      <c r="IX95" s="317"/>
      <c r="IY95" s="322">
        <v>18998</v>
      </c>
      <c r="IZ95" s="74">
        <v>19132</v>
      </c>
      <c r="JA95" s="331"/>
      <c r="JB95" s="335"/>
      <c r="JC95" s="338">
        <v>19460</v>
      </c>
      <c r="JD95" s="343">
        <v>19537</v>
      </c>
      <c r="JE95" s="346">
        <v>19616</v>
      </c>
      <c r="JF95" s="354">
        <v>19687</v>
      </c>
      <c r="JG95" s="375">
        <v>19693</v>
      </c>
      <c r="JH95" s="388">
        <v>19698</v>
      </c>
      <c r="JI95" s="393">
        <v>19700</v>
      </c>
      <c r="JJ95" s="414">
        <v>19700</v>
      </c>
      <c r="JK95" s="422"/>
      <c r="JL95" s="74">
        <v>19800</v>
      </c>
      <c r="JM95" s="435">
        <v>19851</v>
      </c>
      <c r="JN95" s="441"/>
      <c r="JO95" s="448">
        <v>20063</v>
      </c>
      <c r="JP95" s="456">
        <v>20144</v>
      </c>
      <c r="JQ95" s="460">
        <v>20244</v>
      </c>
      <c r="JR95" s="468"/>
      <c r="JS95" s="74">
        <v>20380</v>
      </c>
      <c r="JT95" s="483">
        <v>20382</v>
      </c>
      <c r="JU95" s="489">
        <v>20464</v>
      </c>
      <c r="JV95" s="498">
        <v>20721</v>
      </c>
      <c r="JW95" s="505">
        <v>20724</v>
      </c>
      <c r="JX95" s="511"/>
      <c r="JY95" s="519">
        <v>20929</v>
      </c>
      <c r="JZ95" s="530">
        <v>20930</v>
      </c>
      <c r="KA95" s="218">
        <f t="shared" si="80"/>
        <v>1</v>
      </c>
      <c r="KB95" s="4"/>
    </row>
    <row r="96" spans="1:288" ht="15" customHeight="1" x14ac:dyDescent="0.2">
      <c r="A96" s="557"/>
      <c r="B96" s="43">
        <v>95</v>
      </c>
      <c r="C96" s="4" t="s">
        <v>212</v>
      </c>
      <c r="D96" s="43">
        <v>2</v>
      </c>
      <c r="E96" s="43">
        <v>3</v>
      </c>
      <c r="F96" s="7">
        <v>273</v>
      </c>
      <c r="G96" s="1">
        <v>278</v>
      </c>
      <c r="H96" s="1">
        <v>282</v>
      </c>
      <c r="I96" s="13">
        <v>293</v>
      </c>
      <c r="J96" s="18">
        <v>298</v>
      </c>
      <c r="K96" s="1">
        <v>304</v>
      </c>
      <c r="L96" s="1">
        <v>308</v>
      </c>
      <c r="M96" s="1">
        <f t="shared" si="103"/>
        <v>315</v>
      </c>
      <c r="N96" s="1">
        <f>ROUND((M96-F96)/7+M96,0)</f>
        <v>321</v>
      </c>
      <c r="O96" s="44">
        <v>331</v>
      </c>
      <c r="P96" s="1">
        <f>ROUND((O96-F96)/9+O96+1,0)</f>
        <v>338</v>
      </c>
      <c r="Q96" s="1">
        <f>ROUND((P96-F96)/10+P96+1,1)</f>
        <v>345.5</v>
      </c>
      <c r="R96" s="1">
        <f>ROUND((Q96-F96)/11+Q96,1)</f>
        <v>352.1</v>
      </c>
      <c r="S96" s="69">
        <v>1</v>
      </c>
      <c r="T96" s="71">
        <v>5</v>
      </c>
      <c r="U96" s="73">
        <v>6</v>
      </c>
      <c r="V96" s="77">
        <v>7</v>
      </c>
      <c r="W96" s="82">
        <v>8</v>
      </c>
      <c r="X96" s="1">
        <f>ROUND((W96-T96)/3+W96,1)</f>
        <v>9</v>
      </c>
      <c r="Y96" s="90">
        <v>11</v>
      </c>
      <c r="Z96" s="1">
        <f t="shared" si="108"/>
        <v>12.3</v>
      </c>
      <c r="AA96" s="99">
        <v>24</v>
      </c>
      <c r="AB96" s="104">
        <v>38</v>
      </c>
      <c r="AC96" s="114">
        <v>53</v>
      </c>
      <c r="AD96" s="117">
        <v>59</v>
      </c>
      <c r="AE96" s="122">
        <v>65</v>
      </c>
      <c r="AF96" s="124">
        <v>70</v>
      </c>
      <c r="AG96" s="129">
        <v>77</v>
      </c>
      <c r="AH96" s="133">
        <v>86</v>
      </c>
      <c r="AI96" s="136">
        <v>92</v>
      </c>
      <c r="AJ96" s="140">
        <v>99</v>
      </c>
      <c r="AK96" s="1">
        <f>ROUND((AJ96-AG96)/3+AJ96,1)</f>
        <v>106.3</v>
      </c>
      <c r="AL96" s="149">
        <v>116</v>
      </c>
      <c r="AM96" s="153">
        <v>123</v>
      </c>
      <c r="AN96" s="158">
        <v>130</v>
      </c>
      <c r="AO96" s="163">
        <v>135</v>
      </c>
      <c r="AP96" s="1">
        <v>141</v>
      </c>
      <c r="AQ96" s="1">
        <v>147</v>
      </c>
      <c r="AR96" s="1">
        <v>151</v>
      </c>
      <c r="AS96" s="1">
        <v>155</v>
      </c>
      <c r="AT96" s="1">
        <v>163.69999999999999</v>
      </c>
      <c r="AU96" s="1">
        <v>167</v>
      </c>
      <c r="AV96" s="1">
        <f>AU96+8.7</f>
        <v>175.7</v>
      </c>
      <c r="AW96" s="205">
        <v>163</v>
      </c>
      <c r="AX96" s="1">
        <v>169</v>
      </c>
      <c r="AY96" s="1">
        <v>175</v>
      </c>
      <c r="AZ96" s="1">
        <v>181</v>
      </c>
      <c r="BA96" s="229">
        <v>190</v>
      </c>
      <c r="BB96" s="1">
        <v>196</v>
      </c>
      <c r="BC96" s="245">
        <v>200</v>
      </c>
      <c r="BD96" s="1">
        <v>205</v>
      </c>
      <c r="BE96" s="1">
        <v>210</v>
      </c>
      <c r="BF96" s="264">
        <v>223</v>
      </c>
      <c r="BG96" s="268">
        <v>232</v>
      </c>
      <c r="BH96" s="1">
        <v>240</v>
      </c>
      <c r="BI96" s="279">
        <v>249</v>
      </c>
      <c r="BJ96" s="1">
        <v>257</v>
      </c>
      <c r="BK96" s="291">
        <v>265</v>
      </c>
      <c r="BL96" s="1">
        <v>271</v>
      </c>
      <c r="BM96" s="1">
        <v>277</v>
      </c>
      <c r="BN96" s="1">
        <v>283</v>
      </c>
      <c r="BO96" s="308">
        <v>287</v>
      </c>
      <c r="BP96" s="310">
        <v>292</v>
      </c>
      <c r="BQ96" s="1">
        <v>297</v>
      </c>
      <c r="BR96" s="1">
        <v>302</v>
      </c>
      <c r="BS96" s="322">
        <v>308</v>
      </c>
      <c r="BT96" s="1">
        <v>314</v>
      </c>
      <c r="BU96" s="1">
        <v>320</v>
      </c>
      <c r="BV96" s="1">
        <v>326</v>
      </c>
      <c r="BW96" s="338">
        <v>328</v>
      </c>
      <c r="BX96" s="1">
        <v>332</v>
      </c>
      <c r="BY96" s="346">
        <v>337</v>
      </c>
      <c r="BZ96" s="354">
        <v>341</v>
      </c>
      <c r="CA96" s="375">
        <v>343</v>
      </c>
      <c r="CB96" s="388">
        <v>346</v>
      </c>
      <c r="CC96" s="1">
        <v>349</v>
      </c>
      <c r="CD96" s="1">
        <v>352</v>
      </c>
      <c r="CE96" s="1">
        <v>355</v>
      </c>
      <c r="CF96" s="1">
        <v>358</v>
      </c>
      <c r="CG96" s="1">
        <v>361</v>
      </c>
      <c r="CH96" s="1">
        <v>364</v>
      </c>
      <c r="CI96" s="1">
        <v>367</v>
      </c>
      <c r="CJ96" s="1">
        <v>370</v>
      </c>
      <c r="CK96" s="1">
        <v>373</v>
      </c>
      <c r="CL96" s="1">
        <v>376</v>
      </c>
      <c r="CM96" s="1">
        <v>379</v>
      </c>
      <c r="CN96" s="1">
        <v>382</v>
      </c>
      <c r="CO96" s="1">
        <v>385</v>
      </c>
      <c r="CP96" s="1">
        <v>388</v>
      </c>
      <c r="CQ96" s="1">
        <v>391</v>
      </c>
      <c r="CR96" s="1">
        <v>394</v>
      </c>
      <c r="CS96" s="522">
        <v>397</v>
      </c>
      <c r="CT96" s="1">
        <v>400</v>
      </c>
      <c r="CU96" s="218">
        <f t="shared" si="76"/>
        <v>3</v>
      </c>
      <c r="CV96" s="7">
        <v>65</v>
      </c>
      <c r="CW96" s="1">
        <v>68</v>
      </c>
      <c r="CX96" s="1">
        <v>71</v>
      </c>
      <c r="CY96" s="13">
        <v>78</v>
      </c>
      <c r="CZ96" s="18">
        <v>81</v>
      </c>
      <c r="DA96" s="1">
        <v>83</v>
      </c>
      <c r="DB96" s="1">
        <v>84</v>
      </c>
      <c r="DC96" s="1">
        <f t="shared" si="105"/>
        <v>85</v>
      </c>
      <c r="DD96" s="1">
        <f>ROUND((DC96-CV96)/7+DC96,0)</f>
        <v>88</v>
      </c>
      <c r="DE96" s="44">
        <v>89</v>
      </c>
      <c r="DF96" s="1">
        <f>ROUND((DE96-CV96)/9+DE96+1,0)</f>
        <v>93</v>
      </c>
      <c r="DG96" s="1">
        <f>ROUND((DF96-CV96)/10+DF96+1,1)</f>
        <v>96.8</v>
      </c>
      <c r="DH96" s="1">
        <f>ROUND((DG96-CV96)/11+DG96,1)</f>
        <v>99.7</v>
      </c>
      <c r="DI96" s="69">
        <v>96</v>
      </c>
      <c r="DJ96" s="71">
        <v>101</v>
      </c>
      <c r="DK96" s="73">
        <v>103</v>
      </c>
      <c r="DL96" s="77">
        <v>104</v>
      </c>
      <c r="DM96" s="82">
        <v>105</v>
      </c>
      <c r="DN96" s="1">
        <f>ROUND((DM96-DJ96)/3+DM96,1)</f>
        <v>106.3</v>
      </c>
      <c r="DO96" s="90">
        <v>107</v>
      </c>
      <c r="DP96" s="1">
        <f t="shared" si="109"/>
        <v>108</v>
      </c>
      <c r="DQ96" s="99">
        <v>117</v>
      </c>
      <c r="DR96" s="104">
        <v>124</v>
      </c>
      <c r="DS96" s="114">
        <v>130</v>
      </c>
      <c r="DT96" s="117">
        <v>134</v>
      </c>
      <c r="DU96" s="122">
        <v>140</v>
      </c>
      <c r="DV96" s="124">
        <v>144</v>
      </c>
      <c r="DW96" s="129">
        <v>148</v>
      </c>
      <c r="DX96" s="133">
        <v>150</v>
      </c>
      <c r="DY96" s="136">
        <v>150</v>
      </c>
      <c r="DZ96" s="140">
        <v>150</v>
      </c>
      <c r="EA96" s="1">
        <f>DZ96</f>
        <v>150</v>
      </c>
      <c r="EB96" s="149">
        <v>150</v>
      </c>
      <c r="EC96" s="153">
        <v>153</v>
      </c>
      <c r="ED96" s="158">
        <v>158</v>
      </c>
      <c r="EE96" s="163">
        <v>164</v>
      </c>
      <c r="EF96" s="1">
        <v>169</v>
      </c>
      <c r="EG96" s="1">
        <v>174</v>
      </c>
      <c r="EH96" s="1">
        <v>179</v>
      </c>
      <c r="EI96" s="1">
        <v>184</v>
      </c>
      <c r="EJ96" s="1">
        <v>185</v>
      </c>
      <c r="EK96" s="1">
        <f t="shared" si="110"/>
        <v>185</v>
      </c>
      <c r="EL96" s="1">
        <f>EK96</f>
        <v>185</v>
      </c>
      <c r="EM96" s="205">
        <v>185</v>
      </c>
      <c r="EN96" s="1">
        <f t="shared" ref="EN96:EN97" si="114">EM96</f>
        <v>185</v>
      </c>
      <c r="EO96" s="1">
        <v>176</v>
      </c>
      <c r="EP96" s="1">
        <v>179</v>
      </c>
      <c r="EQ96" s="229">
        <v>187</v>
      </c>
      <c r="ER96" s="1">
        <v>192</v>
      </c>
      <c r="ES96" s="245">
        <v>197</v>
      </c>
      <c r="ET96" s="1">
        <v>202</v>
      </c>
      <c r="EU96" s="1">
        <v>207</v>
      </c>
      <c r="EV96" s="264">
        <v>205</v>
      </c>
      <c r="EW96" s="268">
        <v>205</v>
      </c>
      <c r="EX96" s="1">
        <f t="shared" si="111"/>
        <v>205</v>
      </c>
      <c r="EY96" s="279">
        <v>205</v>
      </c>
      <c r="EZ96" s="1">
        <v>209</v>
      </c>
      <c r="FA96" s="291">
        <v>207</v>
      </c>
      <c r="FB96" s="1">
        <v>208</v>
      </c>
      <c r="FC96" s="1">
        <v>209</v>
      </c>
      <c r="FD96" s="1">
        <v>210</v>
      </c>
      <c r="FE96" s="308">
        <v>226</v>
      </c>
      <c r="FF96" s="310">
        <v>230</v>
      </c>
      <c r="FG96" s="1">
        <f t="shared" si="112"/>
        <v>230</v>
      </c>
      <c r="FH96" s="1">
        <f t="shared" si="113"/>
        <v>230</v>
      </c>
      <c r="FI96" s="322">
        <v>230</v>
      </c>
      <c r="FJ96" s="1">
        <f t="shared" ref="FJ96:FJ97" si="115">FI96+1</f>
        <v>231</v>
      </c>
      <c r="FK96" s="1">
        <v>232</v>
      </c>
      <c r="FL96" s="1">
        <v>233</v>
      </c>
      <c r="FM96" s="338">
        <v>233</v>
      </c>
      <c r="FN96" s="1">
        <v>234</v>
      </c>
      <c r="FO96" s="346">
        <v>233</v>
      </c>
      <c r="FP96" s="354">
        <v>233</v>
      </c>
      <c r="FQ96" s="375">
        <v>233</v>
      </c>
      <c r="FR96" s="388">
        <v>233</v>
      </c>
      <c r="FS96" s="1">
        <v>233</v>
      </c>
      <c r="FT96" s="1">
        <v>233</v>
      </c>
      <c r="FU96" s="1">
        <v>233</v>
      </c>
      <c r="FV96" s="1">
        <v>233</v>
      </c>
      <c r="FW96" s="1">
        <v>233</v>
      </c>
      <c r="FX96" s="1">
        <v>233</v>
      </c>
      <c r="FY96" s="1">
        <v>233</v>
      </c>
      <c r="FZ96" s="1">
        <v>233</v>
      </c>
      <c r="GA96" s="1">
        <v>233</v>
      </c>
      <c r="GB96" s="1">
        <v>233</v>
      </c>
      <c r="GC96" s="1">
        <v>233</v>
      </c>
      <c r="GD96" s="1">
        <v>233</v>
      </c>
      <c r="GE96" s="1">
        <v>233</v>
      </c>
      <c r="GF96" s="1">
        <v>233</v>
      </c>
      <c r="GG96" s="1">
        <v>233</v>
      </c>
      <c r="GH96" s="1">
        <v>233</v>
      </c>
      <c r="GI96" s="522">
        <v>233</v>
      </c>
      <c r="GJ96" s="1">
        <v>233</v>
      </c>
      <c r="GK96" s="218">
        <f t="shared" si="79"/>
        <v>0</v>
      </c>
      <c r="GL96" s="7"/>
      <c r="GM96" s="7"/>
      <c r="GN96" s="7"/>
      <c r="GO96" s="13"/>
      <c r="GP96" s="17"/>
      <c r="GQ96" s="22"/>
      <c r="GR96" s="31"/>
      <c r="GS96" s="37"/>
      <c r="GT96" s="41"/>
      <c r="GU96" s="44">
        <v>10475</v>
      </c>
      <c r="GV96" s="47"/>
      <c r="GW96" s="53"/>
      <c r="GX96" s="65"/>
      <c r="GY96" s="69">
        <v>11185</v>
      </c>
      <c r="GZ96" s="71">
        <v>11385</v>
      </c>
      <c r="HA96" s="73">
        <v>11474</v>
      </c>
      <c r="HB96" s="77">
        <v>11553</v>
      </c>
      <c r="HC96" s="82">
        <v>11630</v>
      </c>
      <c r="HD96" s="88"/>
      <c r="HE96" s="90">
        <v>11814</v>
      </c>
      <c r="HF96" s="93"/>
      <c r="HG96" s="99">
        <v>12279</v>
      </c>
      <c r="HH96" s="104">
        <v>12511</v>
      </c>
      <c r="HI96" s="114">
        <v>12725</v>
      </c>
      <c r="HJ96" s="117">
        <v>12904</v>
      </c>
      <c r="HK96" s="122">
        <v>13101</v>
      </c>
      <c r="HL96" s="124">
        <v>13245</v>
      </c>
      <c r="HM96" s="129">
        <v>13392</v>
      </c>
      <c r="HN96" s="133">
        <v>13590</v>
      </c>
      <c r="HO96" s="136">
        <v>13822</v>
      </c>
      <c r="HP96" s="140">
        <v>14052</v>
      </c>
      <c r="HQ96" s="145"/>
      <c r="HR96" s="149">
        <v>14862</v>
      </c>
      <c r="HS96" s="153">
        <v>15071</v>
      </c>
      <c r="HT96" s="158">
        <v>15249</v>
      </c>
      <c r="HU96" s="163">
        <v>15410</v>
      </c>
      <c r="HV96" s="167"/>
      <c r="HW96" s="174"/>
      <c r="HX96" s="178"/>
      <c r="HY96" s="184"/>
      <c r="HZ96" s="189"/>
      <c r="IA96" s="193"/>
      <c r="IB96" s="202"/>
      <c r="IC96" s="205">
        <v>16491</v>
      </c>
      <c r="ID96" s="209"/>
      <c r="IE96" s="218"/>
      <c r="IF96" s="225"/>
      <c r="IG96" s="229">
        <v>17469</v>
      </c>
      <c r="IH96" s="235"/>
      <c r="II96" s="245">
        <v>17799</v>
      </c>
      <c r="IJ96" s="251"/>
      <c r="IK96" s="255"/>
      <c r="IL96" s="264">
        <v>18558</v>
      </c>
      <c r="IM96" s="268">
        <v>18845</v>
      </c>
      <c r="IN96" s="272"/>
      <c r="IO96" s="279">
        <v>19336</v>
      </c>
      <c r="IP96" s="285"/>
      <c r="IQ96" s="291">
        <v>19836</v>
      </c>
      <c r="IR96" s="295"/>
      <c r="IS96" s="299"/>
      <c r="IT96" s="305"/>
      <c r="IU96" s="308">
        <v>20553</v>
      </c>
      <c r="IV96" s="310">
        <v>20721</v>
      </c>
      <c r="IW96" s="313"/>
      <c r="IX96" s="317"/>
      <c r="IY96" s="322">
        <v>21727</v>
      </c>
      <c r="IZ96" s="327"/>
      <c r="JA96" s="331"/>
      <c r="JB96" s="335"/>
      <c r="JC96" s="338">
        <v>22643</v>
      </c>
      <c r="JD96" s="343"/>
      <c r="JE96" s="346">
        <v>23020</v>
      </c>
      <c r="JF96" s="354">
        <v>23316</v>
      </c>
      <c r="JG96" s="375">
        <v>23473</v>
      </c>
      <c r="JH96" s="388">
        <v>23741</v>
      </c>
      <c r="JI96" s="393"/>
      <c r="JJ96" s="414"/>
      <c r="JK96" s="422"/>
      <c r="JL96" s="429"/>
      <c r="JM96" s="435"/>
      <c r="JN96" s="441"/>
      <c r="JO96" s="448"/>
      <c r="JP96" s="456"/>
      <c r="JQ96" s="460"/>
      <c r="JR96" s="468"/>
      <c r="JS96" s="475"/>
      <c r="JT96" s="483"/>
      <c r="JU96" s="489"/>
      <c r="JV96" s="498"/>
      <c r="JW96" s="505"/>
      <c r="JX96" s="511"/>
      <c r="JY96" s="519"/>
      <c r="JZ96" s="530"/>
      <c r="KA96" s="218" t="str">
        <f t="shared" si="80"/>
        <v>Н/Д</v>
      </c>
      <c r="KB96" s="4"/>
    </row>
    <row r="97" spans="1:288" ht="15" customHeight="1" x14ac:dyDescent="0.2">
      <c r="A97" s="557"/>
      <c r="B97" s="43">
        <v>96</v>
      </c>
      <c r="C97" s="4" t="s">
        <v>530</v>
      </c>
      <c r="D97" s="43">
        <v>4</v>
      </c>
      <c r="E97" s="43">
        <v>2</v>
      </c>
      <c r="F97" s="7">
        <v>357</v>
      </c>
      <c r="G97" s="1">
        <v>367</v>
      </c>
      <c r="H97" s="1">
        <v>377</v>
      </c>
      <c r="I97" s="13">
        <v>394</v>
      </c>
      <c r="J97" s="18">
        <v>396</v>
      </c>
      <c r="K97" s="22">
        <v>398</v>
      </c>
      <c r="L97" s="31">
        <v>404</v>
      </c>
      <c r="M97" s="1">
        <f t="shared" si="103"/>
        <v>413</v>
      </c>
      <c r="N97" s="41" t="s">
        <v>7</v>
      </c>
      <c r="O97" s="44" t="s">
        <v>7</v>
      </c>
      <c r="P97" s="1">
        <v>6</v>
      </c>
      <c r="Q97" s="5">
        <v>6</v>
      </c>
      <c r="R97" s="65">
        <v>6</v>
      </c>
      <c r="S97" s="69">
        <v>8</v>
      </c>
      <c r="T97" s="1">
        <v>10</v>
      </c>
      <c r="U97" s="73">
        <v>13</v>
      </c>
      <c r="V97" s="1">
        <f t="shared" ref="V97" si="116">ROUND((U97-S97)/2+U97,1)</f>
        <v>15.5</v>
      </c>
      <c r="W97" s="82">
        <v>22</v>
      </c>
      <c r="X97" s="88">
        <v>26</v>
      </c>
      <c r="Y97" s="90">
        <v>29</v>
      </c>
      <c r="Z97" s="93">
        <v>36</v>
      </c>
      <c r="AA97" s="99">
        <v>41</v>
      </c>
      <c r="AB97" s="104">
        <v>44</v>
      </c>
      <c r="AC97" s="1">
        <f>ROUND((AB97-Y97)/3+AB97,1)</f>
        <v>49</v>
      </c>
      <c r="AD97" s="5">
        <v>49</v>
      </c>
      <c r="AE97" s="5">
        <v>49</v>
      </c>
      <c r="AF97" s="124">
        <v>51</v>
      </c>
      <c r="AG97" s="129">
        <v>57</v>
      </c>
      <c r="AH97" s="133">
        <v>63</v>
      </c>
      <c r="AI97" s="136">
        <v>70</v>
      </c>
      <c r="AJ97" s="140">
        <v>82</v>
      </c>
      <c r="AK97" s="145">
        <v>86</v>
      </c>
      <c r="AL97" s="149">
        <v>90</v>
      </c>
      <c r="AM97" s="1">
        <v>94</v>
      </c>
      <c r="AN97" s="158">
        <v>98</v>
      </c>
      <c r="AO97" s="1">
        <v>102</v>
      </c>
      <c r="AP97" s="1">
        <v>106</v>
      </c>
      <c r="AQ97" s="1">
        <v>110</v>
      </c>
      <c r="AR97" s="1">
        <v>112</v>
      </c>
      <c r="AS97" s="184">
        <v>120</v>
      </c>
      <c r="AT97" s="1">
        <v>125</v>
      </c>
      <c r="AU97" s="1">
        <v>129</v>
      </c>
      <c r="AV97" s="202">
        <v>138</v>
      </c>
      <c r="AW97" s="1">
        <v>144</v>
      </c>
      <c r="AX97" s="1">
        <v>150</v>
      </c>
      <c r="AY97" s="1">
        <v>156</v>
      </c>
      <c r="AZ97" s="1">
        <v>156</v>
      </c>
      <c r="BA97" s="229">
        <v>171</v>
      </c>
      <c r="BB97" s="235">
        <v>184</v>
      </c>
      <c r="BC97" s="245">
        <v>194</v>
      </c>
      <c r="BD97" s="1">
        <v>204</v>
      </c>
      <c r="BE97" s="255">
        <v>214</v>
      </c>
      <c r="BF97" s="264">
        <v>225</v>
      </c>
      <c r="BG97" s="268">
        <v>242</v>
      </c>
      <c r="BH97" s="1">
        <v>254</v>
      </c>
      <c r="BI97" s="279">
        <v>261</v>
      </c>
      <c r="BJ97" s="1">
        <v>269</v>
      </c>
      <c r="BK97" s="291">
        <v>266</v>
      </c>
      <c r="BL97" s="1">
        <v>269</v>
      </c>
      <c r="BM97" s="299">
        <v>271</v>
      </c>
      <c r="BN97" s="1">
        <v>273</v>
      </c>
      <c r="BO97" s="1">
        <v>275</v>
      </c>
      <c r="BP97" s="310">
        <v>279</v>
      </c>
      <c r="BQ97" s="313">
        <v>280</v>
      </c>
      <c r="BR97" s="1">
        <v>281</v>
      </c>
      <c r="BS97" s="1">
        <v>282</v>
      </c>
      <c r="BT97" s="1">
        <v>283</v>
      </c>
      <c r="BU97" s="1">
        <v>284</v>
      </c>
      <c r="BV97" s="1">
        <v>285</v>
      </c>
      <c r="BW97" s="338">
        <v>307</v>
      </c>
      <c r="BX97" s="1">
        <v>310</v>
      </c>
      <c r="BY97" s="1">
        <v>313</v>
      </c>
      <c r="BZ97" s="1">
        <v>316</v>
      </c>
      <c r="CA97" s="1">
        <v>319</v>
      </c>
      <c r="CB97" s="388">
        <v>324</v>
      </c>
      <c r="CC97" s="1">
        <v>327</v>
      </c>
      <c r="CD97" s="414">
        <v>325</v>
      </c>
      <c r="CE97" s="422">
        <v>332</v>
      </c>
      <c r="CF97" s="1">
        <v>335</v>
      </c>
      <c r="CG97" s="435">
        <v>334</v>
      </c>
      <c r="CH97" s="441">
        <v>334</v>
      </c>
      <c r="CI97" s="448">
        <v>339</v>
      </c>
      <c r="CJ97" s="1">
        <v>342</v>
      </c>
      <c r="CK97" s="460">
        <v>343</v>
      </c>
      <c r="CL97" s="1">
        <v>345</v>
      </c>
      <c r="CM97" s="475">
        <v>349</v>
      </c>
      <c r="CN97" s="483">
        <v>349</v>
      </c>
      <c r="CO97" s="1">
        <v>350</v>
      </c>
      <c r="CP97" s="1">
        <v>351</v>
      </c>
      <c r="CQ97" s="1">
        <v>352</v>
      </c>
      <c r="CR97" s="511">
        <v>351</v>
      </c>
      <c r="CS97" s="519">
        <v>357</v>
      </c>
      <c r="CT97" s="1">
        <v>363</v>
      </c>
      <c r="CU97" s="218">
        <f t="shared" si="76"/>
        <v>6</v>
      </c>
      <c r="CV97" s="7" t="s">
        <v>7</v>
      </c>
      <c r="CW97" s="7" t="s">
        <v>7</v>
      </c>
      <c r="CX97" s="10" t="s">
        <v>7</v>
      </c>
      <c r="CY97" s="13" t="s">
        <v>7</v>
      </c>
      <c r="CZ97" s="18" t="s">
        <v>7</v>
      </c>
      <c r="DA97" s="22" t="s">
        <v>7</v>
      </c>
      <c r="DB97" s="31" t="s">
        <v>7</v>
      </c>
      <c r="DC97" s="37" t="s">
        <v>7</v>
      </c>
      <c r="DD97" s="41" t="s">
        <v>7</v>
      </c>
      <c r="DE97" s="44" t="s">
        <v>7</v>
      </c>
      <c r="DF97" s="1">
        <v>4</v>
      </c>
      <c r="DG97" s="53">
        <v>4</v>
      </c>
      <c r="DH97" s="65">
        <v>5</v>
      </c>
      <c r="DI97" s="69">
        <v>8</v>
      </c>
      <c r="DJ97" s="1">
        <v>10</v>
      </c>
      <c r="DK97" s="73">
        <v>12</v>
      </c>
      <c r="DL97" s="1">
        <f t="shared" ref="DL97" si="117">ROUND((DK97-DI97)/2+DK97,1)</f>
        <v>14</v>
      </c>
      <c r="DM97" s="82">
        <v>17</v>
      </c>
      <c r="DN97" s="88">
        <v>19</v>
      </c>
      <c r="DO97" s="90">
        <v>21</v>
      </c>
      <c r="DP97" s="93">
        <v>24</v>
      </c>
      <c r="DQ97" s="99">
        <v>28</v>
      </c>
      <c r="DR97" s="104">
        <v>31</v>
      </c>
      <c r="DS97" s="1">
        <f>ROUND((DR97-DO97)/3+DR97,1)</f>
        <v>34.299999999999997</v>
      </c>
      <c r="DT97" s="5">
        <v>34.299999999999997</v>
      </c>
      <c r="DU97" s="5">
        <v>34.299999999999997</v>
      </c>
      <c r="DV97" s="124">
        <v>36</v>
      </c>
      <c r="DW97" s="129">
        <v>39</v>
      </c>
      <c r="DX97" s="133">
        <v>39</v>
      </c>
      <c r="DY97" s="136">
        <v>39</v>
      </c>
      <c r="DZ97" s="140">
        <v>39</v>
      </c>
      <c r="EA97" s="145">
        <v>39</v>
      </c>
      <c r="EB97" s="149">
        <v>41</v>
      </c>
      <c r="EC97" s="1">
        <v>43</v>
      </c>
      <c r="ED97" s="158">
        <v>45</v>
      </c>
      <c r="EE97" s="1">
        <v>47</v>
      </c>
      <c r="EF97" s="1">
        <v>49</v>
      </c>
      <c r="EG97" s="1">
        <v>51</v>
      </c>
      <c r="EH97" s="1">
        <v>53</v>
      </c>
      <c r="EI97" s="184">
        <v>58</v>
      </c>
      <c r="EJ97" s="1">
        <v>59</v>
      </c>
      <c r="EK97" s="1">
        <f t="shared" si="110"/>
        <v>59</v>
      </c>
      <c r="EL97" s="202">
        <v>59</v>
      </c>
      <c r="EM97" s="1">
        <f>EL97</f>
        <v>59</v>
      </c>
      <c r="EN97" s="1">
        <f t="shared" si="114"/>
        <v>59</v>
      </c>
      <c r="EO97" s="1">
        <v>62</v>
      </c>
      <c r="EP97" s="225">
        <v>64</v>
      </c>
      <c r="EQ97" s="229">
        <v>71</v>
      </c>
      <c r="ER97" s="235">
        <v>85</v>
      </c>
      <c r="ES97" s="245">
        <v>97</v>
      </c>
      <c r="ET97" s="1">
        <v>107</v>
      </c>
      <c r="EU97" s="255">
        <v>119</v>
      </c>
      <c r="EV97" s="264">
        <v>125</v>
      </c>
      <c r="EW97" s="268">
        <v>125</v>
      </c>
      <c r="EX97" s="1">
        <f t="shared" si="111"/>
        <v>125</v>
      </c>
      <c r="EY97" s="279">
        <v>126</v>
      </c>
      <c r="EZ97" s="1">
        <v>130</v>
      </c>
      <c r="FA97" s="291">
        <v>128</v>
      </c>
      <c r="FB97" s="1">
        <v>129</v>
      </c>
      <c r="FC97" s="299">
        <v>131</v>
      </c>
      <c r="FD97" s="1">
        <v>133</v>
      </c>
      <c r="FE97" s="1">
        <v>135</v>
      </c>
      <c r="FF97" s="310">
        <v>138</v>
      </c>
      <c r="FG97" s="313">
        <v>138</v>
      </c>
      <c r="FH97" s="1">
        <f t="shared" si="113"/>
        <v>138</v>
      </c>
      <c r="FI97" s="1">
        <f>FH97</f>
        <v>138</v>
      </c>
      <c r="FJ97" s="1">
        <f t="shared" si="115"/>
        <v>139</v>
      </c>
      <c r="FK97" s="1">
        <v>140</v>
      </c>
      <c r="FL97" s="1">
        <v>141</v>
      </c>
      <c r="FM97" s="338">
        <v>141</v>
      </c>
      <c r="FN97" s="1">
        <v>142</v>
      </c>
      <c r="FO97" s="1">
        <v>143</v>
      </c>
      <c r="FP97" s="1">
        <v>144</v>
      </c>
      <c r="FQ97" s="1">
        <v>145</v>
      </c>
      <c r="FR97" s="388">
        <v>156</v>
      </c>
      <c r="FS97" s="1">
        <v>158</v>
      </c>
      <c r="FT97" s="414">
        <v>156</v>
      </c>
      <c r="FU97" s="1">
        <v>156</v>
      </c>
      <c r="FV97" s="1">
        <v>156</v>
      </c>
      <c r="FW97" s="435">
        <v>154</v>
      </c>
      <c r="FX97" s="441">
        <v>155</v>
      </c>
      <c r="FY97" s="448">
        <v>158</v>
      </c>
      <c r="FZ97" s="1">
        <v>160</v>
      </c>
      <c r="GA97" s="460">
        <v>162</v>
      </c>
      <c r="GB97" s="1">
        <v>164</v>
      </c>
      <c r="GC97" s="475">
        <v>164</v>
      </c>
      <c r="GD97" s="483">
        <v>166</v>
      </c>
      <c r="GE97" s="1">
        <v>167</v>
      </c>
      <c r="GF97" s="1">
        <v>168</v>
      </c>
      <c r="GG97" s="1">
        <v>169</v>
      </c>
      <c r="GH97" s="511">
        <v>169</v>
      </c>
      <c r="GI97" s="519">
        <v>173</v>
      </c>
      <c r="GJ97" s="1">
        <v>177</v>
      </c>
      <c r="GK97" s="218">
        <f t="shared" si="79"/>
        <v>4</v>
      </c>
      <c r="GL97" s="7">
        <v>7504</v>
      </c>
      <c r="GM97" s="7"/>
      <c r="GN97" s="7"/>
      <c r="GO97" s="13">
        <v>7909</v>
      </c>
      <c r="GP97" s="17">
        <v>8033</v>
      </c>
      <c r="GQ97" s="22"/>
      <c r="GR97" s="31">
        <v>8295</v>
      </c>
      <c r="GS97" s="37"/>
      <c r="GT97" s="41"/>
      <c r="GU97" s="44">
        <v>8675</v>
      </c>
      <c r="GV97" s="47"/>
      <c r="GW97" s="53">
        <v>8690</v>
      </c>
      <c r="GX97" s="65">
        <v>8740</v>
      </c>
      <c r="GY97" s="69">
        <v>9032</v>
      </c>
      <c r="GZ97" s="1">
        <v>9232</v>
      </c>
      <c r="HA97" s="73">
        <v>9232</v>
      </c>
      <c r="HB97" s="77"/>
      <c r="HC97" s="74">
        <v>9423</v>
      </c>
      <c r="HD97" s="88">
        <v>9514</v>
      </c>
      <c r="HE97" s="74">
        <v>9564</v>
      </c>
      <c r="HF97" s="93">
        <v>9747</v>
      </c>
      <c r="HG97" s="99">
        <v>9873</v>
      </c>
      <c r="HH97" s="104">
        <v>10004</v>
      </c>
      <c r="HI97" s="114"/>
      <c r="HJ97" s="117">
        <v>10196</v>
      </c>
      <c r="HK97" s="122"/>
      <c r="HL97" s="124">
        <v>10371</v>
      </c>
      <c r="HM97" s="129">
        <v>10481</v>
      </c>
      <c r="HN97" s="133">
        <v>10625</v>
      </c>
      <c r="HO97" s="136">
        <v>10788</v>
      </c>
      <c r="HP97" s="140">
        <v>10943</v>
      </c>
      <c r="HQ97" s="145">
        <v>11044</v>
      </c>
      <c r="HR97" s="149">
        <v>11174</v>
      </c>
      <c r="HS97" s="153"/>
      <c r="HT97" s="158">
        <v>11410</v>
      </c>
      <c r="HU97" s="163"/>
      <c r="HV97" s="167"/>
      <c r="HW97" s="174"/>
      <c r="HX97" s="178"/>
      <c r="HY97" s="74">
        <v>12033</v>
      </c>
      <c r="HZ97" s="189"/>
      <c r="IA97" s="193"/>
      <c r="IB97" s="202">
        <v>12464</v>
      </c>
      <c r="IC97" s="205"/>
      <c r="ID97" s="209"/>
      <c r="IE97" s="218"/>
      <c r="IF97" s="225">
        <v>13131</v>
      </c>
      <c r="IG97" s="229">
        <v>13337</v>
      </c>
      <c r="IH97" s="74">
        <v>13607</v>
      </c>
      <c r="II97" s="245">
        <v>13789</v>
      </c>
      <c r="IJ97" s="251"/>
      <c r="IK97" s="255">
        <v>14065</v>
      </c>
      <c r="IL97" s="264">
        <v>14200</v>
      </c>
      <c r="IM97" s="268">
        <v>14372</v>
      </c>
      <c r="IN97" s="272"/>
      <c r="IO97" s="74">
        <v>14632</v>
      </c>
      <c r="IP97" s="285"/>
      <c r="IQ97" s="291">
        <v>14768</v>
      </c>
      <c r="IR97" s="295"/>
      <c r="IS97" s="299">
        <v>14904</v>
      </c>
      <c r="IT97" s="305"/>
      <c r="IU97" s="308"/>
      <c r="IV97" s="310">
        <v>15167</v>
      </c>
      <c r="IW97" s="313">
        <v>15224</v>
      </c>
      <c r="IX97" s="317"/>
      <c r="IY97" s="322"/>
      <c r="IZ97" s="327"/>
      <c r="JA97" s="331"/>
      <c r="JB97" s="335"/>
      <c r="JC97" s="338">
        <v>15778</v>
      </c>
      <c r="JD97" s="343"/>
      <c r="JE97" s="346"/>
      <c r="JF97" s="354"/>
      <c r="JG97" s="375"/>
      <c r="JH97" s="388">
        <v>16141</v>
      </c>
      <c r="JI97" s="393"/>
      <c r="JJ97" s="414">
        <v>16257</v>
      </c>
      <c r="JK97" s="422">
        <v>16372</v>
      </c>
      <c r="JL97" s="429"/>
      <c r="JM97" s="435">
        <v>16510</v>
      </c>
      <c r="JN97" s="441">
        <v>16589</v>
      </c>
      <c r="JO97" s="448">
        <v>16698</v>
      </c>
      <c r="JP97" s="456"/>
      <c r="JQ97" s="460">
        <v>16872</v>
      </c>
      <c r="JR97" s="468"/>
      <c r="JS97" s="475">
        <v>17007</v>
      </c>
      <c r="JT97" s="483">
        <v>17111</v>
      </c>
      <c r="JU97" s="489"/>
      <c r="JV97" s="498"/>
      <c r="JW97" s="505"/>
      <c r="JX97" s="511">
        <v>17452</v>
      </c>
      <c r="JY97" s="74">
        <v>17628</v>
      </c>
      <c r="JZ97" s="530"/>
      <c r="KA97" s="218" t="str">
        <f t="shared" si="80"/>
        <v>Н/Д</v>
      </c>
      <c r="KB97" s="4"/>
    </row>
    <row r="98" spans="1:288" ht="15" customHeight="1" x14ac:dyDescent="0.2">
      <c r="A98" s="557">
        <v>1</v>
      </c>
      <c r="B98" s="43">
        <v>97</v>
      </c>
      <c r="C98" s="4" t="s">
        <v>213</v>
      </c>
      <c r="D98" s="43">
        <v>2</v>
      </c>
      <c r="E98" s="43">
        <v>2</v>
      </c>
      <c r="F98" s="7">
        <v>124</v>
      </c>
      <c r="G98" s="7">
        <v>127</v>
      </c>
      <c r="H98" s="10">
        <v>131</v>
      </c>
      <c r="I98" s="13">
        <v>140</v>
      </c>
      <c r="J98" s="18">
        <v>146</v>
      </c>
      <c r="K98" s="22">
        <v>153</v>
      </c>
      <c r="L98" s="31">
        <v>159</v>
      </c>
      <c r="M98" s="37">
        <v>167</v>
      </c>
      <c r="N98" s="41">
        <v>174</v>
      </c>
      <c r="O98" s="44">
        <v>180</v>
      </c>
      <c r="P98" s="47">
        <v>185</v>
      </c>
      <c r="Q98" s="53">
        <v>191</v>
      </c>
      <c r="R98" s="65">
        <v>196</v>
      </c>
      <c r="S98" s="69">
        <v>202.2</v>
      </c>
      <c r="T98" s="71">
        <v>209</v>
      </c>
      <c r="U98" s="73">
        <v>216</v>
      </c>
      <c r="V98" s="77">
        <v>225</v>
      </c>
      <c r="W98" s="82">
        <v>233</v>
      </c>
      <c r="X98" s="88">
        <v>240</v>
      </c>
      <c r="Y98" s="90">
        <v>250</v>
      </c>
      <c r="Z98" s="93">
        <v>256</v>
      </c>
      <c r="AA98" s="99">
        <v>264</v>
      </c>
      <c r="AB98" s="104">
        <v>269</v>
      </c>
      <c r="AC98" s="114">
        <v>276</v>
      </c>
      <c r="AD98" s="117">
        <v>282</v>
      </c>
      <c r="AE98" s="122">
        <v>287</v>
      </c>
      <c r="AF98" s="124">
        <v>296</v>
      </c>
      <c r="AG98" s="129">
        <v>300</v>
      </c>
      <c r="AH98" s="133">
        <v>306</v>
      </c>
      <c r="AI98" s="136">
        <v>318</v>
      </c>
      <c r="AJ98" s="140">
        <v>328</v>
      </c>
      <c r="AK98" s="145">
        <v>338</v>
      </c>
      <c r="AL98" s="149">
        <v>347</v>
      </c>
      <c r="AM98" s="153">
        <v>355</v>
      </c>
      <c r="AN98" s="158">
        <v>361</v>
      </c>
      <c r="AO98" s="163">
        <v>368</v>
      </c>
      <c r="AP98" s="167">
        <v>374</v>
      </c>
      <c r="AQ98" s="174">
        <v>380</v>
      </c>
      <c r="AR98" s="178">
        <v>388</v>
      </c>
      <c r="AS98" s="184">
        <v>394</v>
      </c>
      <c r="AT98" s="189">
        <v>402</v>
      </c>
      <c r="AU98" s="193">
        <v>414</v>
      </c>
      <c r="AV98" s="202">
        <v>427</v>
      </c>
      <c r="AW98" s="205">
        <v>436</v>
      </c>
      <c r="AX98" s="209">
        <v>446</v>
      </c>
      <c r="AY98" s="218">
        <v>454</v>
      </c>
      <c r="AZ98" s="225">
        <v>459</v>
      </c>
      <c r="BA98" s="229">
        <v>466</v>
      </c>
      <c r="BB98" s="235">
        <v>475</v>
      </c>
      <c r="BC98" s="245">
        <v>475</v>
      </c>
      <c r="BD98" s="251">
        <v>480</v>
      </c>
      <c r="BE98" s="255">
        <v>486</v>
      </c>
      <c r="BF98" s="1">
        <v>492</v>
      </c>
      <c r="BG98" s="268">
        <v>504</v>
      </c>
      <c r="BH98" s="272">
        <v>514</v>
      </c>
      <c r="BI98" s="279">
        <v>523</v>
      </c>
      <c r="BJ98" s="285">
        <v>532</v>
      </c>
      <c r="BK98" s="1">
        <v>540</v>
      </c>
      <c r="BL98" s="295">
        <v>547</v>
      </c>
      <c r="BM98" s="299">
        <v>556</v>
      </c>
      <c r="BN98" s="305">
        <v>564</v>
      </c>
      <c r="BO98" s="308">
        <v>571</v>
      </c>
      <c r="BP98" s="310">
        <v>578</v>
      </c>
      <c r="BQ98" s="313">
        <v>586</v>
      </c>
      <c r="BR98" s="317">
        <v>593</v>
      </c>
      <c r="BS98" s="322">
        <v>602</v>
      </c>
      <c r="BT98" s="327">
        <v>610</v>
      </c>
      <c r="BU98" s="331">
        <v>618</v>
      </c>
      <c r="BV98" s="335">
        <v>625</v>
      </c>
      <c r="BW98" s="338">
        <v>631</v>
      </c>
      <c r="BX98" s="343">
        <v>638</v>
      </c>
      <c r="BY98" s="346">
        <v>644</v>
      </c>
      <c r="BZ98" s="1">
        <v>650</v>
      </c>
      <c r="CA98" s="375">
        <v>657</v>
      </c>
      <c r="CB98" s="388">
        <v>2</v>
      </c>
      <c r="CC98" s="393">
        <v>9</v>
      </c>
      <c r="CD98" s="414">
        <v>17</v>
      </c>
      <c r="CE98" s="422">
        <v>27</v>
      </c>
      <c r="CF98" s="1">
        <v>35</v>
      </c>
      <c r="CG98" s="435">
        <v>46</v>
      </c>
      <c r="CH98" s="441">
        <v>55</v>
      </c>
      <c r="CI98" s="448">
        <v>64</v>
      </c>
      <c r="CJ98" s="456">
        <v>73</v>
      </c>
      <c r="CK98" s="460">
        <v>82</v>
      </c>
      <c r="CL98" s="468">
        <v>91</v>
      </c>
      <c r="CM98" s="475">
        <v>99</v>
      </c>
      <c r="CN98" s="483">
        <v>109</v>
      </c>
      <c r="CO98" s="489">
        <v>119</v>
      </c>
      <c r="CP98" s="498">
        <v>128</v>
      </c>
      <c r="CQ98" s="505">
        <v>137</v>
      </c>
      <c r="CR98" s="511">
        <v>145</v>
      </c>
      <c r="CS98" s="519">
        <v>157</v>
      </c>
      <c r="CT98" s="530">
        <v>170</v>
      </c>
      <c r="CU98" s="218">
        <f t="shared" si="76"/>
        <v>13</v>
      </c>
      <c r="CV98" s="7">
        <v>66</v>
      </c>
      <c r="CW98" s="7">
        <v>67</v>
      </c>
      <c r="CX98" s="10">
        <v>69</v>
      </c>
      <c r="CY98" s="13">
        <v>77</v>
      </c>
      <c r="CZ98" s="18">
        <v>79</v>
      </c>
      <c r="DA98" s="22">
        <v>82</v>
      </c>
      <c r="DB98" s="31">
        <v>85</v>
      </c>
      <c r="DC98" s="37">
        <v>89</v>
      </c>
      <c r="DD98" s="41">
        <v>91</v>
      </c>
      <c r="DE98" s="44">
        <v>94</v>
      </c>
      <c r="DF98" s="47">
        <v>98</v>
      </c>
      <c r="DG98" s="53">
        <v>104</v>
      </c>
      <c r="DH98" s="65">
        <v>108</v>
      </c>
      <c r="DI98" s="69">
        <v>112.8</v>
      </c>
      <c r="DJ98" s="71">
        <v>117</v>
      </c>
      <c r="DK98" s="73">
        <v>122</v>
      </c>
      <c r="DL98" s="77">
        <v>124</v>
      </c>
      <c r="DM98" s="82">
        <v>128</v>
      </c>
      <c r="DN98" s="88">
        <v>132</v>
      </c>
      <c r="DO98" s="90">
        <v>134</v>
      </c>
      <c r="DP98" s="93">
        <v>138</v>
      </c>
      <c r="DQ98" s="99">
        <v>143</v>
      </c>
      <c r="DR98" s="104">
        <v>148</v>
      </c>
      <c r="DS98" s="114">
        <v>153</v>
      </c>
      <c r="DT98" s="117">
        <v>157</v>
      </c>
      <c r="DU98" s="122">
        <v>162</v>
      </c>
      <c r="DV98" s="124">
        <v>166</v>
      </c>
      <c r="DW98" s="129">
        <v>170</v>
      </c>
      <c r="DX98" s="133">
        <v>173</v>
      </c>
      <c r="DY98" s="136">
        <v>173</v>
      </c>
      <c r="DZ98" s="140">
        <v>173</v>
      </c>
      <c r="EA98" s="145">
        <v>173</v>
      </c>
      <c r="EB98" s="149">
        <v>173</v>
      </c>
      <c r="EC98" s="153">
        <v>173</v>
      </c>
      <c r="ED98" s="158">
        <v>170</v>
      </c>
      <c r="EE98" s="163">
        <v>174</v>
      </c>
      <c r="EF98" s="167">
        <v>179</v>
      </c>
      <c r="EG98" s="174">
        <v>183</v>
      </c>
      <c r="EH98" s="178">
        <v>187</v>
      </c>
      <c r="EI98" s="184">
        <v>192</v>
      </c>
      <c r="EJ98" s="189">
        <v>193</v>
      </c>
      <c r="EK98" s="193">
        <v>193</v>
      </c>
      <c r="EL98" s="202">
        <v>193</v>
      </c>
      <c r="EM98" s="205">
        <v>193</v>
      </c>
      <c r="EN98" s="209">
        <v>193</v>
      </c>
      <c r="EO98" s="218">
        <v>195</v>
      </c>
      <c r="EP98" s="225">
        <v>199</v>
      </c>
      <c r="EQ98" s="229">
        <v>201</v>
      </c>
      <c r="ER98" s="235">
        <v>203</v>
      </c>
      <c r="ES98" s="245">
        <v>206</v>
      </c>
      <c r="ET98" s="251">
        <v>207</v>
      </c>
      <c r="EU98" s="255">
        <v>207</v>
      </c>
      <c r="EV98" s="1">
        <f t="shared" ref="EV98:EV99" si="118">EU98</f>
        <v>207</v>
      </c>
      <c r="EW98" s="268">
        <v>207</v>
      </c>
      <c r="EX98" s="272">
        <v>207</v>
      </c>
      <c r="EY98" s="279">
        <v>207</v>
      </c>
      <c r="EZ98" s="285">
        <v>207</v>
      </c>
      <c r="FA98" s="1">
        <v>207</v>
      </c>
      <c r="FB98" s="295">
        <v>207</v>
      </c>
      <c r="FC98" s="299">
        <v>207</v>
      </c>
      <c r="FD98" s="305">
        <v>207</v>
      </c>
      <c r="FE98" s="308">
        <v>207</v>
      </c>
      <c r="FF98" s="310">
        <v>207</v>
      </c>
      <c r="FG98" s="313">
        <v>207</v>
      </c>
      <c r="FH98" s="317">
        <v>207</v>
      </c>
      <c r="FI98" s="322">
        <v>207</v>
      </c>
      <c r="FJ98" s="327">
        <v>207</v>
      </c>
      <c r="FK98" s="331">
        <v>207</v>
      </c>
      <c r="FL98" s="335">
        <v>207</v>
      </c>
      <c r="FM98" s="338">
        <v>207</v>
      </c>
      <c r="FN98" s="343">
        <v>207</v>
      </c>
      <c r="FO98" s="346">
        <v>207</v>
      </c>
      <c r="FP98" s="1">
        <v>207</v>
      </c>
      <c r="FQ98" s="375">
        <v>207</v>
      </c>
      <c r="FR98" s="388">
        <v>1.135</v>
      </c>
      <c r="FS98" s="393">
        <v>1.135</v>
      </c>
      <c r="FT98" s="414">
        <v>1.135</v>
      </c>
      <c r="FU98" s="422">
        <v>1.135</v>
      </c>
      <c r="FV98" s="1">
        <v>1.135</v>
      </c>
      <c r="FW98" s="435">
        <v>1.135</v>
      </c>
      <c r="FX98" s="441">
        <v>1.135</v>
      </c>
      <c r="FY98" s="448">
        <v>1.135</v>
      </c>
      <c r="FZ98" s="456">
        <v>1.135</v>
      </c>
      <c r="GA98" s="460">
        <v>1.135</v>
      </c>
      <c r="GB98" s="468">
        <v>1.135</v>
      </c>
      <c r="GC98" s="475">
        <v>1.135</v>
      </c>
      <c r="GD98" s="483">
        <v>1.135</v>
      </c>
      <c r="GE98" s="489">
        <v>1.135</v>
      </c>
      <c r="GF98" s="498">
        <v>1.135</v>
      </c>
      <c r="GG98" s="505">
        <v>1.135</v>
      </c>
      <c r="GH98" s="511">
        <v>5</v>
      </c>
      <c r="GI98" s="519">
        <v>9</v>
      </c>
      <c r="GJ98" s="530">
        <v>9</v>
      </c>
      <c r="GK98" s="218">
        <f t="shared" si="79"/>
        <v>0</v>
      </c>
      <c r="GL98" s="7">
        <v>3935</v>
      </c>
      <c r="GM98" s="7">
        <v>3964</v>
      </c>
      <c r="GN98" s="7">
        <v>4014</v>
      </c>
      <c r="GO98" s="13">
        <v>4211</v>
      </c>
      <c r="GP98" s="17">
        <v>4316</v>
      </c>
      <c r="GQ98" s="22"/>
      <c r="GR98" s="31">
        <v>4537</v>
      </c>
      <c r="GS98" s="37">
        <v>4644</v>
      </c>
      <c r="GT98" s="41">
        <v>4770</v>
      </c>
      <c r="GU98" s="44">
        <v>4890</v>
      </c>
      <c r="GV98" s="47">
        <v>5004</v>
      </c>
      <c r="GW98" s="53">
        <v>5136</v>
      </c>
      <c r="GX98" s="65">
        <v>5236</v>
      </c>
      <c r="GY98" s="69">
        <v>5344</v>
      </c>
      <c r="GZ98" s="71">
        <v>5450</v>
      </c>
      <c r="HA98" s="73">
        <v>5558</v>
      </c>
      <c r="HB98" s="77">
        <v>5750</v>
      </c>
      <c r="HC98" s="82">
        <v>5891</v>
      </c>
      <c r="HD98" s="88">
        <v>6025</v>
      </c>
      <c r="HE98" s="90">
        <v>6225</v>
      </c>
      <c r="HF98" s="93">
        <v>6336</v>
      </c>
      <c r="HG98" s="99">
        <v>6460</v>
      </c>
      <c r="HH98" s="104">
        <v>6555</v>
      </c>
      <c r="HI98" s="114">
        <v>6678</v>
      </c>
      <c r="HJ98" s="117">
        <v>6782</v>
      </c>
      <c r="HK98" s="122">
        <v>6873</v>
      </c>
      <c r="HL98" s="124">
        <v>6982</v>
      </c>
      <c r="HM98" s="129">
        <v>7091</v>
      </c>
      <c r="HN98" s="133">
        <v>7228</v>
      </c>
      <c r="HO98" s="136">
        <v>7605</v>
      </c>
      <c r="HP98" s="140">
        <v>7867</v>
      </c>
      <c r="HQ98" s="145">
        <v>8148</v>
      </c>
      <c r="HR98" s="149">
        <v>8366</v>
      </c>
      <c r="HS98" s="153">
        <v>8569</v>
      </c>
      <c r="HT98" s="158">
        <v>8689</v>
      </c>
      <c r="HU98" s="163">
        <v>8809</v>
      </c>
      <c r="HV98" s="167">
        <v>8920</v>
      </c>
      <c r="HW98" s="174">
        <v>9020</v>
      </c>
      <c r="HX98" s="178">
        <v>9138</v>
      </c>
      <c r="HY98" s="184">
        <v>9247</v>
      </c>
      <c r="HZ98" s="189">
        <v>9484</v>
      </c>
      <c r="IA98" s="193">
        <v>9757</v>
      </c>
      <c r="IB98" s="202">
        <v>10015</v>
      </c>
      <c r="IC98" s="205">
        <v>10224</v>
      </c>
      <c r="ID98" s="209">
        <v>10454</v>
      </c>
      <c r="IE98" s="218">
        <v>10664</v>
      </c>
      <c r="IF98" s="225">
        <v>10795</v>
      </c>
      <c r="IG98" s="229">
        <v>10938</v>
      </c>
      <c r="IH98" s="235">
        <v>11066</v>
      </c>
      <c r="II98" s="245">
        <v>11185</v>
      </c>
      <c r="IJ98" s="251">
        <v>11311</v>
      </c>
      <c r="IK98" s="255">
        <v>11451</v>
      </c>
      <c r="IL98" s="264"/>
      <c r="IM98" s="268">
        <v>12056</v>
      </c>
      <c r="IN98" s="272">
        <v>12357</v>
      </c>
      <c r="IO98" s="279">
        <v>12614</v>
      </c>
      <c r="IP98" s="285">
        <v>12899</v>
      </c>
      <c r="IQ98" s="291"/>
      <c r="IR98" s="295">
        <v>13105</v>
      </c>
      <c r="IS98" s="299">
        <v>13722</v>
      </c>
      <c r="IT98" s="305">
        <v>14001</v>
      </c>
      <c r="IU98" s="308">
        <v>14282</v>
      </c>
      <c r="IV98" s="310">
        <v>14569</v>
      </c>
      <c r="IW98" s="313">
        <v>14843</v>
      </c>
      <c r="IX98" s="317">
        <v>15115</v>
      </c>
      <c r="IY98" s="322">
        <v>15390</v>
      </c>
      <c r="IZ98" s="327">
        <v>15616</v>
      </c>
      <c r="JA98" s="331">
        <v>15856</v>
      </c>
      <c r="JB98" s="335">
        <v>16120</v>
      </c>
      <c r="JC98" s="338">
        <v>16385</v>
      </c>
      <c r="JD98" s="343">
        <v>16626</v>
      </c>
      <c r="JE98" s="346">
        <v>16888</v>
      </c>
      <c r="JF98" s="354"/>
      <c r="JG98" s="375">
        <v>17361</v>
      </c>
      <c r="JH98" s="388">
        <v>17623</v>
      </c>
      <c r="JI98" s="393">
        <v>17876</v>
      </c>
      <c r="JJ98" s="414">
        <v>18134</v>
      </c>
      <c r="JK98" s="422">
        <v>18409</v>
      </c>
      <c r="JL98" s="429"/>
      <c r="JM98" s="435">
        <v>18920</v>
      </c>
      <c r="JN98" s="441">
        <v>19190</v>
      </c>
      <c r="JO98" s="448">
        <v>19484</v>
      </c>
      <c r="JP98" s="456">
        <v>19785</v>
      </c>
      <c r="JQ98" s="460">
        <v>20116</v>
      </c>
      <c r="JR98" s="468">
        <v>20440</v>
      </c>
      <c r="JS98" s="475">
        <v>20747</v>
      </c>
      <c r="JT98" s="483">
        <v>21107</v>
      </c>
      <c r="JU98" s="489">
        <v>21446</v>
      </c>
      <c r="JV98" s="498">
        <v>21768</v>
      </c>
      <c r="JW98" s="505">
        <v>22019</v>
      </c>
      <c r="JX98" s="511">
        <v>22219</v>
      </c>
      <c r="JY98" s="519">
        <v>22449</v>
      </c>
      <c r="JZ98" s="530">
        <v>22806</v>
      </c>
      <c r="KA98" s="218">
        <f t="shared" si="80"/>
        <v>357</v>
      </c>
      <c r="KB98" s="4"/>
    </row>
    <row r="99" spans="1:288" ht="15" customHeight="1" x14ac:dyDescent="0.2">
      <c r="A99" s="557"/>
      <c r="B99" s="43">
        <v>98</v>
      </c>
      <c r="C99" s="4" t="s">
        <v>214</v>
      </c>
      <c r="D99" s="43">
        <v>0</v>
      </c>
      <c r="E99" s="43">
        <v>1</v>
      </c>
      <c r="F99" s="7">
        <v>0.224</v>
      </c>
      <c r="G99" s="1">
        <v>9</v>
      </c>
      <c r="H99" s="10">
        <v>17</v>
      </c>
      <c r="I99" s="1">
        <v>25</v>
      </c>
      <c r="J99" s="18">
        <v>43</v>
      </c>
      <c r="K99" s="22">
        <v>59</v>
      </c>
      <c r="L99" s="31">
        <v>73</v>
      </c>
      <c r="M99" s="37">
        <v>89</v>
      </c>
      <c r="N99" s="41">
        <v>103</v>
      </c>
      <c r="O99" s="44">
        <v>118</v>
      </c>
      <c r="P99" s="47">
        <v>131</v>
      </c>
      <c r="Q99" s="53">
        <v>143</v>
      </c>
      <c r="R99" s="65">
        <v>153</v>
      </c>
      <c r="S99" s="1">
        <f>ROUND((R99-G99)/11+R99,1)</f>
        <v>166.1</v>
      </c>
      <c r="T99" s="71">
        <v>174</v>
      </c>
      <c r="U99" s="73">
        <v>181</v>
      </c>
      <c r="V99" s="77">
        <v>191</v>
      </c>
      <c r="W99" s="82">
        <v>202</v>
      </c>
      <c r="X99" s="88">
        <v>213</v>
      </c>
      <c r="Y99" s="90">
        <v>223</v>
      </c>
      <c r="Z99" s="93">
        <v>230</v>
      </c>
      <c r="AA99" s="5">
        <v>230</v>
      </c>
      <c r="AB99" s="5">
        <v>230</v>
      </c>
      <c r="AC99" s="5">
        <v>230</v>
      </c>
      <c r="AD99" s="117">
        <v>236</v>
      </c>
      <c r="AE99" s="122">
        <v>240</v>
      </c>
      <c r="AF99" s="124">
        <v>242</v>
      </c>
      <c r="AG99" s="1">
        <f>ROUND((AF99-AC99)/3+AF99,1)</f>
        <v>246</v>
      </c>
      <c r="AH99" s="5">
        <v>246</v>
      </c>
      <c r="AI99" s="136">
        <v>246</v>
      </c>
      <c r="AJ99" s="1">
        <f>ROUND((AI99-AF99)/3+AI99,1)</f>
        <v>247.3</v>
      </c>
      <c r="AK99" s="145">
        <v>249</v>
      </c>
      <c r="AL99" s="1">
        <v>251</v>
      </c>
      <c r="AM99" s="153">
        <v>256</v>
      </c>
      <c r="AN99" s="158">
        <v>268</v>
      </c>
      <c r="AO99" s="163">
        <v>279</v>
      </c>
      <c r="AP99" s="167">
        <v>294</v>
      </c>
      <c r="AQ99" s="174">
        <v>296</v>
      </c>
      <c r="AR99" s="1">
        <v>298</v>
      </c>
      <c r="AS99" s="184">
        <v>302</v>
      </c>
      <c r="AT99" s="1">
        <f>ROUND((AS99-AP99)/3*1.2+AS99,1)</f>
        <v>305.2</v>
      </c>
      <c r="AU99" s="1">
        <v>307</v>
      </c>
      <c r="AV99" s="1">
        <v>310</v>
      </c>
      <c r="AW99" s="1">
        <v>313</v>
      </c>
      <c r="AX99" s="1">
        <v>316</v>
      </c>
      <c r="AY99" s="1">
        <v>319</v>
      </c>
      <c r="AZ99" s="225">
        <v>324</v>
      </c>
      <c r="BA99" s="229">
        <v>327</v>
      </c>
      <c r="BB99" s="235">
        <v>334</v>
      </c>
      <c r="BC99" s="1">
        <v>340</v>
      </c>
      <c r="BD99" s="251">
        <v>345</v>
      </c>
      <c r="BE99" s="1">
        <v>350</v>
      </c>
      <c r="BF99" s="1">
        <v>355</v>
      </c>
      <c r="BG99" s="1">
        <v>360</v>
      </c>
      <c r="BH99" s="1">
        <v>365</v>
      </c>
      <c r="BI99" s="279">
        <v>395</v>
      </c>
      <c r="BJ99" s="1">
        <v>400</v>
      </c>
      <c r="BK99" s="291">
        <v>396</v>
      </c>
      <c r="BL99" s="1">
        <v>397</v>
      </c>
      <c r="BM99" s="299">
        <v>407</v>
      </c>
      <c r="BN99" s="1">
        <v>412</v>
      </c>
      <c r="BO99" s="308">
        <v>419</v>
      </c>
      <c r="BP99" s="310">
        <v>426</v>
      </c>
      <c r="BQ99" s="1">
        <v>433</v>
      </c>
      <c r="BR99" s="1">
        <v>440</v>
      </c>
      <c r="BS99" s="1">
        <v>447</v>
      </c>
      <c r="BT99" s="1">
        <v>454</v>
      </c>
      <c r="BU99" s="1">
        <v>461</v>
      </c>
      <c r="BV99" s="1">
        <v>468</v>
      </c>
      <c r="BW99" s="1">
        <v>475</v>
      </c>
      <c r="BX99" s="343">
        <v>453</v>
      </c>
      <c r="BY99" s="346">
        <v>455</v>
      </c>
      <c r="BZ99" s="1">
        <v>457</v>
      </c>
      <c r="CA99" s="1">
        <v>459</v>
      </c>
      <c r="CB99" s="388">
        <v>461</v>
      </c>
      <c r="CC99" s="393">
        <v>464</v>
      </c>
      <c r="CD99" s="1">
        <v>467</v>
      </c>
      <c r="CE99" s="1">
        <v>470</v>
      </c>
      <c r="CF99" s="1">
        <v>473</v>
      </c>
      <c r="CG99" s="435">
        <v>476</v>
      </c>
      <c r="CH99" s="1">
        <v>479</v>
      </c>
      <c r="CI99" s="448">
        <v>483</v>
      </c>
      <c r="CJ99" s="456">
        <v>486</v>
      </c>
      <c r="CK99" s="1">
        <v>489</v>
      </c>
      <c r="CL99" s="1">
        <v>492</v>
      </c>
      <c r="CM99" s="1">
        <v>495</v>
      </c>
      <c r="CN99" s="1">
        <v>498</v>
      </c>
      <c r="CO99" s="1">
        <v>501</v>
      </c>
      <c r="CP99" s="1">
        <v>504</v>
      </c>
      <c r="CQ99" s="1">
        <v>507</v>
      </c>
      <c r="CR99" s="1">
        <v>510</v>
      </c>
      <c r="CS99" s="522">
        <v>513</v>
      </c>
      <c r="CT99" s="1">
        <v>516</v>
      </c>
      <c r="CU99" s="218">
        <f t="shared" si="76"/>
        <v>3</v>
      </c>
      <c r="CV99" s="7">
        <v>87</v>
      </c>
      <c r="CW99" s="1">
        <v>93</v>
      </c>
      <c r="CX99" s="10">
        <v>98</v>
      </c>
      <c r="CY99" s="1">
        <v>102</v>
      </c>
      <c r="CZ99" s="18">
        <v>111</v>
      </c>
      <c r="DA99" s="22">
        <v>113</v>
      </c>
      <c r="DB99" s="31">
        <v>115</v>
      </c>
      <c r="DC99" s="37">
        <v>117</v>
      </c>
      <c r="DD99" s="41">
        <v>118</v>
      </c>
      <c r="DE99" s="44">
        <v>120</v>
      </c>
      <c r="DF99" s="47">
        <v>123</v>
      </c>
      <c r="DG99" s="53">
        <v>127</v>
      </c>
      <c r="DH99" s="65">
        <v>130</v>
      </c>
      <c r="DI99" s="1">
        <f>ROUND((DH99-CW99)/11+DH99,1)</f>
        <v>133.4</v>
      </c>
      <c r="DJ99" s="71">
        <v>137</v>
      </c>
      <c r="DK99" s="73">
        <v>139</v>
      </c>
      <c r="DL99" s="77">
        <v>142</v>
      </c>
      <c r="DM99" s="82">
        <v>143</v>
      </c>
      <c r="DN99" s="88">
        <v>144</v>
      </c>
      <c r="DO99" s="90">
        <v>145</v>
      </c>
      <c r="DP99" s="93">
        <v>146</v>
      </c>
      <c r="DQ99" s="5">
        <v>146</v>
      </c>
      <c r="DR99" s="5">
        <v>146</v>
      </c>
      <c r="DS99" s="5">
        <v>146</v>
      </c>
      <c r="DT99" s="117">
        <v>149</v>
      </c>
      <c r="DU99" s="122">
        <v>151</v>
      </c>
      <c r="DV99" s="124">
        <v>157</v>
      </c>
      <c r="DW99" s="1">
        <f>ROUND((DV99-DS99)/3+DV99,1)</f>
        <v>160.69999999999999</v>
      </c>
      <c r="DX99" s="5">
        <v>160.69999999999999</v>
      </c>
      <c r="DY99" s="5">
        <v>160.69999999999999</v>
      </c>
      <c r="DZ99" s="5">
        <v>160.69999999999999</v>
      </c>
      <c r="EA99" s="5">
        <v>160.69999999999999</v>
      </c>
      <c r="EB99" s="1">
        <v>155</v>
      </c>
      <c r="EC99" s="153">
        <v>158</v>
      </c>
      <c r="ED99" s="158">
        <v>165</v>
      </c>
      <c r="EE99" s="163">
        <v>174</v>
      </c>
      <c r="EF99" s="167">
        <v>178</v>
      </c>
      <c r="EG99" s="174">
        <v>179</v>
      </c>
      <c r="EH99" s="1">
        <v>181</v>
      </c>
      <c r="EI99" s="184">
        <v>179</v>
      </c>
      <c r="EJ99" s="1">
        <v>179</v>
      </c>
      <c r="EK99" s="1">
        <f>EJ99</f>
        <v>179</v>
      </c>
      <c r="EL99" s="1">
        <f>EK99</f>
        <v>179</v>
      </c>
      <c r="EM99" s="1">
        <f>EL99</f>
        <v>179</v>
      </c>
      <c r="EN99" s="1">
        <f>EM99</f>
        <v>179</v>
      </c>
      <c r="EO99" s="1">
        <v>179</v>
      </c>
      <c r="EP99" s="225">
        <v>183</v>
      </c>
      <c r="EQ99" s="229">
        <v>187</v>
      </c>
      <c r="ER99" s="235">
        <v>184</v>
      </c>
      <c r="ES99" s="1">
        <v>190</v>
      </c>
      <c r="ET99" s="234">
        <v>186</v>
      </c>
      <c r="EU99" s="1">
        <v>187</v>
      </c>
      <c r="EV99" s="1">
        <f t="shared" si="118"/>
        <v>187</v>
      </c>
      <c r="EW99" s="1">
        <f t="shared" ref="EW99:EW100" si="119">EV99</f>
        <v>187</v>
      </c>
      <c r="EX99" s="1">
        <f t="shared" ref="EX99:EX100" si="120">EW99</f>
        <v>187</v>
      </c>
      <c r="EY99" s="234">
        <v>186</v>
      </c>
      <c r="EZ99" s="1">
        <v>186</v>
      </c>
      <c r="FA99" s="291">
        <v>186</v>
      </c>
      <c r="FB99" s="1">
        <v>186</v>
      </c>
      <c r="FC99" s="299">
        <v>186</v>
      </c>
      <c r="FD99" s="1">
        <v>186</v>
      </c>
      <c r="FE99" s="308">
        <v>186</v>
      </c>
      <c r="FF99" s="310">
        <v>186</v>
      </c>
      <c r="FG99" s="1">
        <f t="shared" ref="FG99:FG100" si="121">FF99</f>
        <v>186</v>
      </c>
      <c r="FH99" s="1">
        <f>FG99</f>
        <v>186</v>
      </c>
      <c r="FI99" s="1">
        <f>FH99</f>
        <v>186</v>
      </c>
      <c r="FJ99" s="1">
        <v>186</v>
      </c>
      <c r="FK99" s="1">
        <v>186</v>
      </c>
      <c r="FL99" s="1">
        <v>186</v>
      </c>
      <c r="FM99" s="1">
        <v>186</v>
      </c>
      <c r="FN99" s="1">
        <v>186</v>
      </c>
      <c r="FO99" s="346">
        <v>186</v>
      </c>
      <c r="FP99" s="1">
        <v>186</v>
      </c>
      <c r="FQ99" s="1">
        <v>186</v>
      </c>
      <c r="FR99" s="388">
        <v>186</v>
      </c>
      <c r="FS99" s="393">
        <v>186</v>
      </c>
      <c r="FT99" s="1">
        <v>186</v>
      </c>
      <c r="FU99" s="1">
        <v>186</v>
      </c>
      <c r="FV99" s="1">
        <v>186</v>
      </c>
      <c r="FW99" s="435">
        <v>186</v>
      </c>
      <c r="FX99" s="1">
        <v>186</v>
      </c>
      <c r="FY99" s="448">
        <v>186</v>
      </c>
      <c r="FZ99" s="456">
        <v>186</v>
      </c>
      <c r="GA99" s="1">
        <v>186</v>
      </c>
      <c r="GB99" s="1">
        <v>186</v>
      </c>
      <c r="GC99" s="1">
        <v>186</v>
      </c>
      <c r="GD99" s="1">
        <v>186</v>
      </c>
      <c r="GE99" s="1">
        <v>186</v>
      </c>
      <c r="GF99" s="1">
        <v>186</v>
      </c>
      <c r="GG99" s="1">
        <v>186</v>
      </c>
      <c r="GH99" s="1">
        <v>186</v>
      </c>
      <c r="GI99" s="522">
        <v>186</v>
      </c>
      <c r="GJ99" s="1">
        <v>186</v>
      </c>
      <c r="GK99" s="218">
        <f t="shared" si="79"/>
        <v>0</v>
      </c>
      <c r="GL99" s="7">
        <v>13815</v>
      </c>
      <c r="GM99" s="7"/>
      <c r="GN99" s="7">
        <v>14195</v>
      </c>
      <c r="GO99" s="13"/>
      <c r="GP99" s="17">
        <v>14615</v>
      </c>
      <c r="GQ99" s="22"/>
      <c r="GR99" s="31">
        <v>14942</v>
      </c>
      <c r="GS99" s="37"/>
      <c r="GT99" s="41">
        <v>15350</v>
      </c>
      <c r="GU99" s="44">
        <v>15561</v>
      </c>
      <c r="GV99" s="47">
        <v>15766</v>
      </c>
      <c r="GW99" s="53">
        <v>15963</v>
      </c>
      <c r="GX99" s="65">
        <v>16163</v>
      </c>
      <c r="GY99" s="69"/>
      <c r="GZ99" s="71">
        <v>16560</v>
      </c>
      <c r="HA99" s="74">
        <v>16735</v>
      </c>
      <c r="HB99" s="74">
        <v>16916</v>
      </c>
      <c r="HC99" s="82">
        <v>17101</v>
      </c>
      <c r="HD99" s="88">
        <v>17311</v>
      </c>
      <c r="HE99" s="74">
        <v>17508</v>
      </c>
      <c r="HF99" s="93">
        <v>17615</v>
      </c>
      <c r="HG99" s="5">
        <v>17615</v>
      </c>
      <c r="HH99" s="5">
        <v>17615</v>
      </c>
      <c r="HI99" s="5">
        <v>17615</v>
      </c>
      <c r="HJ99" s="117">
        <v>17784</v>
      </c>
      <c r="HK99" s="122">
        <v>17950</v>
      </c>
      <c r="HL99" s="124">
        <v>18005</v>
      </c>
      <c r="HM99" s="129"/>
      <c r="HN99" s="133">
        <v>18147</v>
      </c>
      <c r="HO99" s="136">
        <v>18231</v>
      </c>
      <c r="HP99" s="140"/>
      <c r="HQ99" s="145">
        <v>18343</v>
      </c>
      <c r="HR99" s="149"/>
      <c r="HS99" s="153">
        <v>18486</v>
      </c>
      <c r="HT99" s="158">
        <v>18582</v>
      </c>
      <c r="HU99" s="163">
        <v>18692</v>
      </c>
      <c r="HV99" s="167">
        <v>18788</v>
      </c>
      <c r="HW99" s="174">
        <v>18872</v>
      </c>
      <c r="HX99" s="178"/>
      <c r="HY99" s="184">
        <v>19011</v>
      </c>
      <c r="HZ99" s="189"/>
      <c r="IA99" s="193"/>
      <c r="IB99" s="202"/>
      <c r="IC99" s="205"/>
      <c r="ID99" s="209"/>
      <c r="IE99" s="218"/>
      <c r="IF99" s="225">
        <v>19613</v>
      </c>
      <c r="IG99" s="229">
        <v>19703</v>
      </c>
      <c r="IH99" s="74">
        <v>19869</v>
      </c>
      <c r="II99" s="245"/>
      <c r="IJ99" s="251">
        <v>20247</v>
      </c>
      <c r="IK99" s="255"/>
      <c r="IL99" s="264"/>
      <c r="IM99" s="268"/>
      <c r="IN99" s="272"/>
      <c r="IO99" s="279">
        <v>21082</v>
      </c>
      <c r="IP99" s="285"/>
      <c r="IQ99" s="291">
        <v>21092</v>
      </c>
      <c r="IR99" s="295"/>
      <c r="IS99" s="299">
        <v>21292</v>
      </c>
      <c r="IT99" s="305"/>
      <c r="IU99" s="308">
        <v>21518</v>
      </c>
      <c r="IV99" s="310">
        <v>21635</v>
      </c>
      <c r="IW99" s="313"/>
      <c r="IX99" s="317"/>
      <c r="IY99" s="322"/>
      <c r="IZ99" s="327"/>
      <c r="JA99" s="331"/>
      <c r="JB99" s="335"/>
      <c r="JC99" s="338"/>
      <c r="JD99" s="343">
        <v>22527</v>
      </c>
      <c r="JE99" s="346">
        <v>22632</v>
      </c>
      <c r="JF99" s="354"/>
      <c r="JG99" s="375"/>
      <c r="JH99" s="388">
        <v>23015</v>
      </c>
      <c r="JI99" s="393">
        <v>23135</v>
      </c>
      <c r="JJ99" s="414"/>
      <c r="JK99" s="422"/>
      <c r="JL99" s="429"/>
      <c r="JM99" s="435">
        <v>23640</v>
      </c>
      <c r="JN99" s="441"/>
      <c r="JO99" s="448">
        <v>23946</v>
      </c>
      <c r="JP99" s="456">
        <v>24068</v>
      </c>
      <c r="JQ99" s="460"/>
      <c r="JR99" s="468"/>
      <c r="JS99" s="475"/>
      <c r="JT99" s="483"/>
      <c r="JU99" s="489"/>
      <c r="JV99" s="498"/>
      <c r="JW99" s="505"/>
      <c r="JX99" s="511"/>
      <c r="JY99" s="519"/>
      <c r="JZ99" s="530"/>
      <c r="KA99" s="218" t="str">
        <f t="shared" si="80"/>
        <v>Н/Д</v>
      </c>
      <c r="KB99" s="4"/>
    </row>
    <row r="100" spans="1:288" ht="15" customHeight="1" x14ac:dyDescent="0.2">
      <c r="A100" s="557"/>
      <c r="B100" s="43">
        <v>99</v>
      </c>
      <c r="C100" s="4" t="s">
        <v>523</v>
      </c>
      <c r="D100" s="43">
        <v>1</v>
      </c>
      <c r="E100" s="43">
        <v>0</v>
      </c>
      <c r="F100" s="7">
        <v>171</v>
      </c>
      <c r="G100" s="1">
        <v>176</v>
      </c>
      <c r="H100" s="1">
        <v>181</v>
      </c>
      <c r="I100" s="1">
        <v>186</v>
      </c>
      <c r="J100" s="1">
        <v>191</v>
      </c>
      <c r="K100" s="1">
        <v>196</v>
      </c>
      <c r="L100" s="1">
        <v>200</v>
      </c>
      <c r="M100" s="1">
        <f>ROUND((L100-F100)/6+L100+1,0)</f>
        <v>206</v>
      </c>
      <c r="N100" s="41">
        <v>211</v>
      </c>
      <c r="O100" s="44">
        <v>211</v>
      </c>
      <c r="P100" s="5">
        <v>211</v>
      </c>
      <c r="Q100" s="5">
        <v>211</v>
      </c>
      <c r="R100" s="5">
        <v>211</v>
      </c>
      <c r="S100" s="5">
        <v>211</v>
      </c>
      <c r="T100" s="5">
        <v>211</v>
      </c>
      <c r="U100" s="5">
        <v>211</v>
      </c>
      <c r="V100" s="77">
        <v>212</v>
      </c>
      <c r="W100" s="82">
        <v>213</v>
      </c>
      <c r="X100" s="88">
        <v>213</v>
      </c>
      <c r="Y100" s="90">
        <v>214</v>
      </c>
      <c r="Z100" s="93">
        <v>214</v>
      </c>
      <c r="AA100" s="99">
        <v>215</v>
      </c>
      <c r="AB100" s="104">
        <v>215</v>
      </c>
      <c r="AC100" s="114">
        <v>215</v>
      </c>
      <c r="AD100" s="117">
        <v>2.1000000000000001E-2</v>
      </c>
      <c r="AE100" s="122">
        <v>1</v>
      </c>
      <c r="AF100" s="1">
        <v>2</v>
      </c>
      <c r="AG100" s="129">
        <v>7</v>
      </c>
      <c r="AH100" s="133">
        <v>7</v>
      </c>
      <c r="AI100" s="136">
        <v>7</v>
      </c>
      <c r="AJ100" s="140">
        <v>7</v>
      </c>
      <c r="AK100" s="1">
        <f>ROUND((AJ100-AG100)/3+AJ100,1)</f>
        <v>7</v>
      </c>
      <c r="AL100" s="149">
        <v>7</v>
      </c>
      <c r="AM100" s="153">
        <v>7</v>
      </c>
      <c r="AN100" s="158">
        <v>7</v>
      </c>
      <c r="AO100" s="163">
        <v>7</v>
      </c>
      <c r="AP100" s="167">
        <v>7</v>
      </c>
      <c r="AQ100" s="1">
        <v>7</v>
      </c>
      <c r="AR100" s="178">
        <v>7</v>
      </c>
      <c r="AS100" s="184">
        <v>7</v>
      </c>
      <c r="AT100" s="189">
        <v>7</v>
      </c>
      <c r="AU100" s="193">
        <v>7</v>
      </c>
      <c r="AV100" s="202">
        <v>7</v>
      </c>
      <c r="AW100" s="205">
        <v>7</v>
      </c>
      <c r="AX100" s="209">
        <v>7</v>
      </c>
      <c r="AY100" s="218">
        <v>7</v>
      </c>
      <c r="AZ100" s="225">
        <v>7</v>
      </c>
      <c r="BA100" s="229">
        <v>7</v>
      </c>
      <c r="BB100" s="1">
        <v>7</v>
      </c>
      <c r="BC100" s="245">
        <v>7</v>
      </c>
      <c r="BD100" s="251">
        <v>7</v>
      </c>
      <c r="BE100" s="255">
        <v>7</v>
      </c>
      <c r="BF100" s="264">
        <v>8</v>
      </c>
      <c r="BG100" s="268">
        <v>8</v>
      </c>
      <c r="BH100" s="272">
        <v>8</v>
      </c>
      <c r="BI100" s="279">
        <v>8</v>
      </c>
      <c r="BJ100" s="285">
        <v>8</v>
      </c>
      <c r="BK100" s="291">
        <v>8</v>
      </c>
      <c r="BL100" s="295">
        <v>8</v>
      </c>
      <c r="BM100" s="299">
        <v>9</v>
      </c>
      <c r="BN100" s="305">
        <v>9</v>
      </c>
      <c r="BO100" s="308">
        <v>9</v>
      </c>
      <c r="BP100" s="1">
        <v>9</v>
      </c>
      <c r="BQ100" s="1">
        <v>9</v>
      </c>
      <c r="BR100" s="317">
        <v>9</v>
      </c>
      <c r="BS100" s="1">
        <v>9</v>
      </c>
      <c r="BT100" s="327">
        <v>5</v>
      </c>
      <c r="BU100" s="331">
        <v>5</v>
      </c>
      <c r="BV100" s="335">
        <v>5</v>
      </c>
      <c r="BW100" s="338">
        <v>6</v>
      </c>
      <c r="BX100" s="343">
        <v>6</v>
      </c>
      <c r="BY100" s="346">
        <v>6</v>
      </c>
      <c r="BZ100" s="354">
        <v>6</v>
      </c>
      <c r="CA100" s="375">
        <v>6</v>
      </c>
      <c r="CB100" s="388">
        <v>6</v>
      </c>
      <c r="CC100" s="393">
        <v>6</v>
      </c>
      <c r="CD100" s="1">
        <v>6</v>
      </c>
      <c r="CE100" s="422">
        <v>8</v>
      </c>
      <c r="CF100" s="429">
        <v>8</v>
      </c>
      <c r="CG100" s="435">
        <v>9</v>
      </c>
      <c r="CH100" s="441">
        <v>9</v>
      </c>
      <c r="CI100" s="448">
        <v>9</v>
      </c>
      <c r="CJ100" s="456">
        <v>9</v>
      </c>
      <c r="CK100" s="460">
        <v>9</v>
      </c>
      <c r="CL100" s="468">
        <v>9</v>
      </c>
      <c r="CM100" s="475">
        <v>9</v>
      </c>
      <c r="CN100" s="483">
        <v>9</v>
      </c>
      <c r="CO100" s="489">
        <v>9</v>
      </c>
      <c r="CP100" s="498">
        <v>9</v>
      </c>
      <c r="CQ100" s="505">
        <v>9</v>
      </c>
      <c r="CR100" s="511">
        <v>9</v>
      </c>
      <c r="CS100" s="519">
        <v>9</v>
      </c>
      <c r="CT100" s="530">
        <v>9</v>
      </c>
      <c r="CU100" s="218">
        <f t="shared" si="76"/>
        <v>0</v>
      </c>
      <c r="CV100" s="7">
        <v>53</v>
      </c>
      <c r="CW100" s="1">
        <v>56</v>
      </c>
      <c r="CX100" s="1">
        <v>59</v>
      </c>
      <c r="CY100" s="1">
        <v>61</v>
      </c>
      <c r="CZ100" s="1">
        <v>63</v>
      </c>
      <c r="DA100" s="1">
        <v>65</v>
      </c>
      <c r="DB100" s="1">
        <v>66</v>
      </c>
      <c r="DC100" s="1">
        <f>ROUND((DB100-CV100)/6/31*21+DB100-1,0)</f>
        <v>66</v>
      </c>
      <c r="DD100" s="41">
        <v>69</v>
      </c>
      <c r="DE100" s="44">
        <v>69</v>
      </c>
      <c r="DF100" s="5">
        <v>69</v>
      </c>
      <c r="DG100" s="5">
        <v>69</v>
      </c>
      <c r="DH100" s="5">
        <v>69</v>
      </c>
      <c r="DI100" s="5">
        <v>69</v>
      </c>
      <c r="DJ100" s="5">
        <v>69</v>
      </c>
      <c r="DK100" s="5">
        <v>69</v>
      </c>
      <c r="DL100" s="77">
        <v>70</v>
      </c>
      <c r="DM100" s="82">
        <v>70</v>
      </c>
      <c r="DN100" s="88">
        <v>70</v>
      </c>
      <c r="DO100" s="90">
        <v>71</v>
      </c>
      <c r="DP100" s="93">
        <v>71</v>
      </c>
      <c r="DQ100" s="99">
        <v>71</v>
      </c>
      <c r="DR100" s="104">
        <v>71</v>
      </c>
      <c r="DS100" s="114">
        <v>71</v>
      </c>
      <c r="DT100" s="117">
        <v>0.24</v>
      </c>
      <c r="DU100" s="122">
        <v>2</v>
      </c>
      <c r="DV100" s="1">
        <v>3</v>
      </c>
      <c r="DW100" s="129">
        <v>4</v>
      </c>
      <c r="DX100" s="133">
        <v>4</v>
      </c>
      <c r="DY100" s="136">
        <v>4</v>
      </c>
      <c r="DZ100" s="140">
        <v>4</v>
      </c>
      <c r="EA100" s="1">
        <f>DZ100</f>
        <v>4</v>
      </c>
      <c r="EB100" s="149">
        <v>4</v>
      </c>
      <c r="EC100" s="153">
        <v>4</v>
      </c>
      <c r="ED100" s="158">
        <v>4</v>
      </c>
      <c r="EE100" s="163">
        <v>4</v>
      </c>
      <c r="EF100" s="167">
        <v>5</v>
      </c>
      <c r="EG100" s="1">
        <v>5</v>
      </c>
      <c r="EH100" s="178">
        <v>5</v>
      </c>
      <c r="EI100" s="184">
        <v>6</v>
      </c>
      <c r="EJ100" s="189">
        <v>6</v>
      </c>
      <c r="EK100" s="193">
        <v>6</v>
      </c>
      <c r="EL100" s="202">
        <v>6</v>
      </c>
      <c r="EM100" s="205">
        <v>6</v>
      </c>
      <c r="EN100" s="209">
        <v>6</v>
      </c>
      <c r="EO100" s="218">
        <v>8</v>
      </c>
      <c r="EP100" s="225">
        <v>8</v>
      </c>
      <c r="EQ100" s="234">
        <v>9</v>
      </c>
      <c r="ER100" s="1">
        <v>9</v>
      </c>
      <c r="ES100" s="245">
        <v>9</v>
      </c>
      <c r="ET100" s="251">
        <v>9</v>
      </c>
      <c r="EU100" s="255">
        <v>9</v>
      </c>
      <c r="EV100" s="264">
        <v>9</v>
      </c>
      <c r="EW100" s="1">
        <f t="shared" si="119"/>
        <v>9</v>
      </c>
      <c r="EX100" s="1">
        <f t="shared" si="120"/>
        <v>9</v>
      </c>
      <c r="EY100" s="279">
        <v>10</v>
      </c>
      <c r="EZ100" s="285">
        <v>10</v>
      </c>
      <c r="FA100" s="291">
        <v>10</v>
      </c>
      <c r="FB100" s="295">
        <v>11</v>
      </c>
      <c r="FC100" s="299">
        <v>11</v>
      </c>
      <c r="FD100" s="305">
        <v>11</v>
      </c>
      <c r="FE100" s="308">
        <v>11</v>
      </c>
      <c r="FF100" s="1">
        <v>11</v>
      </c>
      <c r="FG100" s="1">
        <f t="shared" si="121"/>
        <v>11</v>
      </c>
      <c r="FH100" s="317">
        <v>11</v>
      </c>
      <c r="FI100" s="1">
        <v>11</v>
      </c>
      <c r="FJ100" s="327">
        <v>11</v>
      </c>
      <c r="FK100" s="331">
        <v>11</v>
      </c>
      <c r="FL100" s="335">
        <v>11</v>
      </c>
      <c r="FM100" s="338">
        <v>14</v>
      </c>
      <c r="FN100" s="343">
        <v>14</v>
      </c>
      <c r="FO100" s="346">
        <v>14</v>
      </c>
      <c r="FP100" s="354">
        <v>14</v>
      </c>
      <c r="FQ100" s="375">
        <v>14</v>
      </c>
      <c r="FR100" s="388">
        <v>14</v>
      </c>
      <c r="FS100" s="393">
        <v>14</v>
      </c>
      <c r="FT100" s="1">
        <v>14</v>
      </c>
      <c r="FU100" s="422">
        <v>15</v>
      </c>
      <c r="FV100" s="429">
        <v>17</v>
      </c>
      <c r="FW100" s="435">
        <v>19</v>
      </c>
      <c r="FX100" s="441">
        <v>19</v>
      </c>
      <c r="FY100" s="448">
        <v>19</v>
      </c>
      <c r="FZ100" s="456">
        <v>19</v>
      </c>
      <c r="GA100" s="460">
        <v>19</v>
      </c>
      <c r="GB100" s="468">
        <v>19</v>
      </c>
      <c r="GC100" s="475">
        <v>19</v>
      </c>
      <c r="GD100" s="483">
        <v>19</v>
      </c>
      <c r="GE100" s="489">
        <v>19</v>
      </c>
      <c r="GF100" s="498">
        <v>19</v>
      </c>
      <c r="GG100" s="505">
        <v>19</v>
      </c>
      <c r="GH100" s="511">
        <v>19</v>
      </c>
      <c r="GI100" s="519">
        <v>19</v>
      </c>
      <c r="GJ100" s="530">
        <v>19</v>
      </c>
      <c r="GK100" s="218">
        <f t="shared" si="79"/>
        <v>0</v>
      </c>
      <c r="GL100" s="7"/>
      <c r="GM100" s="7"/>
      <c r="GN100" s="7"/>
      <c r="GO100" s="13"/>
      <c r="GP100" s="17"/>
      <c r="GQ100" s="22"/>
      <c r="GR100" s="31"/>
      <c r="GS100" s="37"/>
      <c r="GT100" s="41">
        <v>9826</v>
      </c>
      <c r="GU100" s="44">
        <v>9826</v>
      </c>
      <c r="GV100" s="5">
        <v>9826</v>
      </c>
      <c r="GW100" s="5">
        <v>9826</v>
      </c>
      <c r="GX100" s="5">
        <v>9826</v>
      </c>
      <c r="GY100" s="5">
        <v>9826</v>
      </c>
      <c r="GZ100" s="5">
        <v>9826</v>
      </c>
      <c r="HA100" s="5">
        <v>9826</v>
      </c>
      <c r="HB100" s="77">
        <v>9829</v>
      </c>
      <c r="HC100" s="82">
        <v>9829</v>
      </c>
      <c r="HD100" s="88">
        <v>9830</v>
      </c>
      <c r="HE100" s="74">
        <v>9832</v>
      </c>
      <c r="HF100" s="93">
        <v>9840</v>
      </c>
      <c r="HG100" s="99">
        <v>9842</v>
      </c>
      <c r="HH100" s="104">
        <v>9848</v>
      </c>
      <c r="HI100" s="114">
        <v>9857</v>
      </c>
      <c r="HJ100" s="117">
        <v>9882</v>
      </c>
      <c r="HK100" s="122">
        <v>9907</v>
      </c>
      <c r="HL100" s="124"/>
      <c r="HM100" s="129">
        <v>9929</v>
      </c>
      <c r="HN100" s="74">
        <v>9936</v>
      </c>
      <c r="HO100" s="136">
        <v>9945</v>
      </c>
      <c r="HP100" s="140">
        <v>9954</v>
      </c>
      <c r="HQ100" s="145"/>
      <c r="HR100" s="149">
        <v>9954</v>
      </c>
      <c r="HS100" s="153">
        <v>9965</v>
      </c>
      <c r="HT100" s="74">
        <v>9965</v>
      </c>
      <c r="HU100" s="163">
        <v>9979</v>
      </c>
      <c r="HV100" s="167">
        <v>9987</v>
      </c>
      <c r="HW100" s="174"/>
      <c r="HX100" s="178">
        <v>9993</v>
      </c>
      <c r="HY100" s="184">
        <v>9998</v>
      </c>
      <c r="HZ100" s="189">
        <v>10020</v>
      </c>
      <c r="IA100" s="193">
        <v>10030</v>
      </c>
      <c r="IB100" s="74">
        <v>10030</v>
      </c>
      <c r="IC100" s="205">
        <v>10035</v>
      </c>
      <c r="ID100" s="209">
        <v>10035</v>
      </c>
      <c r="IE100" s="218">
        <v>10035</v>
      </c>
      <c r="IF100" s="225">
        <v>10035</v>
      </c>
      <c r="IG100" s="229">
        <v>10036</v>
      </c>
      <c r="IH100" s="235">
        <v>10040</v>
      </c>
      <c r="II100" s="245">
        <v>10043</v>
      </c>
      <c r="IJ100" s="251">
        <v>10050</v>
      </c>
      <c r="IK100" s="255">
        <v>10050</v>
      </c>
      <c r="IL100" s="264">
        <v>10065</v>
      </c>
      <c r="IM100" s="74">
        <v>10067</v>
      </c>
      <c r="IN100" s="272">
        <v>10067</v>
      </c>
      <c r="IO100" s="279">
        <v>10087</v>
      </c>
      <c r="IP100" s="285">
        <v>10095</v>
      </c>
      <c r="IQ100" s="291">
        <v>10096</v>
      </c>
      <c r="IR100" s="295">
        <v>10097</v>
      </c>
      <c r="IS100" s="299">
        <v>10098</v>
      </c>
      <c r="IT100" s="305">
        <v>10109</v>
      </c>
      <c r="IU100" s="308">
        <v>10113</v>
      </c>
      <c r="IV100" s="310"/>
      <c r="IW100" s="313"/>
      <c r="IX100" s="317">
        <v>10123</v>
      </c>
      <c r="IY100" s="322"/>
      <c r="IZ100" s="327">
        <v>10125</v>
      </c>
      <c r="JA100" s="331">
        <v>10126</v>
      </c>
      <c r="JB100" s="335">
        <v>10127</v>
      </c>
      <c r="JC100" s="338">
        <v>10128</v>
      </c>
      <c r="JD100" s="343">
        <v>10129</v>
      </c>
      <c r="JE100" s="346">
        <v>10132</v>
      </c>
      <c r="JF100" s="354">
        <v>10133</v>
      </c>
      <c r="JG100" s="375">
        <v>10134</v>
      </c>
      <c r="JH100" s="388">
        <v>10136</v>
      </c>
      <c r="JI100" s="393">
        <v>10137</v>
      </c>
      <c r="JJ100" s="414"/>
      <c r="JK100" s="422">
        <v>10160</v>
      </c>
      <c r="JL100" s="429"/>
      <c r="JM100" s="435">
        <v>10224</v>
      </c>
      <c r="JN100" s="441">
        <v>10248</v>
      </c>
      <c r="JO100" s="448">
        <v>10260</v>
      </c>
      <c r="JP100" s="456">
        <v>10260</v>
      </c>
      <c r="JQ100" s="460">
        <v>10270</v>
      </c>
      <c r="JR100" s="468">
        <v>10273</v>
      </c>
      <c r="JS100" s="475">
        <v>10273</v>
      </c>
      <c r="JT100" s="483">
        <v>10273</v>
      </c>
      <c r="JU100" s="489">
        <v>10305</v>
      </c>
      <c r="JV100" s="498">
        <v>10365</v>
      </c>
      <c r="JW100" s="505">
        <v>10415</v>
      </c>
      <c r="JX100" s="511">
        <v>10420</v>
      </c>
      <c r="JY100" s="519">
        <v>10425</v>
      </c>
      <c r="JZ100" s="530">
        <v>10460</v>
      </c>
      <c r="KA100" s="218">
        <f t="shared" si="80"/>
        <v>35</v>
      </c>
      <c r="KB100" s="4"/>
    </row>
    <row r="101" spans="1:288" ht="15" customHeight="1" x14ac:dyDescent="0.2">
      <c r="A101" s="557"/>
      <c r="B101" s="43">
        <v>100</v>
      </c>
      <c r="C101" s="4" t="s">
        <v>215</v>
      </c>
      <c r="D101" s="43">
        <v>4</v>
      </c>
      <c r="E101" s="43">
        <v>2</v>
      </c>
      <c r="F101" s="7">
        <v>428</v>
      </c>
      <c r="G101" s="7">
        <v>430</v>
      </c>
      <c r="H101" s="10">
        <v>435</v>
      </c>
      <c r="I101" s="13">
        <v>438</v>
      </c>
      <c r="J101" s="18">
        <v>440</v>
      </c>
      <c r="K101" s="22">
        <v>440</v>
      </c>
      <c r="L101" s="31">
        <v>445</v>
      </c>
      <c r="M101" s="37">
        <v>450</v>
      </c>
      <c r="N101" s="41">
        <v>452</v>
      </c>
      <c r="O101" s="44">
        <v>455</v>
      </c>
      <c r="P101" s="47">
        <v>456</v>
      </c>
      <c r="Q101" s="53">
        <v>458</v>
      </c>
      <c r="R101" s="65">
        <v>460</v>
      </c>
      <c r="S101" s="69">
        <v>462</v>
      </c>
      <c r="T101" s="71">
        <v>2</v>
      </c>
      <c r="U101" s="73">
        <v>4</v>
      </c>
      <c r="V101" s="77">
        <v>6</v>
      </c>
      <c r="W101" s="82">
        <v>9</v>
      </c>
      <c r="X101" s="88">
        <v>10</v>
      </c>
      <c r="Y101" s="90">
        <v>13</v>
      </c>
      <c r="Z101" s="93">
        <v>14</v>
      </c>
      <c r="AA101" s="99">
        <v>15</v>
      </c>
      <c r="AB101" s="104">
        <v>16</v>
      </c>
      <c r="AC101" s="114">
        <v>20</v>
      </c>
      <c r="AD101" s="117">
        <v>23</v>
      </c>
      <c r="AE101" s="122">
        <v>30</v>
      </c>
      <c r="AF101" s="124">
        <v>34</v>
      </c>
      <c r="AG101" s="129">
        <v>40</v>
      </c>
      <c r="AH101" s="133">
        <v>45</v>
      </c>
      <c r="AI101" s="136">
        <v>54</v>
      </c>
      <c r="AJ101" s="140">
        <v>63</v>
      </c>
      <c r="AK101" s="145">
        <v>70</v>
      </c>
      <c r="AL101" s="149">
        <v>79</v>
      </c>
      <c r="AM101" s="153">
        <v>84</v>
      </c>
      <c r="AN101" s="158">
        <v>91</v>
      </c>
      <c r="AO101" s="163">
        <v>98</v>
      </c>
      <c r="AP101" s="167">
        <v>100</v>
      </c>
      <c r="AQ101" s="174">
        <v>112</v>
      </c>
      <c r="AR101" s="178">
        <v>119</v>
      </c>
      <c r="AS101" s="184">
        <v>127</v>
      </c>
      <c r="AT101" s="1">
        <f t="shared" ref="AT101:AT102" si="122">ROUND((AS101-AP101)/3*1.2+AS101,1)</f>
        <v>137.80000000000001</v>
      </c>
      <c r="AU101" s="1">
        <v>140</v>
      </c>
      <c r="AV101" s="202">
        <v>157</v>
      </c>
      <c r="AW101" s="205">
        <v>160</v>
      </c>
      <c r="AX101" s="209">
        <v>180</v>
      </c>
      <c r="AY101" s="218">
        <v>189</v>
      </c>
      <c r="AZ101" s="225">
        <v>197</v>
      </c>
      <c r="BA101" s="229">
        <v>204</v>
      </c>
      <c r="BB101" s="235">
        <v>212</v>
      </c>
      <c r="BC101" s="245">
        <v>217</v>
      </c>
      <c r="BD101" s="251">
        <v>224</v>
      </c>
      <c r="BE101" s="255">
        <v>229</v>
      </c>
      <c r="BF101" s="264">
        <v>237</v>
      </c>
      <c r="BG101" s="268">
        <v>246</v>
      </c>
      <c r="BH101" s="272">
        <v>256</v>
      </c>
      <c r="BI101" s="279">
        <v>260</v>
      </c>
      <c r="BJ101" s="285">
        <v>273</v>
      </c>
      <c r="BK101" s="1">
        <v>279</v>
      </c>
      <c r="BL101" s="295">
        <v>285</v>
      </c>
      <c r="BM101" s="299">
        <v>290</v>
      </c>
      <c r="BN101" s="305">
        <v>296</v>
      </c>
      <c r="BO101" s="308">
        <v>297</v>
      </c>
      <c r="BP101" s="310">
        <v>302</v>
      </c>
      <c r="BQ101" s="313">
        <v>305</v>
      </c>
      <c r="BR101" s="317">
        <v>308</v>
      </c>
      <c r="BS101" s="322">
        <v>311</v>
      </c>
      <c r="BT101" s="327">
        <v>314</v>
      </c>
      <c r="BU101" s="331">
        <v>319</v>
      </c>
      <c r="BV101" s="335">
        <v>324</v>
      </c>
      <c r="BW101" s="338">
        <v>329</v>
      </c>
      <c r="BX101" s="343">
        <v>332</v>
      </c>
      <c r="BY101" s="346">
        <v>335</v>
      </c>
      <c r="BZ101" s="354">
        <v>339</v>
      </c>
      <c r="CA101" s="375">
        <v>340</v>
      </c>
      <c r="CB101" s="388">
        <v>346</v>
      </c>
      <c r="CC101" s="393">
        <v>348</v>
      </c>
      <c r="CD101" s="414">
        <v>350</v>
      </c>
      <c r="CE101" s="422">
        <v>352</v>
      </c>
      <c r="CF101" s="429">
        <v>354</v>
      </c>
      <c r="CG101" s="435">
        <v>356</v>
      </c>
      <c r="CH101" s="441">
        <v>359</v>
      </c>
      <c r="CI101" s="448">
        <v>361</v>
      </c>
      <c r="CJ101" s="456">
        <v>364</v>
      </c>
      <c r="CK101" s="460">
        <v>367</v>
      </c>
      <c r="CL101" s="468">
        <v>370</v>
      </c>
      <c r="CM101" s="475">
        <v>373</v>
      </c>
      <c r="CN101" s="483">
        <v>379</v>
      </c>
      <c r="CO101" s="489">
        <v>385</v>
      </c>
      <c r="CP101" s="498">
        <v>393</v>
      </c>
      <c r="CQ101" s="505">
        <v>400</v>
      </c>
      <c r="CR101" s="511">
        <v>400</v>
      </c>
      <c r="CS101" s="519">
        <v>418</v>
      </c>
      <c r="CT101" s="1">
        <v>3.855</v>
      </c>
      <c r="CU101" s="218">
        <f>IF(ISBLANK(CT101),"Н/Д",IF(CT101="норм","норм",CT101-3.855))</f>
        <v>0</v>
      </c>
      <c r="CV101" s="7">
        <v>201</v>
      </c>
      <c r="CW101" s="7">
        <v>204</v>
      </c>
      <c r="CX101" s="10">
        <v>206</v>
      </c>
      <c r="CY101" s="13">
        <v>208</v>
      </c>
      <c r="CZ101" s="18">
        <v>210</v>
      </c>
      <c r="DA101" s="22">
        <v>212</v>
      </c>
      <c r="DB101" s="31">
        <v>214</v>
      </c>
      <c r="DC101" s="37">
        <v>217</v>
      </c>
      <c r="DD101" s="41">
        <v>218</v>
      </c>
      <c r="DE101" s="44">
        <v>221</v>
      </c>
      <c r="DF101" s="47">
        <v>223</v>
      </c>
      <c r="DG101" s="53">
        <v>225</v>
      </c>
      <c r="DH101" s="65">
        <v>227</v>
      </c>
      <c r="DI101" s="69">
        <v>228</v>
      </c>
      <c r="DJ101" s="71">
        <v>3</v>
      </c>
      <c r="DK101" s="73">
        <v>6</v>
      </c>
      <c r="DL101" s="77">
        <v>7</v>
      </c>
      <c r="DM101" s="82">
        <v>8</v>
      </c>
      <c r="DN101" s="88">
        <v>10</v>
      </c>
      <c r="DO101" s="90">
        <v>11</v>
      </c>
      <c r="DP101" s="93">
        <v>12</v>
      </c>
      <c r="DQ101" s="99">
        <v>13</v>
      </c>
      <c r="DR101" s="104">
        <v>14</v>
      </c>
      <c r="DS101" s="114">
        <v>16</v>
      </c>
      <c r="DT101" s="117">
        <v>19</v>
      </c>
      <c r="DU101" s="122">
        <v>22</v>
      </c>
      <c r="DV101" s="124">
        <v>24</v>
      </c>
      <c r="DW101" s="129">
        <v>27</v>
      </c>
      <c r="DX101" s="133">
        <v>29</v>
      </c>
      <c r="DY101" s="136">
        <v>29</v>
      </c>
      <c r="DZ101" s="140">
        <v>29</v>
      </c>
      <c r="EA101" s="145">
        <v>29</v>
      </c>
      <c r="EB101" s="149">
        <v>29</v>
      </c>
      <c r="EC101" s="153">
        <v>32</v>
      </c>
      <c r="ED101" s="158">
        <v>36</v>
      </c>
      <c r="EE101" s="163">
        <v>40</v>
      </c>
      <c r="EF101" s="167">
        <v>45</v>
      </c>
      <c r="EG101" s="174">
        <v>49</v>
      </c>
      <c r="EH101" s="178">
        <v>54</v>
      </c>
      <c r="EI101" s="184">
        <v>57</v>
      </c>
      <c r="EJ101" s="1">
        <v>58</v>
      </c>
      <c r="EK101" s="1">
        <f>EJ101</f>
        <v>58</v>
      </c>
      <c r="EL101" s="202">
        <v>58</v>
      </c>
      <c r="EM101" s="205">
        <v>58</v>
      </c>
      <c r="EN101" s="209">
        <v>58</v>
      </c>
      <c r="EO101" s="218">
        <v>61</v>
      </c>
      <c r="EP101" s="225">
        <v>66</v>
      </c>
      <c r="EQ101" s="229">
        <v>70</v>
      </c>
      <c r="ER101" s="235">
        <v>76</v>
      </c>
      <c r="ES101" s="245">
        <v>80</v>
      </c>
      <c r="ET101" s="251">
        <v>83</v>
      </c>
      <c r="EU101" s="255">
        <v>88</v>
      </c>
      <c r="EV101" s="264">
        <v>89</v>
      </c>
      <c r="EW101" s="268">
        <v>89</v>
      </c>
      <c r="EX101" s="272">
        <v>89</v>
      </c>
      <c r="EY101" s="279">
        <v>89</v>
      </c>
      <c r="EZ101" s="285">
        <v>91</v>
      </c>
      <c r="FA101" s="1">
        <v>93</v>
      </c>
      <c r="FB101" s="295">
        <v>96</v>
      </c>
      <c r="FC101" s="299">
        <v>99</v>
      </c>
      <c r="FD101" s="305">
        <v>100</v>
      </c>
      <c r="FE101" s="308">
        <v>100</v>
      </c>
      <c r="FF101" s="310">
        <v>100</v>
      </c>
      <c r="FG101" s="313">
        <v>100</v>
      </c>
      <c r="FH101" s="317">
        <v>100</v>
      </c>
      <c r="FI101" s="322">
        <v>100</v>
      </c>
      <c r="FJ101" s="327">
        <v>100</v>
      </c>
      <c r="FK101" s="331">
        <v>100</v>
      </c>
      <c r="FL101" s="335">
        <v>100</v>
      </c>
      <c r="FM101" s="338">
        <v>100</v>
      </c>
      <c r="FN101" s="343">
        <v>100</v>
      </c>
      <c r="FO101" s="346">
        <v>100</v>
      </c>
      <c r="FP101" s="354">
        <v>100</v>
      </c>
      <c r="FQ101" s="375">
        <v>100</v>
      </c>
      <c r="FR101" s="388">
        <v>100</v>
      </c>
      <c r="FS101" s="393">
        <v>100</v>
      </c>
      <c r="FT101" s="414">
        <v>100</v>
      </c>
      <c r="FU101" s="422">
        <v>100</v>
      </c>
      <c r="FV101" s="429">
        <v>100</v>
      </c>
      <c r="FW101" s="435">
        <v>100</v>
      </c>
      <c r="FX101" s="441">
        <v>100</v>
      </c>
      <c r="FY101" s="448">
        <v>100</v>
      </c>
      <c r="FZ101" s="456">
        <v>100</v>
      </c>
      <c r="GA101" s="460">
        <v>100</v>
      </c>
      <c r="GB101" s="468">
        <v>100</v>
      </c>
      <c r="GC101" s="475">
        <v>100</v>
      </c>
      <c r="GD101" s="483">
        <v>100</v>
      </c>
      <c r="GE101" s="489">
        <v>100</v>
      </c>
      <c r="GF101" s="498">
        <v>100</v>
      </c>
      <c r="GG101" s="505">
        <v>100</v>
      </c>
      <c r="GH101" s="511">
        <v>100</v>
      </c>
      <c r="GI101" s="519">
        <v>100</v>
      </c>
      <c r="GJ101" s="1">
        <v>1.3460000000000001</v>
      </c>
      <c r="GK101" s="218">
        <f>IF(ISBLANK(GJ101),"Н/Д",IF(GJ101="норм","норм",GJ101-1.346))</f>
        <v>0</v>
      </c>
      <c r="GL101" s="7">
        <v>15527</v>
      </c>
      <c r="GM101" s="7">
        <v>15643</v>
      </c>
      <c r="GN101" s="7">
        <v>16011</v>
      </c>
      <c r="GO101" s="13">
        <v>16322</v>
      </c>
      <c r="GP101" s="17"/>
      <c r="GQ101" s="22">
        <v>17000</v>
      </c>
      <c r="GR101" s="31">
        <v>17000</v>
      </c>
      <c r="GS101" s="37"/>
      <c r="GT101" s="41">
        <v>17700</v>
      </c>
      <c r="GU101" s="44">
        <v>18100</v>
      </c>
      <c r="GV101" s="47">
        <v>18506</v>
      </c>
      <c r="GW101" s="53">
        <v>18770</v>
      </c>
      <c r="GX101" s="65">
        <v>19100</v>
      </c>
      <c r="GY101" s="69">
        <v>19560</v>
      </c>
      <c r="GZ101" s="71">
        <v>19642</v>
      </c>
      <c r="HA101" s="73">
        <v>19850</v>
      </c>
      <c r="HB101" s="77">
        <v>20140</v>
      </c>
      <c r="HC101" s="82">
        <v>20447</v>
      </c>
      <c r="HD101" s="88">
        <v>21000</v>
      </c>
      <c r="HE101" s="90">
        <v>21300</v>
      </c>
      <c r="HF101" s="93">
        <v>21400</v>
      </c>
      <c r="HG101" s="99">
        <v>21621</v>
      </c>
      <c r="HH101" s="104">
        <v>21737</v>
      </c>
      <c r="HI101" s="114">
        <v>21860</v>
      </c>
      <c r="HJ101" s="117">
        <v>21996</v>
      </c>
      <c r="HK101" s="122">
        <v>22095</v>
      </c>
      <c r="HL101" s="124">
        <v>22202</v>
      </c>
      <c r="HM101" s="129">
        <v>22300</v>
      </c>
      <c r="HN101" s="133">
        <v>22428</v>
      </c>
      <c r="HO101" s="136">
        <v>22644</v>
      </c>
      <c r="HP101" s="140">
        <v>22885</v>
      </c>
      <c r="HQ101" s="145">
        <v>23116</v>
      </c>
      <c r="HR101" s="149">
        <v>23333</v>
      </c>
      <c r="HS101" s="153">
        <v>23455</v>
      </c>
      <c r="HT101" s="158">
        <v>23575</v>
      </c>
      <c r="HU101" s="163">
        <v>23697</v>
      </c>
      <c r="HV101" s="74">
        <v>23832</v>
      </c>
      <c r="HW101" s="174">
        <v>23943</v>
      </c>
      <c r="HX101" s="74">
        <v>24077</v>
      </c>
      <c r="HY101" s="184">
        <v>24188</v>
      </c>
      <c r="HZ101" s="189"/>
      <c r="IA101" s="193"/>
      <c r="IB101" s="202"/>
      <c r="IC101" s="205">
        <v>25200</v>
      </c>
      <c r="ID101" s="209">
        <v>25275</v>
      </c>
      <c r="IE101" s="218">
        <v>25469</v>
      </c>
      <c r="IF101" s="225">
        <v>25586</v>
      </c>
      <c r="IG101" s="229">
        <v>25710</v>
      </c>
      <c r="IH101" s="235">
        <v>25833</v>
      </c>
      <c r="II101" s="245">
        <v>25928</v>
      </c>
      <c r="IJ101" s="251">
        <v>26070</v>
      </c>
      <c r="IK101" s="255">
        <v>26190</v>
      </c>
      <c r="IL101" s="264">
        <v>26349</v>
      </c>
      <c r="IM101" s="268">
        <v>26529</v>
      </c>
      <c r="IN101" s="272">
        <v>26715</v>
      </c>
      <c r="IO101" s="279">
        <v>26920</v>
      </c>
      <c r="IP101" s="285">
        <v>27107</v>
      </c>
      <c r="IQ101" s="291"/>
      <c r="IR101" s="295">
        <v>27390</v>
      </c>
      <c r="IS101" s="299">
        <v>27530</v>
      </c>
      <c r="IT101" s="305">
        <v>27700</v>
      </c>
      <c r="IU101" s="308">
        <v>27880</v>
      </c>
      <c r="IV101" s="310">
        <v>28062</v>
      </c>
      <c r="IW101" s="313">
        <v>28200</v>
      </c>
      <c r="IX101" s="317">
        <v>28400</v>
      </c>
      <c r="IY101" s="322">
        <v>28490</v>
      </c>
      <c r="IZ101" s="327">
        <v>28850</v>
      </c>
      <c r="JA101" s="331">
        <v>29037</v>
      </c>
      <c r="JB101" s="335">
        <v>29217</v>
      </c>
      <c r="JC101" s="338">
        <v>29388</v>
      </c>
      <c r="JD101" s="343">
        <v>29609</v>
      </c>
      <c r="JE101" s="346">
        <v>29819</v>
      </c>
      <c r="JF101" s="354">
        <v>29927</v>
      </c>
      <c r="JG101" s="375">
        <v>30170</v>
      </c>
      <c r="JH101" s="388">
        <v>30200</v>
      </c>
      <c r="JI101" s="393">
        <v>30320</v>
      </c>
      <c r="JJ101" s="414">
        <v>30600</v>
      </c>
      <c r="JK101" s="422">
        <v>30800</v>
      </c>
      <c r="JL101" s="429">
        <v>30951</v>
      </c>
      <c r="JM101" s="435">
        <v>31087</v>
      </c>
      <c r="JN101" s="441">
        <v>31216</v>
      </c>
      <c r="JO101" s="448">
        <v>31343</v>
      </c>
      <c r="JP101" s="456">
        <v>31495</v>
      </c>
      <c r="JQ101" s="460">
        <v>31622</v>
      </c>
      <c r="JR101" s="468">
        <v>31755</v>
      </c>
      <c r="JS101" s="475">
        <v>31950</v>
      </c>
      <c r="JT101" s="483">
        <v>32100</v>
      </c>
      <c r="JU101" s="489">
        <v>32300</v>
      </c>
      <c r="JV101" s="498">
        <v>32471</v>
      </c>
      <c r="JW101" s="505">
        <v>32582</v>
      </c>
      <c r="JX101" s="511">
        <v>32703</v>
      </c>
      <c r="JY101" s="519">
        <v>32703</v>
      </c>
      <c r="JZ101" s="530"/>
      <c r="KA101" s="218" t="str">
        <f t="shared" si="80"/>
        <v>Н/Д</v>
      </c>
      <c r="KB101" s="4"/>
    </row>
    <row r="102" spans="1:288" ht="15" customHeight="1" x14ac:dyDescent="0.2">
      <c r="A102" s="557">
        <v>2</v>
      </c>
      <c r="B102" s="43">
        <v>101</v>
      </c>
      <c r="C102" s="4" t="s">
        <v>345</v>
      </c>
      <c r="D102" s="43">
        <v>4</v>
      </c>
      <c r="E102" s="43">
        <v>4</v>
      </c>
      <c r="F102" s="7">
        <v>428</v>
      </c>
      <c r="G102" s="7">
        <v>435</v>
      </c>
      <c r="H102" s="10">
        <v>442</v>
      </c>
      <c r="I102" s="13">
        <v>449</v>
      </c>
      <c r="J102" s="18">
        <v>457</v>
      </c>
      <c r="K102" s="22">
        <v>461</v>
      </c>
      <c r="L102" s="31">
        <v>469</v>
      </c>
      <c r="M102" s="37">
        <v>478</v>
      </c>
      <c r="N102" s="41">
        <v>487</v>
      </c>
      <c r="O102" s="44">
        <v>497</v>
      </c>
      <c r="P102" s="1">
        <f>ROUND((O102-F102)/9+O102+1,0)</f>
        <v>506</v>
      </c>
      <c r="Q102" s="53">
        <v>515</v>
      </c>
      <c r="R102" s="65">
        <v>522</v>
      </c>
      <c r="S102" s="69">
        <v>534</v>
      </c>
      <c r="T102" s="71">
        <v>549</v>
      </c>
      <c r="U102" s="73">
        <v>560</v>
      </c>
      <c r="V102" s="77">
        <v>571</v>
      </c>
      <c r="W102" s="82">
        <v>579</v>
      </c>
      <c r="X102" s="88">
        <v>591</v>
      </c>
      <c r="Y102" s="90">
        <v>602</v>
      </c>
      <c r="Z102" s="93">
        <v>613</v>
      </c>
      <c r="AA102" s="99">
        <v>624</v>
      </c>
      <c r="AB102" s="104">
        <v>634</v>
      </c>
      <c r="AC102" s="114">
        <v>644</v>
      </c>
      <c r="AD102" s="117">
        <v>655</v>
      </c>
      <c r="AE102" s="122">
        <v>663</v>
      </c>
      <c r="AF102" s="124">
        <v>674</v>
      </c>
      <c r="AG102" s="129">
        <v>685</v>
      </c>
      <c r="AH102" s="133">
        <v>695</v>
      </c>
      <c r="AI102" s="136">
        <v>704</v>
      </c>
      <c r="AJ102" s="140">
        <v>718</v>
      </c>
      <c r="AK102" s="1">
        <f>ROUND((AJ102-AG102)/3+AJ102,1)</f>
        <v>729</v>
      </c>
      <c r="AL102" s="149">
        <v>745</v>
      </c>
      <c r="AM102" s="153">
        <v>756</v>
      </c>
      <c r="AN102" s="158">
        <v>766</v>
      </c>
      <c r="AO102" s="163">
        <v>776</v>
      </c>
      <c r="AP102" s="167">
        <v>787</v>
      </c>
      <c r="AQ102" s="174">
        <v>796</v>
      </c>
      <c r="AR102" s="178">
        <v>807</v>
      </c>
      <c r="AS102" s="184">
        <v>816</v>
      </c>
      <c r="AT102" s="1">
        <f t="shared" si="122"/>
        <v>827.6</v>
      </c>
      <c r="AU102" s="193">
        <v>842</v>
      </c>
      <c r="AV102" s="202">
        <v>856</v>
      </c>
      <c r="AW102" s="205">
        <v>870</v>
      </c>
      <c r="AX102" s="209">
        <v>883</v>
      </c>
      <c r="AY102" s="218">
        <v>896</v>
      </c>
      <c r="AZ102" s="225">
        <v>905</v>
      </c>
      <c r="BA102" s="229">
        <v>917</v>
      </c>
      <c r="BB102" s="1">
        <v>927</v>
      </c>
      <c r="BC102" s="245">
        <v>931</v>
      </c>
      <c r="BD102" s="251">
        <v>937</v>
      </c>
      <c r="BE102" s="255">
        <v>942</v>
      </c>
      <c r="BF102" s="1">
        <v>947</v>
      </c>
      <c r="BG102" s="268">
        <v>962</v>
      </c>
      <c r="BH102" s="272">
        <v>972</v>
      </c>
      <c r="BI102" s="279">
        <v>979</v>
      </c>
      <c r="BJ102" s="1">
        <v>985</v>
      </c>
      <c r="BK102" s="291">
        <v>993</v>
      </c>
      <c r="BL102" s="1">
        <v>1000</v>
      </c>
      <c r="BM102" s="299">
        <v>1000</v>
      </c>
      <c r="BN102" s="305">
        <v>1001</v>
      </c>
      <c r="BO102" s="1">
        <v>1002</v>
      </c>
      <c r="BP102" s="1">
        <v>1003</v>
      </c>
      <c r="BQ102" s="1">
        <v>1004</v>
      </c>
      <c r="BR102" s="317">
        <v>1046</v>
      </c>
      <c r="BS102" s="322">
        <v>1054</v>
      </c>
      <c r="BT102" s="1">
        <v>1062</v>
      </c>
      <c r="BU102" s="331">
        <v>1069</v>
      </c>
      <c r="BV102" s="1">
        <v>1076</v>
      </c>
      <c r="BW102" s="338">
        <v>1081</v>
      </c>
      <c r="BX102" s="343">
        <v>1085</v>
      </c>
      <c r="BY102" s="346">
        <v>1091</v>
      </c>
      <c r="BZ102" s="354">
        <v>1098</v>
      </c>
      <c r="CA102" s="1">
        <v>1103</v>
      </c>
      <c r="CB102" s="388">
        <v>1106</v>
      </c>
      <c r="CC102" s="1">
        <v>1111</v>
      </c>
      <c r="CD102" s="418">
        <v>1189</v>
      </c>
      <c r="CE102" s="422">
        <v>1124</v>
      </c>
      <c r="CF102" s="1">
        <v>1130</v>
      </c>
      <c r="CG102" s="435">
        <v>1136</v>
      </c>
      <c r="CH102" s="441">
        <v>1141</v>
      </c>
      <c r="CI102" s="448">
        <v>1148</v>
      </c>
      <c r="CJ102" s="456">
        <v>1154</v>
      </c>
      <c r="CK102" s="460">
        <v>1162</v>
      </c>
      <c r="CL102" s="468">
        <v>1168</v>
      </c>
      <c r="CM102" s="1">
        <v>1174</v>
      </c>
      <c r="CN102" s="483">
        <v>1</v>
      </c>
      <c r="CO102" s="489">
        <v>8</v>
      </c>
      <c r="CP102" s="1">
        <v>15</v>
      </c>
      <c r="CQ102" s="505">
        <v>26</v>
      </c>
      <c r="CR102" s="511">
        <v>35</v>
      </c>
      <c r="CS102" s="519">
        <v>42</v>
      </c>
      <c r="CT102" s="530">
        <v>52</v>
      </c>
      <c r="CU102" s="218">
        <f t="shared" si="76"/>
        <v>10</v>
      </c>
      <c r="CV102" s="7">
        <v>218</v>
      </c>
      <c r="CW102" s="7">
        <v>223</v>
      </c>
      <c r="CX102" s="10">
        <v>227</v>
      </c>
      <c r="CY102" s="13">
        <v>232</v>
      </c>
      <c r="CZ102" s="18">
        <v>235</v>
      </c>
      <c r="DA102" s="22">
        <v>237</v>
      </c>
      <c r="DB102" s="31">
        <v>240</v>
      </c>
      <c r="DC102" s="37">
        <v>243</v>
      </c>
      <c r="DD102" s="41">
        <v>243</v>
      </c>
      <c r="DE102" s="44">
        <v>243</v>
      </c>
      <c r="DF102" s="1">
        <f>ROUND((DE102-CV102)/9+DE102+1,0)</f>
        <v>247</v>
      </c>
      <c r="DG102" s="53">
        <v>249</v>
      </c>
      <c r="DH102" s="65">
        <v>251</v>
      </c>
      <c r="DI102" s="69">
        <v>255</v>
      </c>
      <c r="DJ102" s="71">
        <v>257</v>
      </c>
      <c r="DK102" s="73">
        <v>261</v>
      </c>
      <c r="DL102" s="77">
        <v>264</v>
      </c>
      <c r="DM102" s="82">
        <v>266</v>
      </c>
      <c r="DN102" s="88">
        <v>268</v>
      </c>
      <c r="DO102" s="90">
        <v>269</v>
      </c>
      <c r="DP102" s="93">
        <v>271</v>
      </c>
      <c r="DQ102" s="99">
        <v>274</v>
      </c>
      <c r="DR102" s="104">
        <v>276</v>
      </c>
      <c r="DS102" s="114">
        <v>278</v>
      </c>
      <c r="DT102" s="117">
        <v>280</v>
      </c>
      <c r="DU102" s="122">
        <v>281</v>
      </c>
      <c r="DV102" s="124">
        <v>283</v>
      </c>
      <c r="DW102" s="129">
        <v>284</v>
      </c>
      <c r="DX102" s="133">
        <v>285</v>
      </c>
      <c r="DY102" s="136">
        <v>285</v>
      </c>
      <c r="DZ102" s="140">
        <v>285</v>
      </c>
      <c r="EA102" s="1">
        <f>DZ102</f>
        <v>285</v>
      </c>
      <c r="EB102" s="149">
        <v>285</v>
      </c>
      <c r="EC102" s="153">
        <v>286</v>
      </c>
      <c r="ED102" s="158">
        <v>286</v>
      </c>
      <c r="EE102" s="163">
        <v>287</v>
      </c>
      <c r="EF102" s="167">
        <v>287</v>
      </c>
      <c r="EG102" s="174">
        <v>287</v>
      </c>
      <c r="EH102" s="178">
        <v>288</v>
      </c>
      <c r="EI102" s="184">
        <v>288</v>
      </c>
      <c r="EJ102" s="1">
        <v>288</v>
      </c>
      <c r="EK102" s="193">
        <v>288</v>
      </c>
      <c r="EL102" s="202">
        <v>288</v>
      </c>
      <c r="EM102" s="205">
        <v>288</v>
      </c>
      <c r="EN102" s="209">
        <v>288</v>
      </c>
      <c r="EO102" s="218">
        <v>288</v>
      </c>
      <c r="EP102" s="225">
        <v>288</v>
      </c>
      <c r="EQ102" s="229">
        <v>288</v>
      </c>
      <c r="ER102" s="1">
        <v>288</v>
      </c>
      <c r="ES102" s="245">
        <v>289</v>
      </c>
      <c r="ET102" s="251">
        <v>289</v>
      </c>
      <c r="EU102" s="255">
        <v>289</v>
      </c>
      <c r="EV102" s="1">
        <f>EU102</f>
        <v>289</v>
      </c>
      <c r="EW102" s="268">
        <v>289</v>
      </c>
      <c r="EX102" s="272">
        <v>289</v>
      </c>
      <c r="EY102" s="279">
        <v>289</v>
      </c>
      <c r="EZ102" s="1">
        <v>289</v>
      </c>
      <c r="FA102" s="291">
        <v>289</v>
      </c>
      <c r="FB102" s="1">
        <v>289</v>
      </c>
      <c r="FC102" s="299">
        <v>292</v>
      </c>
      <c r="FD102" s="305">
        <v>293</v>
      </c>
      <c r="FE102" s="1">
        <v>294</v>
      </c>
      <c r="FF102" s="1">
        <v>295</v>
      </c>
      <c r="FG102" s="1">
        <f>FF102</f>
        <v>295</v>
      </c>
      <c r="FH102" s="317">
        <v>295</v>
      </c>
      <c r="FI102" s="322">
        <v>295</v>
      </c>
      <c r="FJ102" s="1">
        <f>FI102+1</f>
        <v>296</v>
      </c>
      <c r="FK102" s="1">
        <v>296</v>
      </c>
      <c r="FL102" s="1">
        <v>297</v>
      </c>
      <c r="FM102" s="1">
        <v>297</v>
      </c>
      <c r="FN102" s="343">
        <v>2</v>
      </c>
      <c r="FO102" s="346">
        <v>8</v>
      </c>
      <c r="FP102" s="354">
        <v>13</v>
      </c>
      <c r="FQ102" s="1">
        <v>18</v>
      </c>
      <c r="FR102" s="388">
        <v>23</v>
      </c>
      <c r="FS102" s="1">
        <v>28</v>
      </c>
      <c r="FT102" s="414">
        <v>28</v>
      </c>
      <c r="FU102" s="422">
        <v>33</v>
      </c>
      <c r="FV102" s="1">
        <v>37</v>
      </c>
      <c r="FW102" s="435">
        <v>44</v>
      </c>
      <c r="FX102" s="441">
        <v>47</v>
      </c>
      <c r="FY102" s="448">
        <v>52</v>
      </c>
      <c r="FZ102" s="456">
        <v>57</v>
      </c>
      <c r="GA102" s="460">
        <v>62</v>
      </c>
      <c r="GB102" s="468">
        <v>66</v>
      </c>
      <c r="GC102" s="1">
        <v>70</v>
      </c>
      <c r="GD102" s="483">
        <v>77</v>
      </c>
      <c r="GE102" s="489">
        <v>82</v>
      </c>
      <c r="GF102" s="1">
        <v>87</v>
      </c>
      <c r="GG102" s="505">
        <v>90</v>
      </c>
      <c r="GH102" s="511">
        <v>93</v>
      </c>
      <c r="GI102" s="519">
        <v>96</v>
      </c>
      <c r="GJ102" s="530">
        <v>100</v>
      </c>
      <c r="GK102" s="218">
        <f t="shared" si="79"/>
        <v>4</v>
      </c>
      <c r="GL102" s="7">
        <v>9210</v>
      </c>
      <c r="GM102" s="7">
        <v>9352</v>
      </c>
      <c r="GN102" s="7">
        <v>9494</v>
      </c>
      <c r="GO102" s="13">
        <v>9623</v>
      </c>
      <c r="GP102" s="17"/>
      <c r="GQ102" s="22">
        <v>9838</v>
      </c>
      <c r="GR102" s="31">
        <v>10030</v>
      </c>
      <c r="GS102" s="37"/>
      <c r="GT102" s="41">
        <v>10398</v>
      </c>
      <c r="GU102" s="44">
        <v>10643</v>
      </c>
      <c r="GV102" s="47"/>
      <c r="GW102" s="53">
        <v>10907</v>
      </c>
      <c r="GX102" s="65">
        <v>11008</v>
      </c>
      <c r="GY102" s="69">
        <v>11143</v>
      </c>
      <c r="GZ102" s="71">
        <v>11291</v>
      </c>
      <c r="HA102" s="73">
        <v>11414</v>
      </c>
      <c r="HB102" s="77">
        <v>11577</v>
      </c>
      <c r="HC102" s="82">
        <v>11793</v>
      </c>
      <c r="HD102" s="88">
        <v>12053</v>
      </c>
      <c r="HE102" s="90">
        <v>12256</v>
      </c>
      <c r="HF102" s="93">
        <v>12439</v>
      </c>
      <c r="HG102" s="99">
        <v>12632</v>
      </c>
      <c r="HH102" s="104">
        <v>12835</v>
      </c>
      <c r="HI102" s="114">
        <v>13025</v>
      </c>
      <c r="HJ102" s="74">
        <v>13232</v>
      </c>
      <c r="HK102" s="122">
        <v>13383</v>
      </c>
      <c r="HL102" s="124">
        <v>13569</v>
      </c>
      <c r="HM102" s="129">
        <v>13741</v>
      </c>
      <c r="HN102" s="133">
        <v>13946</v>
      </c>
      <c r="HO102" s="136">
        <v>14187</v>
      </c>
      <c r="HP102" s="140">
        <v>14505</v>
      </c>
      <c r="HQ102" s="145"/>
      <c r="HR102" s="149">
        <v>15167</v>
      </c>
      <c r="HS102" s="153">
        <v>15375</v>
      </c>
      <c r="HT102" s="158">
        <v>15565</v>
      </c>
      <c r="HU102" s="163">
        <v>15760</v>
      </c>
      <c r="HV102" s="167">
        <v>15966</v>
      </c>
      <c r="HW102" s="174">
        <v>16138</v>
      </c>
      <c r="HX102" s="178">
        <v>16327</v>
      </c>
      <c r="HY102" s="184">
        <v>16487</v>
      </c>
      <c r="HZ102" s="189"/>
      <c r="IA102" s="193">
        <v>17108</v>
      </c>
      <c r="IB102" s="202">
        <v>17399</v>
      </c>
      <c r="IC102" s="205">
        <v>17716</v>
      </c>
      <c r="ID102" s="209">
        <v>18037</v>
      </c>
      <c r="IE102" s="218">
        <v>18302</v>
      </c>
      <c r="IF102" s="225">
        <v>18466</v>
      </c>
      <c r="IG102" s="229">
        <v>18666</v>
      </c>
      <c r="IH102" s="235"/>
      <c r="II102" s="245">
        <v>18965</v>
      </c>
      <c r="IJ102" s="251">
        <v>19140</v>
      </c>
      <c r="IK102" s="255">
        <v>19289</v>
      </c>
      <c r="IL102" s="264"/>
      <c r="IM102" s="268">
        <v>19776</v>
      </c>
      <c r="IN102" s="272">
        <v>20071</v>
      </c>
      <c r="IO102" s="279">
        <v>20219</v>
      </c>
      <c r="IP102" s="285"/>
      <c r="IQ102" s="291">
        <v>20519</v>
      </c>
      <c r="IR102" s="295"/>
      <c r="IS102" s="299">
        <v>20811</v>
      </c>
      <c r="IT102" s="305">
        <v>20950</v>
      </c>
      <c r="IU102" s="308"/>
      <c r="IV102" s="310"/>
      <c r="IW102" s="313"/>
      <c r="IX102" s="317">
        <v>21781</v>
      </c>
      <c r="IY102" s="322">
        <v>21988</v>
      </c>
      <c r="IZ102" s="327"/>
      <c r="JA102" s="331">
        <v>22385</v>
      </c>
      <c r="JB102" s="335"/>
      <c r="JC102" s="338">
        <v>22683</v>
      </c>
      <c r="JD102" s="343">
        <v>22793</v>
      </c>
      <c r="JE102" s="346">
        <v>22956</v>
      </c>
      <c r="JF102" s="354">
        <v>23103</v>
      </c>
      <c r="JG102" s="375"/>
      <c r="JH102" s="388">
        <v>23458</v>
      </c>
      <c r="JI102" s="393"/>
      <c r="JJ102" s="414">
        <v>23835</v>
      </c>
      <c r="JK102" s="422">
        <v>24002</v>
      </c>
      <c r="JL102" s="429"/>
      <c r="JM102" s="435">
        <v>24397</v>
      </c>
      <c r="JN102" s="441">
        <v>24567</v>
      </c>
      <c r="JO102" s="448">
        <v>24689</v>
      </c>
      <c r="JP102" s="456">
        <v>24829</v>
      </c>
      <c r="JQ102" s="460">
        <v>24986</v>
      </c>
      <c r="JR102" s="468">
        <v>25128</v>
      </c>
      <c r="JS102" s="475"/>
      <c r="JT102" s="483">
        <v>25421</v>
      </c>
      <c r="JU102" s="489">
        <v>25573</v>
      </c>
      <c r="JV102" s="498"/>
      <c r="JW102" s="505">
        <v>26107</v>
      </c>
      <c r="JX102" s="511">
        <v>26294</v>
      </c>
      <c r="JY102" s="519">
        <v>26501</v>
      </c>
      <c r="JZ102" s="530">
        <v>26633</v>
      </c>
      <c r="KA102" s="218">
        <f t="shared" si="80"/>
        <v>132</v>
      </c>
      <c r="KB102" s="4"/>
    </row>
    <row r="103" spans="1:288" ht="15" customHeight="1" x14ac:dyDescent="0.2">
      <c r="A103" s="557"/>
      <c r="B103" s="43">
        <v>102</v>
      </c>
      <c r="C103" s="4" t="s">
        <v>352</v>
      </c>
      <c r="D103" s="43">
        <v>1</v>
      </c>
      <c r="E103" s="43">
        <v>1</v>
      </c>
      <c r="F103" s="7">
        <v>353</v>
      </c>
      <c r="G103" s="7">
        <v>358</v>
      </c>
      <c r="H103" s="10">
        <v>365</v>
      </c>
      <c r="I103" s="13">
        <v>369</v>
      </c>
      <c r="J103" s="18">
        <v>375</v>
      </c>
      <c r="K103" s="22">
        <v>383</v>
      </c>
      <c r="L103" s="31">
        <v>391</v>
      </c>
      <c r="M103" s="1">
        <f t="shared" ref="M103:M105" si="123">ROUND((L103-F103)/6+L103+1,0)</f>
        <v>398</v>
      </c>
      <c r="N103" s="41">
        <v>406</v>
      </c>
      <c r="O103" s="44">
        <v>415</v>
      </c>
      <c r="P103" s="47">
        <v>424</v>
      </c>
      <c r="Q103" s="53">
        <v>432</v>
      </c>
      <c r="R103" s="65">
        <v>437</v>
      </c>
      <c r="S103" s="69">
        <v>445</v>
      </c>
      <c r="T103" s="71">
        <v>452</v>
      </c>
      <c r="U103" s="73">
        <v>461</v>
      </c>
      <c r="V103" s="77">
        <v>467</v>
      </c>
      <c r="W103" s="82">
        <v>478</v>
      </c>
      <c r="X103" s="88">
        <v>490</v>
      </c>
      <c r="Y103" s="90">
        <v>6</v>
      </c>
      <c r="Z103" s="93">
        <v>14</v>
      </c>
      <c r="AA103" s="99">
        <v>22</v>
      </c>
      <c r="AB103" s="104">
        <v>32</v>
      </c>
      <c r="AC103" s="114">
        <v>39</v>
      </c>
      <c r="AD103" s="117">
        <v>47</v>
      </c>
      <c r="AE103" s="122">
        <v>54</v>
      </c>
      <c r="AF103" s="124">
        <v>61</v>
      </c>
      <c r="AG103" s="129">
        <v>69</v>
      </c>
      <c r="AH103" s="133">
        <v>76</v>
      </c>
      <c r="AI103" s="136">
        <v>87</v>
      </c>
      <c r="AJ103" s="140">
        <v>96</v>
      </c>
      <c r="AK103" s="145">
        <v>108</v>
      </c>
      <c r="AL103" s="149">
        <v>114</v>
      </c>
      <c r="AM103" s="153">
        <v>121</v>
      </c>
      <c r="AN103" s="158">
        <v>128</v>
      </c>
      <c r="AO103" s="163">
        <v>135</v>
      </c>
      <c r="AP103" s="167">
        <v>140</v>
      </c>
      <c r="AQ103" s="174">
        <v>147</v>
      </c>
      <c r="AR103" s="178">
        <v>154</v>
      </c>
      <c r="AS103" s="184">
        <v>161</v>
      </c>
      <c r="AT103" s="189">
        <v>172</v>
      </c>
      <c r="AU103" s="193">
        <v>180</v>
      </c>
      <c r="AV103" s="202">
        <v>189</v>
      </c>
      <c r="AW103" s="205">
        <v>198</v>
      </c>
      <c r="AX103" s="209">
        <v>205</v>
      </c>
      <c r="AY103" s="218">
        <v>210</v>
      </c>
      <c r="AZ103" s="225">
        <v>215</v>
      </c>
      <c r="BA103" s="1">
        <v>220</v>
      </c>
      <c r="BB103" s="1">
        <v>225</v>
      </c>
      <c r="BC103" s="245">
        <v>226</v>
      </c>
      <c r="BD103" s="251">
        <v>229</v>
      </c>
      <c r="BE103" s="255">
        <v>232</v>
      </c>
      <c r="BF103" s="264">
        <v>237</v>
      </c>
      <c r="BG103" s="268">
        <v>242</v>
      </c>
      <c r="BH103" s="272">
        <v>248</v>
      </c>
      <c r="BI103" s="279">
        <v>255</v>
      </c>
      <c r="BJ103" s="285">
        <v>260</v>
      </c>
      <c r="BK103" s="291">
        <v>264</v>
      </c>
      <c r="BL103" s="295">
        <v>268</v>
      </c>
      <c r="BM103" s="299">
        <v>273</v>
      </c>
      <c r="BN103" s="305">
        <v>277</v>
      </c>
      <c r="BO103" s="308">
        <v>282</v>
      </c>
      <c r="BP103" s="310">
        <v>288</v>
      </c>
      <c r="BQ103" s="313">
        <v>293</v>
      </c>
      <c r="BR103" s="317">
        <v>300</v>
      </c>
      <c r="BS103" s="322">
        <v>307</v>
      </c>
      <c r="BT103" s="1">
        <v>314</v>
      </c>
      <c r="BU103" s="331">
        <v>322</v>
      </c>
      <c r="BV103" s="335">
        <v>328</v>
      </c>
      <c r="BW103" s="338">
        <v>332</v>
      </c>
      <c r="BX103" s="343">
        <v>336</v>
      </c>
      <c r="BY103" s="346">
        <v>341</v>
      </c>
      <c r="BZ103" s="354">
        <v>346</v>
      </c>
      <c r="CA103" s="375">
        <v>349</v>
      </c>
      <c r="CB103" s="388">
        <v>354</v>
      </c>
      <c r="CC103" s="393">
        <v>360</v>
      </c>
      <c r="CD103" s="414">
        <v>366</v>
      </c>
      <c r="CE103" s="422">
        <v>371</v>
      </c>
      <c r="CF103" s="429">
        <v>377</v>
      </c>
      <c r="CG103" s="435">
        <v>382</v>
      </c>
      <c r="CH103" s="441">
        <v>386</v>
      </c>
      <c r="CI103" s="448">
        <v>390</v>
      </c>
      <c r="CJ103" s="456">
        <v>395</v>
      </c>
      <c r="CK103" s="460">
        <v>400</v>
      </c>
      <c r="CL103" s="468">
        <v>405</v>
      </c>
      <c r="CM103" s="475">
        <v>410</v>
      </c>
      <c r="CN103" s="483">
        <v>415</v>
      </c>
      <c r="CO103" s="489">
        <v>419</v>
      </c>
      <c r="CP103" s="498">
        <v>423</v>
      </c>
      <c r="CQ103" s="505">
        <v>424</v>
      </c>
      <c r="CR103" s="511">
        <v>425</v>
      </c>
      <c r="CS103" s="522">
        <v>427</v>
      </c>
      <c r="CT103" s="530">
        <v>3</v>
      </c>
      <c r="CU103" s="218">
        <f>IF(ISBLANK(CT103),"Н/Д",IF(CT103="норм","норм",CT103-1.283))</f>
        <v>1.7170000000000001</v>
      </c>
      <c r="CV103" s="7">
        <v>21</v>
      </c>
      <c r="CW103" s="7">
        <v>26</v>
      </c>
      <c r="CX103" s="10">
        <v>31</v>
      </c>
      <c r="CY103" s="13">
        <v>36</v>
      </c>
      <c r="CZ103" s="18">
        <v>40</v>
      </c>
      <c r="DA103" s="22">
        <v>44</v>
      </c>
      <c r="DB103" s="31">
        <v>46</v>
      </c>
      <c r="DC103" s="1">
        <f t="shared" ref="DC103:DC104" si="124">ROUND((DB103-CV103)/6/31*21+DB103-1,0)</f>
        <v>48</v>
      </c>
      <c r="DD103" s="41">
        <v>49</v>
      </c>
      <c r="DE103" s="44">
        <v>53</v>
      </c>
      <c r="DF103" s="47">
        <v>57</v>
      </c>
      <c r="DG103" s="53">
        <v>62</v>
      </c>
      <c r="DH103" s="65">
        <v>65</v>
      </c>
      <c r="DI103" s="69">
        <v>69</v>
      </c>
      <c r="DJ103" s="71">
        <v>73</v>
      </c>
      <c r="DK103" s="73">
        <v>77</v>
      </c>
      <c r="DL103" s="77">
        <v>80</v>
      </c>
      <c r="DM103" s="82">
        <v>84</v>
      </c>
      <c r="DN103" s="88">
        <v>86</v>
      </c>
      <c r="DO103" s="90">
        <v>88</v>
      </c>
      <c r="DP103" s="93">
        <v>91</v>
      </c>
      <c r="DQ103" s="99">
        <v>95</v>
      </c>
      <c r="DR103" s="104">
        <v>100</v>
      </c>
      <c r="DS103" s="114">
        <v>105</v>
      </c>
      <c r="DT103" s="117">
        <v>108</v>
      </c>
      <c r="DU103" s="122">
        <v>110</v>
      </c>
      <c r="DV103" s="124">
        <v>114</v>
      </c>
      <c r="DW103" s="129">
        <v>118</v>
      </c>
      <c r="DX103" s="133">
        <v>119</v>
      </c>
      <c r="DY103" s="136">
        <v>119</v>
      </c>
      <c r="DZ103" s="140">
        <v>119</v>
      </c>
      <c r="EA103" s="145">
        <v>119</v>
      </c>
      <c r="EB103" s="149">
        <v>119</v>
      </c>
      <c r="EC103" s="153">
        <v>123</v>
      </c>
      <c r="ED103" s="158">
        <v>126</v>
      </c>
      <c r="EE103" s="163">
        <v>132</v>
      </c>
      <c r="EF103" s="167">
        <v>134</v>
      </c>
      <c r="EG103" s="174">
        <v>138</v>
      </c>
      <c r="EH103" s="178">
        <v>141</v>
      </c>
      <c r="EI103" s="184">
        <v>144</v>
      </c>
      <c r="EJ103" s="189">
        <v>147</v>
      </c>
      <c r="EK103" s="193">
        <v>147</v>
      </c>
      <c r="EL103" s="202">
        <v>147</v>
      </c>
      <c r="EM103" s="205">
        <v>147</v>
      </c>
      <c r="EN103" s="209">
        <v>147</v>
      </c>
      <c r="EO103" s="218">
        <v>148</v>
      </c>
      <c r="EP103" s="225">
        <v>150</v>
      </c>
      <c r="EQ103" s="1">
        <v>152</v>
      </c>
      <c r="ER103" s="1">
        <v>154</v>
      </c>
      <c r="ES103" s="245">
        <v>157</v>
      </c>
      <c r="ET103" s="251">
        <v>159</v>
      </c>
      <c r="EU103" s="255">
        <v>162</v>
      </c>
      <c r="EV103" s="264">
        <v>162</v>
      </c>
      <c r="EW103" s="268">
        <v>162</v>
      </c>
      <c r="EX103" s="272">
        <v>162</v>
      </c>
      <c r="EY103" s="279">
        <v>164</v>
      </c>
      <c r="EZ103" s="285">
        <v>164</v>
      </c>
      <c r="FA103" s="291">
        <v>167</v>
      </c>
      <c r="FB103" s="295">
        <v>169</v>
      </c>
      <c r="FC103" s="299">
        <v>171</v>
      </c>
      <c r="FD103" s="305">
        <v>174</v>
      </c>
      <c r="FE103" s="308">
        <v>175</v>
      </c>
      <c r="FF103" s="310">
        <v>178</v>
      </c>
      <c r="FG103" s="313">
        <v>178</v>
      </c>
      <c r="FH103" s="317">
        <v>178</v>
      </c>
      <c r="FI103" s="322">
        <v>178</v>
      </c>
      <c r="FJ103" s="1">
        <v>179</v>
      </c>
      <c r="FK103" s="331">
        <v>180</v>
      </c>
      <c r="FL103" s="335">
        <v>182</v>
      </c>
      <c r="FM103" s="338">
        <v>184</v>
      </c>
      <c r="FN103" s="343">
        <v>186</v>
      </c>
      <c r="FO103" s="346">
        <v>190</v>
      </c>
      <c r="FP103" s="354">
        <v>193</v>
      </c>
      <c r="FQ103" s="375">
        <v>196</v>
      </c>
      <c r="FR103" s="388">
        <v>199</v>
      </c>
      <c r="FS103" s="393">
        <v>199</v>
      </c>
      <c r="FT103" s="414">
        <v>199</v>
      </c>
      <c r="FU103" s="422">
        <v>200</v>
      </c>
      <c r="FV103" s="429">
        <v>203</v>
      </c>
      <c r="FW103" s="435">
        <v>205</v>
      </c>
      <c r="FX103" s="441">
        <v>207</v>
      </c>
      <c r="FY103" s="448">
        <v>209</v>
      </c>
      <c r="FZ103" s="456">
        <v>211</v>
      </c>
      <c r="GA103" s="460">
        <v>214</v>
      </c>
      <c r="GB103" s="468">
        <v>217</v>
      </c>
      <c r="GC103" s="475">
        <v>220</v>
      </c>
      <c r="GD103" s="483">
        <v>223</v>
      </c>
      <c r="GE103" s="489">
        <v>227</v>
      </c>
      <c r="GF103" s="498">
        <v>229</v>
      </c>
      <c r="GG103" s="505">
        <v>232</v>
      </c>
      <c r="GH103" s="511">
        <v>235</v>
      </c>
      <c r="GI103" s="519">
        <v>236</v>
      </c>
      <c r="GJ103" s="530">
        <v>239</v>
      </c>
      <c r="GK103" s="218">
        <f t="shared" si="79"/>
        <v>3</v>
      </c>
      <c r="GL103" s="7">
        <v>7260</v>
      </c>
      <c r="GM103" s="7">
        <v>7354</v>
      </c>
      <c r="GN103" s="7">
        <v>7467</v>
      </c>
      <c r="GO103" s="13">
        <v>7568</v>
      </c>
      <c r="GP103" s="17">
        <v>7674</v>
      </c>
      <c r="GQ103" s="22"/>
      <c r="GR103" s="31">
        <v>7909</v>
      </c>
      <c r="GS103" s="37"/>
      <c r="GT103" s="41">
        <v>8121</v>
      </c>
      <c r="GU103" s="44">
        <v>8245</v>
      </c>
      <c r="GV103" s="47">
        <v>8355</v>
      </c>
      <c r="GW103" s="53">
        <v>8469</v>
      </c>
      <c r="GX103" s="65">
        <v>8584</v>
      </c>
      <c r="GY103" s="69">
        <v>8705</v>
      </c>
      <c r="GZ103" s="71">
        <v>8823</v>
      </c>
      <c r="HA103" s="73">
        <v>8927</v>
      </c>
      <c r="HB103" s="77">
        <v>9048</v>
      </c>
      <c r="HC103" s="82">
        <v>9240</v>
      </c>
      <c r="HD103" s="88">
        <v>9407</v>
      </c>
      <c r="HE103" s="90">
        <v>9532</v>
      </c>
      <c r="HF103" s="93">
        <v>9618</v>
      </c>
      <c r="HG103" s="99">
        <v>9726</v>
      </c>
      <c r="HH103" s="104">
        <v>9877</v>
      </c>
      <c r="HI103" s="114">
        <v>9977</v>
      </c>
      <c r="HJ103" s="117">
        <v>10090</v>
      </c>
      <c r="HK103" s="122">
        <v>10182</v>
      </c>
      <c r="HL103" s="124">
        <v>10318</v>
      </c>
      <c r="HM103" s="129">
        <v>10437</v>
      </c>
      <c r="HN103" s="133">
        <v>10616</v>
      </c>
      <c r="HO103" s="136">
        <v>10846</v>
      </c>
      <c r="HP103" s="140">
        <v>11031</v>
      </c>
      <c r="HQ103" s="145">
        <v>11269</v>
      </c>
      <c r="HR103" s="149">
        <v>11442</v>
      </c>
      <c r="HS103" s="153">
        <v>11538</v>
      </c>
      <c r="HT103" s="158">
        <v>11673</v>
      </c>
      <c r="HU103" s="163">
        <v>11800</v>
      </c>
      <c r="HV103" s="167">
        <v>11896</v>
      </c>
      <c r="HW103" s="174">
        <v>12001</v>
      </c>
      <c r="HX103" s="178">
        <v>12092</v>
      </c>
      <c r="HY103" s="184">
        <v>12196</v>
      </c>
      <c r="HZ103" s="189">
        <v>12405</v>
      </c>
      <c r="IA103" s="193">
        <v>12639</v>
      </c>
      <c r="IB103" s="202">
        <v>12809</v>
      </c>
      <c r="IC103" s="205">
        <v>13001</v>
      </c>
      <c r="ID103" s="209">
        <v>13159</v>
      </c>
      <c r="IE103" s="218">
        <v>13288</v>
      </c>
      <c r="IF103" s="225">
        <v>13375</v>
      </c>
      <c r="IG103" s="229"/>
      <c r="IH103" s="235"/>
      <c r="II103" s="245">
        <v>13659</v>
      </c>
      <c r="IJ103" s="251">
        <v>13751</v>
      </c>
      <c r="IK103" s="255">
        <v>13873</v>
      </c>
      <c r="IL103" s="264">
        <v>14037</v>
      </c>
      <c r="IM103" s="268">
        <v>14294</v>
      </c>
      <c r="IN103" s="272">
        <v>14519</v>
      </c>
      <c r="IO103" s="279">
        <v>14653</v>
      </c>
      <c r="IP103" s="285">
        <v>14802</v>
      </c>
      <c r="IQ103" s="291">
        <v>14906</v>
      </c>
      <c r="IR103" s="295">
        <v>15018</v>
      </c>
      <c r="IS103" s="299">
        <v>15151</v>
      </c>
      <c r="IT103" s="305">
        <v>15261</v>
      </c>
      <c r="IU103" s="308">
        <v>15360</v>
      </c>
      <c r="IV103" s="310">
        <v>15485</v>
      </c>
      <c r="IW103" s="313">
        <v>15667</v>
      </c>
      <c r="IX103" s="317">
        <v>15868</v>
      </c>
      <c r="IY103" s="322">
        <v>16051</v>
      </c>
      <c r="IZ103" s="327"/>
      <c r="JA103" s="331">
        <v>16476</v>
      </c>
      <c r="JB103" s="335">
        <v>16629</v>
      </c>
      <c r="JC103" s="338">
        <v>16717</v>
      </c>
      <c r="JD103" s="343">
        <v>16815</v>
      </c>
      <c r="JE103" s="346">
        <v>16949</v>
      </c>
      <c r="JF103" s="354">
        <v>17075</v>
      </c>
      <c r="JG103" s="375">
        <v>17168</v>
      </c>
      <c r="JH103" s="388">
        <v>17310</v>
      </c>
      <c r="JI103" s="393">
        <v>17519</v>
      </c>
      <c r="JJ103" s="414">
        <v>17681</v>
      </c>
      <c r="JK103" s="422">
        <v>17836</v>
      </c>
      <c r="JL103" s="429">
        <v>18077</v>
      </c>
      <c r="JM103" s="435">
        <v>18195</v>
      </c>
      <c r="JN103" s="441">
        <v>18313</v>
      </c>
      <c r="JO103" s="448">
        <v>18421</v>
      </c>
      <c r="JP103" s="456">
        <v>18524</v>
      </c>
      <c r="JQ103" s="460">
        <v>18631</v>
      </c>
      <c r="JR103" s="468">
        <v>18728</v>
      </c>
      <c r="JS103" s="475">
        <v>18831</v>
      </c>
      <c r="JT103" s="483">
        <v>18932</v>
      </c>
      <c r="JU103" s="489">
        <v>19033</v>
      </c>
      <c r="JV103" s="498">
        <v>19207</v>
      </c>
      <c r="JW103" s="505">
        <v>19423</v>
      </c>
      <c r="JX103" s="511">
        <v>19572</v>
      </c>
      <c r="JY103" s="519">
        <v>19700</v>
      </c>
      <c r="JZ103" s="530">
        <v>19792</v>
      </c>
      <c r="KA103" s="218">
        <f t="shared" si="80"/>
        <v>92</v>
      </c>
      <c r="KB103" s="4"/>
    </row>
    <row r="104" spans="1:288" ht="15" customHeight="1" x14ac:dyDescent="0.2">
      <c r="A104" s="557"/>
      <c r="B104" s="43">
        <v>103</v>
      </c>
      <c r="C104" s="4" t="s">
        <v>341</v>
      </c>
      <c r="D104" s="43">
        <v>1</v>
      </c>
      <c r="E104" s="43">
        <v>1</v>
      </c>
      <c r="F104" s="7">
        <v>200</v>
      </c>
      <c r="G104" s="7">
        <v>205</v>
      </c>
      <c r="H104" s="10">
        <v>212</v>
      </c>
      <c r="I104" s="13">
        <v>217</v>
      </c>
      <c r="J104" s="18">
        <v>223</v>
      </c>
      <c r="K104" s="22">
        <v>232</v>
      </c>
      <c r="L104" s="1">
        <v>236</v>
      </c>
      <c r="M104" s="1">
        <f t="shared" si="123"/>
        <v>243</v>
      </c>
      <c r="N104" s="41">
        <v>256</v>
      </c>
      <c r="O104" s="44">
        <v>263</v>
      </c>
      <c r="P104" s="1">
        <f t="shared" ref="P104:P105" si="125">ROUND((O104-F104)/9+O104+1,0)</f>
        <v>271</v>
      </c>
      <c r="Q104" s="1">
        <f>ROUND((P104-F104)/10+P104+1,1)</f>
        <v>279.10000000000002</v>
      </c>
      <c r="R104" s="65">
        <v>267.41800000000001</v>
      </c>
      <c r="S104" s="5">
        <v>267.41800000000001</v>
      </c>
      <c r="T104" s="5">
        <v>267.41800000000001</v>
      </c>
      <c r="U104" s="73">
        <v>270</v>
      </c>
      <c r="V104" s="5">
        <v>270</v>
      </c>
      <c r="W104" s="5">
        <v>270</v>
      </c>
      <c r="X104" s="5">
        <v>270</v>
      </c>
      <c r="Y104" s="5">
        <v>270</v>
      </c>
      <c r="Z104" s="5">
        <v>270</v>
      </c>
      <c r="AA104" s="99">
        <v>271</v>
      </c>
      <c r="AB104" s="104">
        <v>277</v>
      </c>
      <c r="AC104" s="1">
        <f>ROUND((AB104-Y104)/3+AB104,1)</f>
        <v>279.3</v>
      </c>
      <c r="AD104" s="1">
        <f>ROUND((AC104-Z104)/3+AC104,1)</f>
        <v>282.39999999999998</v>
      </c>
      <c r="AE104" s="122">
        <v>285</v>
      </c>
      <c r="AF104" s="1">
        <f t="shared" ref="AF104:AF105" si="126">ROUND((AE104-AB104)/3+AE104,1)</f>
        <v>287.7</v>
      </c>
      <c r="AG104" s="1">
        <f t="shared" ref="AG104:AG106" si="127">ROUND((AF104-AC104)/3+AF104,1)</f>
        <v>290.5</v>
      </c>
      <c r="AH104" s="1">
        <f t="shared" ref="AH104:AH105" si="128">ROUND((AG104-AD104)/3+AG104,1)</f>
        <v>293.2</v>
      </c>
      <c r="AI104" s="1">
        <f t="shared" ref="AI104:AI105" si="129">ROUND((AH104-AE104)/3+AH104,1)</f>
        <v>295.89999999999998</v>
      </c>
      <c r="AJ104" s="1">
        <f>AI104+4.37</f>
        <v>300.27</v>
      </c>
      <c r="AK104" s="1">
        <f>AJ104+4.37</f>
        <v>304.64</v>
      </c>
      <c r="AL104" s="1">
        <v>309</v>
      </c>
      <c r="AM104" s="153">
        <v>313</v>
      </c>
      <c r="AN104" s="158">
        <v>318</v>
      </c>
      <c r="AO104" s="163">
        <v>324</v>
      </c>
      <c r="AP104" s="1">
        <v>330</v>
      </c>
      <c r="AQ104" s="1">
        <v>336</v>
      </c>
      <c r="AR104" s="1">
        <v>340</v>
      </c>
      <c r="AS104" s="1">
        <v>344</v>
      </c>
      <c r="AT104" s="1">
        <v>350</v>
      </c>
      <c r="AU104" s="1">
        <v>352</v>
      </c>
      <c r="AV104" s="202">
        <v>354</v>
      </c>
      <c r="AW104" s="1">
        <v>357</v>
      </c>
      <c r="AX104" s="1">
        <v>360</v>
      </c>
      <c r="AY104" s="1">
        <v>363</v>
      </c>
      <c r="AZ104" s="1">
        <v>366</v>
      </c>
      <c r="BA104" s="1">
        <v>369</v>
      </c>
      <c r="BB104" s="1">
        <v>372</v>
      </c>
      <c r="BC104" s="1">
        <v>375</v>
      </c>
      <c r="BD104" s="1">
        <v>378</v>
      </c>
      <c r="BE104" s="1">
        <v>381</v>
      </c>
      <c r="BF104" s="1">
        <v>384</v>
      </c>
      <c r="BG104" s="1">
        <v>387</v>
      </c>
      <c r="BH104" s="1">
        <v>390</v>
      </c>
      <c r="BI104" s="1">
        <v>393</v>
      </c>
      <c r="BJ104" s="1">
        <v>396</v>
      </c>
      <c r="BK104" s="1">
        <v>399</v>
      </c>
      <c r="BL104" s="1">
        <v>402</v>
      </c>
      <c r="BM104" s="1">
        <v>405</v>
      </c>
      <c r="BN104" s="1">
        <v>408</v>
      </c>
      <c r="BO104" s="1">
        <v>411</v>
      </c>
      <c r="BP104" s="1">
        <v>414</v>
      </c>
      <c r="BQ104" s="1">
        <v>417</v>
      </c>
      <c r="BR104" s="1">
        <v>420</v>
      </c>
      <c r="BS104" s="1">
        <v>423</v>
      </c>
      <c r="BT104" s="1">
        <v>426</v>
      </c>
      <c r="BU104" s="1">
        <v>429</v>
      </c>
      <c r="BV104" s="1">
        <v>432</v>
      </c>
      <c r="BW104" s="1">
        <v>435</v>
      </c>
      <c r="BX104" s="1">
        <v>438</v>
      </c>
      <c r="BY104" s="1">
        <v>441</v>
      </c>
      <c r="BZ104" s="1">
        <v>444</v>
      </c>
      <c r="CA104" s="1">
        <v>447</v>
      </c>
      <c r="CB104" s="1">
        <v>450</v>
      </c>
      <c r="CC104" s="1">
        <v>453</v>
      </c>
      <c r="CD104" s="1">
        <v>456</v>
      </c>
      <c r="CE104" s="1">
        <v>459</v>
      </c>
      <c r="CF104" s="1">
        <v>462</v>
      </c>
      <c r="CG104" s="1">
        <v>465</v>
      </c>
      <c r="CH104" s="1">
        <v>468</v>
      </c>
      <c r="CI104" s="1">
        <v>471</v>
      </c>
      <c r="CJ104" s="1">
        <v>474</v>
      </c>
      <c r="CK104" s="1">
        <v>477</v>
      </c>
      <c r="CL104" s="1">
        <v>480</v>
      </c>
      <c r="CM104" s="1">
        <v>483</v>
      </c>
      <c r="CN104" s="1">
        <v>486</v>
      </c>
      <c r="CO104" s="1">
        <v>489</v>
      </c>
      <c r="CP104" s="1">
        <v>492</v>
      </c>
      <c r="CQ104" s="1">
        <v>495</v>
      </c>
      <c r="CR104" s="1">
        <v>498</v>
      </c>
      <c r="CS104" s="522">
        <v>501</v>
      </c>
      <c r="CT104" s="1">
        <v>504</v>
      </c>
      <c r="CU104" s="218">
        <f t="shared" si="76"/>
        <v>3</v>
      </c>
      <c r="CV104" s="7">
        <v>95</v>
      </c>
      <c r="CW104" s="7">
        <v>99</v>
      </c>
      <c r="CX104" s="10">
        <v>104</v>
      </c>
      <c r="CY104" s="13">
        <v>109</v>
      </c>
      <c r="CZ104" s="18">
        <v>112</v>
      </c>
      <c r="DA104" s="22">
        <v>116</v>
      </c>
      <c r="DB104" s="1">
        <v>117</v>
      </c>
      <c r="DC104" s="1">
        <f t="shared" si="124"/>
        <v>118</v>
      </c>
      <c r="DD104" s="41">
        <v>122</v>
      </c>
      <c r="DE104" s="44">
        <v>126</v>
      </c>
      <c r="DF104" s="1">
        <f t="shared" ref="DF104:DF105" si="130">ROUND((DE104-CV104)/9+DE104+1,0)</f>
        <v>130</v>
      </c>
      <c r="DG104" s="1">
        <f>ROUND((DF104-CV104)/10+DF104+1,1)</f>
        <v>134.5</v>
      </c>
      <c r="DH104" s="65">
        <v>128.9</v>
      </c>
      <c r="DI104" s="5">
        <v>128.9</v>
      </c>
      <c r="DJ104" s="5">
        <v>128.9</v>
      </c>
      <c r="DK104" s="73">
        <v>130</v>
      </c>
      <c r="DL104" s="5">
        <v>130</v>
      </c>
      <c r="DM104" s="5">
        <v>130</v>
      </c>
      <c r="DN104" s="5">
        <v>130</v>
      </c>
      <c r="DO104" s="5">
        <v>130</v>
      </c>
      <c r="DP104" s="5">
        <v>130</v>
      </c>
      <c r="DQ104" s="99">
        <v>131</v>
      </c>
      <c r="DR104" s="104">
        <v>134</v>
      </c>
      <c r="DS104" s="1">
        <f>ROUND((DR104-DO104)/3+DR104,1)</f>
        <v>135.30000000000001</v>
      </c>
      <c r="DT104" s="1">
        <f>ROUND((DS104-DP104)/3+DS104,1)</f>
        <v>137.1</v>
      </c>
      <c r="DU104" s="122">
        <v>138</v>
      </c>
      <c r="DV104" s="1">
        <f t="shared" ref="DV104:DW106" si="131">ROUND((DU104-DR104)/3+DU104,1)</f>
        <v>139.30000000000001</v>
      </c>
      <c r="DW104" s="1">
        <f t="shared" si="131"/>
        <v>140.6</v>
      </c>
      <c r="DX104" s="1">
        <f t="shared" ref="DX104" si="132">ROUND((DW104-DT104)/3/31*16+DW104,1)</f>
        <v>141.19999999999999</v>
      </c>
      <c r="DY104" s="1">
        <v>141.19999999999999</v>
      </c>
      <c r="DZ104" s="1">
        <f t="shared" ref="DZ104:DZ105" si="133">DY104</f>
        <v>141.19999999999999</v>
      </c>
      <c r="EA104" s="1">
        <f t="shared" ref="EA104:EA105" si="134">DZ104</f>
        <v>141.19999999999999</v>
      </c>
      <c r="EB104" s="1">
        <v>142.19999999999999</v>
      </c>
      <c r="EC104" s="153">
        <v>148</v>
      </c>
      <c r="ED104" s="158">
        <v>152</v>
      </c>
      <c r="EE104" s="163">
        <v>157</v>
      </c>
      <c r="EF104" s="1">
        <v>161</v>
      </c>
      <c r="EG104" s="1">
        <v>165</v>
      </c>
      <c r="EH104" s="1">
        <v>169</v>
      </c>
      <c r="EI104" s="1">
        <v>173</v>
      </c>
      <c r="EJ104" s="1">
        <v>174</v>
      </c>
      <c r="EK104" s="1">
        <f t="shared" ref="EK104:EK105" si="135">EJ104</f>
        <v>174</v>
      </c>
      <c r="EL104" s="202">
        <v>174</v>
      </c>
      <c r="EM104" s="1">
        <f t="shared" ref="EM104:EM105" si="136">EL104</f>
        <v>174</v>
      </c>
      <c r="EN104" s="1">
        <f t="shared" ref="EN104:EN105" si="137">EM104</f>
        <v>174</v>
      </c>
      <c r="EO104" s="1">
        <v>162</v>
      </c>
      <c r="EP104" s="1">
        <v>164</v>
      </c>
      <c r="EQ104" s="1">
        <v>166</v>
      </c>
      <c r="ER104" s="1">
        <v>168</v>
      </c>
      <c r="ES104" s="1">
        <v>170</v>
      </c>
      <c r="ET104" s="1">
        <v>172</v>
      </c>
      <c r="EU104" s="1">
        <v>174</v>
      </c>
      <c r="EV104" s="1">
        <f t="shared" ref="EV104:EV106" si="138">EU104</f>
        <v>174</v>
      </c>
      <c r="EW104" s="1">
        <f t="shared" ref="EW104:EW106" si="139">EV104</f>
        <v>174</v>
      </c>
      <c r="EX104" s="1">
        <f t="shared" ref="EX104:EX106" si="140">EW104</f>
        <v>174</v>
      </c>
      <c r="EY104" s="1">
        <v>176</v>
      </c>
      <c r="EZ104" s="1">
        <v>178</v>
      </c>
      <c r="FA104" s="1">
        <v>180</v>
      </c>
      <c r="FB104" s="1">
        <v>182</v>
      </c>
      <c r="FC104" s="1">
        <v>184</v>
      </c>
      <c r="FD104" s="1">
        <v>186</v>
      </c>
      <c r="FE104" s="1">
        <v>188</v>
      </c>
      <c r="FF104" s="1">
        <v>190</v>
      </c>
      <c r="FG104" s="1">
        <f t="shared" ref="FG104:FG106" si="141">FF104</f>
        <v>190</v>
      </c>
      <c r="FH104" s="1">
        <f t="shared" ref="FH104:FH106" si="142">FG104</f>
        <v>190</v>
      </c>
      <c r="FI104" s="1">
        <f t="shared" ref="FI104:FI106" si="143">FH104</f>
        <v>190</v>
      </c>
      <c r="FJ104" s="1">
        <f>FI104+1</f>
        <v>191</v>
      </c>
      <c r="FK104" s="1">
        <v>192</v>
      </c>
      <c r="FL104" s="1">
        <v>193</v>
      </c>
      <c r="FM104" s="1">
        <v>194</v>
      </c>
      <c r="FN104" s="1">
        <v>195</v>
      </c>
      <c r="FO104" s="1">
        <v>196</v>
      </c>
      <c r="FP104" s="1">
        <v>197</v>
      </c>
      <c r="FQ104" s="1">
        <v>198</v>
      </c>
      <c r="FR104" s="1">
        <v>199</v>
      </c>
      <c r="FS104" s="1">
        <v>200</v>
      </c>
      <c r="FT104" s="1">
        <v>201</v>
      </c>
      <c r="FU104" s="1">
        <v>202</v>
      </c>
      <c r="FV104" s="1">
        <v>203</v>
      </c>
      <c r="FW104" s="1">
        <v>204</v>
      </c>
      <c r="FX104" s="1">
        <v>205</v>
      </c>
      <c r="FY104" s="1">
        <v>206</v>
      </c>
      <c r="FZ104" s="1">
        <v>207</v>
      </c>
      <c r="GA104" s="1">
        <v>208</v>
      </c>
      <c r="GB104" s="1">
        <v>209</v>
      </c>
      <c r="GC104" s="1">
        <v>210</v>
      </c>
      <c r="GD104" s="1">
        <v>211</v>
      </c>
      <c r="GE104" s="1">
        <v>212</v>
      </c>
      <c r="GF104" s="1">
        <v>213</v>
      </c>
      <c r="GG104" s="1">
        <v>214</v>
      </c>
      <c r="GH104" s="1">
        <v>215</v>
      </c>
      <c r="GI104" s="522">
        <v>216</v>
      </c>
      <c r="GJ104" s="1">
        <v>217</v>
      </c>
      <c r="GK104" s="218">
        <f t="shared" si="79"/>
        <v>1</v>
      </c>
      <c r="GL104" s="7"/>
      <c r="GM104" s="7">
        <v>8591</v>
      </c>
      <c r="GN104" s="7">
        <v>8756</v>
      </c>
      <c r="GO104" s="13">
        <v>8889</v>
      </c>
      <c r="GP104" s="17">
        <v>9036</v>
      </c>
      <c r="GQ104" s="22"/>
      <c r="GR104" s="31"/>
      <c r="GS104" s="37"/>
      <c r="GT104" s="41">
        <v>9634</v>
      </c>
      <c r="GU104" s="44">
        <v>9792</v>
      </c>
      <c r="GV104" s="47"/>
      <c r="GW104" s="53"/>
      <c r="GX104" s="65">
        <v>9870</v>
      </c>
      <c r="GY104" s="5">
        <v>9870</v>
      </c>
      <c r="GZ104" s="5">
        <v>9870</v>
      </c>
      <c r="HA104" s="73">
        <v>9991</v>
      </c>
      <c r="HB104" s="5">
        <v>9991</v>
      </c>
      <c r="HC104" s="5">
        <v>9991</v>
      </c>
      <c r="HD104" s="5">
        <v>9991</v>
      </c>
      <c r="HE104" s="5">
        <v>9991</v>
      </c>
      <c r="HF104" s="5">
        <v>9991</v>
      </c>
      <c r="HG104" s="99">
        <v>10070</v>
      </c>
      <c r="HH104" s="104">
        <v>10248</v>
      </c>
      <c r="HI104" s="114"/>
      <c r="HJ104" s="117"/>
      <c r="HK104" s="74">
        <v>10437</v>
      </c>
      <c r="HL104" s="124"/>
      <c r="HM104" s="129"/>
      <c r="HN104" s="133"/>
      <c r="HO104" s="136"/>
      <c r="HP104" s="140"/>
      <c r="HQ104" s="145"/>
      <c r="HR104" s="149"/>
      <c r="HS104" s="153">
        <v>11261</v>
      </c>
      <c r="HT104" s="158">
        <v>11417</v>
      </c>
      <c r="HU104" s="163">
        <v>11582</v>
      </c>
      <c r="HV104" s="167"/>
      <c r="HW104" s="174"/>
      <c r="HX104" s="178"/>
      <c r="HY104" s="184"/>
      <c r="HZ104" s="189"/>
      <c r="IA104" s="193"/>
      <c r="IB104" s="202">
        <v>12224</v>
      </c>
      <c r="IC104" s="205"/>
      <c r="ID104" s="209"/>
      <c r="IE104" s="218"/>
      <c r="IF104" s="225"/>
      <c r="IG104" s="229"/>
      <c r="IH104" s="235"/>
      <c r="II104" s="245"/>
      <c r="IJ104" s="251"/>
      <c r="IK104" s="255"/>
      <c r="IL104" s="264"/>
      <c r="IM104" s="268"/>
      <c r="IN104" s="272"/>
      <c r="IO104" s="279"/>
      <c r="IP104" s="285"/>
      <c r="IQ104" s="291"/>
      <c r="IR104" s="295"/>
      <c r="IS104" s="299"/>
      <c r="IT104" s="305"/>
      <c r="IU104" s="308"/>
      <c r="IV104" s="310"/>
      <c r="IW104" s="313"/>
      <c r="IX104" s="317"/>
      <c r="IY104" s="322"/>
      <c r="IZ104" s="327"/>
      <c r="JA104" s="331"/>
      <c r="JB104" s="335"/>
      <c r="JC104" s="338"/>
      <c r="JD104" s="343"/>
      <c r="JE104" s="346"/>
      <c r="JF104" s="354"/>
      <c r="JG104" s="375"/>
      <c r="JH104" s="388"/>
      <c r="JI104" s="393"/>
      <c r="JJ104" s="414"/>
      <c r="JK104" s="422"/>
      <c r="JL104" s="429"/>
      <c r="JM104" s="435"/>
      <c r="JN104" s="441"/>
      <c r="JO104" s="448"/>
      <c r="JP104" s="456"/>
      <c r="JQ104" s="460"/>
      <c r="JR104" s="468"/>
      <c r="JS104" s="475"/>
      <c r="JT104" s="483"/>
      <c r="JU104" s="489"/>
      <c r="JV104" s="498"/>
      <c r="JW104" s="505"/>
      <c r="JX104" s="511"/>
      <c r="JY104" s="519"/>
      <c r="JZ104" s="530"/>
      <c r="KA104" s="218" t="str">
        <f t="shared" si="80"/>
        <v>Н/Д</v>
      </c>
      <c r="KB104" s="4"/>
    </row>
    <row r="105" spans="1:288" ht="15" customHeight="1" x14ac:dyDescent="0.2">
      <c r="A105" s="557"/>
      <c r="B105" s="43">
        <v>104</v>
      </c>
      <c r="C105" s="4" t="s">
        <v>216</v>
      </c>
      <c r="D105" s="43">
        <v>3</v>
      </c>
      <c r="E105" s="43">
        <v>4</v>
      </c>
      <c r="F105" s="7">
        <v>348</v>
      </c>
      <c r="G105" s="1">
        <v>354</v>
      </c>
      <c r="H105" s="1">
        <v>360</v>
      </c>
      <c r="I105" s="1">
        <v>366</v>
      </c>
      <c r="J105" s="18">
        <v>376</v>
      </c>
      <c r="K105" s="22">
        <v>382</v>
      </c>
      <c r="L105" s="1">
        <v>387</v>
      </c>
      <c r="M105" s="1">
        <f t="shared" si="123"/>
        <v>395</v>
      </c>
      <c r="N105" s="1">
        <f>ROUND((M105-F105)/7+M105,0)</f>
        <v>402</v>
      </c>
      <c r="O105" s="44">
        <v>410</v>
      </c>
      <c r="P105" s="1">
        <f t="shared" si="125"/>
        <v>418</v>
      </c>
      <c r="Q105" s="53">
        <v>419</v>
      </c>
      <c r="R105" s="65">
        <v>423</v>
      </c>
      <c r="S105" s="69">
        <v>428</v>
      </c>
      <c r="T105" s="71">
        <v>432</v>
      </c>
      <c r="U105" s="73">
        <v>436</v>
      </c>
      <c r="V105" s="77">
        <v>441</v>
      </c>
      <c r="W105" s="82">
        <v>446</v>
      </c>
      <c r="X105" s="88">
        <v>458</v>
      </c>
      <c r="Y105" s="90">
        <v>458</v>
      </c>
      <c r="Z105" s="93">
        <v>462</v>
      </c>
      <c r="AA105" s="99">
        <v>467</v>
      </c>
      <c r="AB105" s="104">
        <v>472</v>
      </c>
      <c r="AC105" s="114">
        <v>477</v>
      </c>
      <c r="AD105" s="117">
        <v>482</v>
      </c>
      <c r="AE105" s="122">
        <v>486</v>
      </c>
      <c r="AF105" s="1">
        <f t="shared" si="126"/>
        <v>490.7</v>
      </c>
      <c r="AG105" s="1">
        <f t="shared" si="127"/>
        <v>495.3</v>
      </c>
      <c r="AH105" s="1">
        <f t="shared" si="128"/>
        <v>499.7</v>
      </c>
      <c r="AI105" s="1">
        <f t="shared" si="129"/>
        <v>504.3</v>
      </c>
      <c r="AJ105" s="1">
        <f>AI105+4.37</f>
        <v>508.67</v>
      </c>
      <c r="AK105" s="1">
        <f>AJ105+4.37</f>
        <v>513.04</v>
      </c>
      <c r="AL105" s="1">
        <v>521.70000000000005</v>
      </c>
      <c r="AM105" s="1">
        <v>530.4</v>
      </c>
      <c r="AN105" s="1">
        <v>539</v>
      </c>
      <c r="AO105" s="163">
        <v>534</v>
      </c>
      <c r="AP105" s="1">
        <v>542</v>
      </c>
      <c r="AQ105" s="1">
        <v>550</v>
      </c>
      <c r="AR105" s="1">
        <v>554</v>
      </c>
      <c r="AS105" s="1">
        <v>558</v>
      </c>
      <c r="AT105" s="1">
        <v>564</v>
      </c>
      <c r="AU105" s="1">
        <v>566</v>
      </c>
      <c r="AV105" s="1">
        <v>572</v>
      </c>
      <c r="AW105" s="1">
        <v>578</v>
      </c>
      <c r="AX105" s="1">
        <v>584</v>
      </c>
      <c r="AY105" s="1">
        <v>590</v>
      </c>
      <c r="AZ105" s="1">
        <v>596</v>
      </c>
      <c r="BA105" s="1">
        <v>602</v>
      </c>
      <c r="BB105" s="1">
        <v>608</v>
      </c>
      <c r="BC105" s="1">
        <v>614</v>
      </c>
      <c r="BD105" s="1">
        <v>620</v>
      </c>
      <c r="BE105" s="1">
        <v>626</v>
      </c>
      <c r="BF105" s="1">
        <v>632</v>
      </c>
      <c r="BG105" s="1">
        <v>638</v>
      </c>
      <c r="BH105" s="1">
        <v>644</v>
      </c>
      <c r="BI105" s="1">
        <v>650</v>
      </c>
      <c r="BJ105" s="1">
        <v>656</v>
      </c>
      <c r="BK105" s="1">
        <v>662</v>
      </c>
      <c r="BL105" s="1">
        <v>668</v>
      </c>
      <c r="BM105" s="1">
        <v>674</v>
      </c>
      <c r="BN105" s="1">
        <v>680</v>
      </c>
      <c r="BO105" s="1">
        <v>686</v>
      </c>
      <c r="BP105" s="1">
        <v>692</v>
      </c>
      <c r="BQ105" s="1">
        <v>698</v>
      </c>
      <c r="BR105" s="1">
        <v>704</v>
      </c>
      <c r="BS105" s="1">
        <v>710</v>
      </c>
      <c r="BT105" s="1">
        <v>716</v>
      </c>
      <c r="BU105" s="1">
        <v>722</v>
      </c>
      <c r="BV105" s="1">
        <v>722</v>
      </c>
      <c r="BW105" s="338">
        <v>711</v>
      </c>
      <c r="BX105" s="1">
        <v>0.85</v>
      </c>
      <c r="BY105" s="1">
        <v>0.85</v>
      </c>
      <c r="BZ105" s="1">
        <v>0.85</v>
      </c>
      <c r="CA105" s="1">
        <v>0.85</v>
      </c>
      <c r="CB105" s="1">
        <v>0.85</v>
      </c>
      <c r="CC105" s="1">
        <v>0.85</v>
      </c>
      <c r="CD105" s="1">
        <v>0.85</v>
      </c>
      <c r="CE105" s="1">
        <v>0.85</v>
      </c>
      <c r="CF105" s="1">
        <v>0.85</v>
      </c>
      <c r="CG105" s="1">
        <v>0.85</v>
      </c>
      <c r="CH105" s="1">
        <v>0.85</v>
      </c>
      <c r="CI105" s="1">
        <v>0.85</v>
      </c>
      <c r="CJ105" s="1">
        <v>0.85</v>
      </c>
      <c r="CK105" s="1">
        <v>0.85</v>
      </c>
      <c r="CL105" s="1">
        <v>0.85</v>
      </c>
      <c r="CM105" s="1">
        <v>0.85</v>
      </c>
      <c r="CN105" s="1">
        <v>0.85</v>
      </c>
      <c r="CO105" s="1">
        <v>0.85</v>
      </c>
      <c r="CP105" s="1">
        <v>0.85</v>
      </c>
      <c r="CQ105" s="1">
        <v>0.85</v>
      </c>
      <c r="CR105" s="1">
        <v>0.85</v>
      </c>
      <c r="CS105" s="522">
        <v>0.85</v>
      </c>
      <c r="CT105" s="1">
        <v>0.85</v>
      </c>
      <c r="CU105" s="218">
        <f t="shared" si="76"/>
        <v>0</v>
      </c>
      <c r="CV105" s="7">
        <v>116</v>
      </c>
      <c r="CW105" s="5">
        <v>116</v>
      </c>
      <c r="CX105" s="5">
        <v>116</v>
      </c>
      <c r="CY105" s="5">
        <v>116</v>
      </c>
      <c r="CZ105" s="18">
        <v>116</v>
      </c>
      <c r="DA105" s="22">
        <v>116</v>
      </c>
      <c r="DB105" s="1">
        <v>116</v>
      </c>
      <c r="DC105" s="1">
        <v>116</v>
      </c>
      <c r="DD105" s="1">
        <f>ROUND((DC105-CV105)/7+DC105,0)</f>
        <v>116</v>
      </c>
      <c r="DE105" s="44">
        <v>117</v>
      </c>
      <c r="DF105" s="1">
        <f t="shared" si="130"/>
        <v>118</v>
      </c>
      <c r="DG105" s="53">
        <v>118</v>
      </c>
      <c r="DH105" s="65">
        <v>118</v>
      </c>
      <c r="DI105" s="69">
        <v>118</v>
      </c>
      <c r="DJ105" s="71">
        <v>118</v>
      </c>
      <c r="DK105" s="73">
        <v>118</v>
      </c>
      <c r="DL105" s="77">
        <v>118</v>
      </c>
      <c r="DM105" s="82">
        <v>118</v>
      </c>
      <c r="DN105" s="88">
        <v>118</v>
      </c>
      <c r="DO105" s="90">
        <v>118</v>
      </c>
      <c r="DP105" s="93">
        <v>118</v>
      </c>
      <c r="DQ105" s="99">
        <v>118</v>
      </c>
      <c r="DR105" s="104">
        <v>118</v>
      </c>
      <c r="DS105" s="114">
        <v>118</v>
      </c>
      <c r="DT105" s="117">
        <v>118</v>
      </c>
      <c r="DU105" s="122">
        <v>118</v>
      </c>
      <c r="DV105" s="1">
        <v>118</v>
      </c>
      <c r="DW105" s="1">
        <v>118</v>
      </c>
      <c r="DX105" s="1">
        <v>118</v>
      </c>
      <c r="DY105" s="1">
        <v>118</v>
      </c>
      <c r="DZ105" s="1">
        <f t="shared" si="133"/>
        <v>118</v>
      </c>
      <c r="EA105" s="1">
        <f t="shared" si="134"/>
        <v>118</v>
      </c>
      <c r="EB105" s="1">
        <v>118</v>
      </c>
      <c r="EC105" s="1">
        <v>118</v>
      </c>
      <c r="ED105" s="1">
        <v>118</v>
      </c>
      <c r="EE105" s="163">
        <v>118</v>
      </c>
      <c r="EF105" s="1">
        <v>118</v>
      </c>
      <c r="EG105" s="1">
        <v>118</v>
      </c>
      <c r="EH105" s="1">
        <v>118</v>
      </c>
      <c r="EI105" s="1">
        <v>118</v>
      </c>
      <c r="EJ105" s="1">
        <v>118</v>
      </c>
      <c r="EK105" s="1">
        <f t="shared" si="135"/>
        <v>118</v>
      </c>
      <c r="EL105" s="1">
        <f t="shared" ref="EL105:EL106" si="144">EK105</f>
        <v>118</v>
      </c>
      <c r="EM105" s="1">
        <f t="shared" si="136"/>
        <v>118</v>
      </c>
      <c r="EN105" s="1">
        <f t="shared" si="137"/>
        <v>118</v>
      </c>
      <c r="EO105" s="1">
        <v>118</v>
      </c>
      <c r="EP105" s="1">
        <v>118</v>
      </c>
      <c r="EQ105" s="1">
        <v>118</v>
      </c>
      <c r="ER105" s="1">
        <v>118</v>
      </c>
      <c r="ES105" s="1">
        <v>118</v>
      </c>
      <c r="ET105" s="1">
        <v>118</v>
      </c>
      <c r="EU105" s="1">
        <v>118</v>
      </c>
      <c r="EV105" s="1">
        <f t="shared" si="138"/>
        <v>118</v>
      </c>
      <c r="EW105" s="1">
        <f t="shared" si="139"/>
        <v>118</v>
      </c>
      <c r="EX105" s="1">
        <f t="shared" si="140"/>
        <v>118</v>
      </c>
      <c r="EY105" s="1">
        <v>118</v>
      </c>
      <c r="EZ105" s="1">
        <v>118</v>
      </c>
      <c r="FA105" s="1">
        <v>118</v>
      </c>
      <c r="FB105" s="1">
        <v>118</v>
      </c>
      <c r="FC105" s="1">
        <v>118</v>
      </c>
      <c r="FD105" s="1">
        <v>118</v>
      </c>
      <c r="FE105" s="1">
        <v>118</v>
      </c>
      <c r="FF105" s="1">
        <v>118</v>
      </c>
      <c r="FG105" s="1">
        <f t="shared" si="141"/>
        <v>118</v>
      </c>
      <c r="FH105" s="1">
        <f t="shared" si="142"/>
        <v>118</v>
      </c>
      <c r="FI105" s="1">
        <f t="shared" si="143"/>
        <v>118</v>
      </c>
      <c r="FJ105" s="1">
        <v>118</v>
      </c>
      <c r="FK105" s="1">
        <v>118</v>
      </c>
      <c r="FL105" s="1">
        <v>118</v>
      </c>
      <c r="FM105" s="338">
        <v>118</v>
      </c>
      <c r="FN105" s="1">
        <v>1.06</v>
      </c>
      <c r="FO105" s="1">
        <v>1.06</v>
      </c>
      <c r="FP105" s="1">
        <v>1.06</v>
      </c>
      <c r="FQ105" s="1">
        <v>1.06</v>
      </c>
      <c r="FR105" s="1">
        <v>1.06</v>
      </c>
      <c r="FS105" s="1">
        <v>1.06</v>
      </c>
      <c r="FT105" s="1">
        <v>1.06</v>
      </c>
      <c r="FU105" s="1">
        <v>1.06</v>
      </c>
      <c r="FV105" s="1">
        <v>1.06</v>
      </c>
      <c r="FW105" s="1">
        <v>1.06</v>
      </c>
      <c r="FX105" s="1">
        <v>1.06</v>
      </c>
      <c r="FY105" s="1">
        <v>1.06</v>
      </c>
      <c r="FZ105" s="1">
        <v>1.06</v>
      </c>
      <c r="GA105" s="1">
        <v>1.06</v>
      </c>
      <c r="GB105" s="1">
        <v>1.06</v>
      </c>
      <c r="GC105" s="1">
        <v>1.06</v>
      </c>
      <c r="GD105" s="1">
        <v>1.06</v>
      </c>
      <c r="GE105" s="1">
        <v>1.06</v>
      </c>
      <c r="GF105" s="1">
        <v>1.06</v>
      </c>
      <c r="GG105" s="1">
        <v>1.06</v>
      </c>
      <c r="GH105" s="1">
        <v>1.06</v>
      </c>
      <c r="GI105" s="522">
        <v>1.06</v>
      </c>
      <c r="GJ105" s="1">
        <v>1.06</v>
      </c>
      <c r="GK105" s="218">
        <f t="shared" si="79"/>
        <v>0</v>
      </c>
      <c r="GL105" s="7"/>
      <c r="GM105" s="7"/>
      <c r="GN105" s="7"/>
      <c r="GO105" s="13"/>
      <c r="GP105" s="17">
        <v>15225</v>
      </c>
      <c r="GQ105" s="22"/>
      <c r="GR105" s="31"/>
      <c r="GS105" s="37"/>
      <c r="GT105" s="41"/>
      <c r="GU105" s="44">
        <v>16265</v>
      </c>
      <c r="GV105" s="47"/>
      <c r="GW105" s="53">
        <v>16731</v>
      </c>
      <c r="GX105" s="65">
        <v>16954</v>
      </c>
      <c r="GY105" s="69">
        <v>17205</v>
      </c>
      <c r="GZ105" s="71">
        <v>17475</v>
      </c>
      <c r="HA105" s="73">
        <v>17743</v>
      </c>
      <c r="HB105" s="77">
        <v>17996</v>
      </c>
      <c r="HC105" s="82">
        <v>18198</v>
      </c>
      <c r="HD105" s="88">
        <v>18498</v>
      </c>
      <c r="HE105" s="74">
        <v>18623</v>
      </c>
      <c r="HF105" s="74">
        <v>18872</v>
      </c>
      <c r="HG105" s="99">
        <v>19110</v>
      </c>
      <c r="HH105" s="104">
        <v>19374</v>
      </c>
      <c r="HI105" s="114">
        <v>19634</v>
      </c>
      <c r="HJ105" s="74">
        <v>19897</v>
      </c>
      <c r="HK105" s="74">
        <v>20142</v>
      </c>
      <c r="HL105" s="124"/>
      <c r="HM105" s="129"/>
      <c r="HN105" s="133"/>
      <c r="HO105" s="136"/>
      <c r="HP105" s="140"/>
      <c r="HQ105" s="145"/>
      <c r="HR105" s="149"/>
      <c r="HS105" s="153"/>
      <c r="HT105" s="158"/>
      <c r="HU105" s="163">
        <v>19900</v>
      </c>
      <c r="HV105" s="167"/>
      <c r="HW105" s="174"/>
      <c r="HX105" s="178"/>
      <c r="HY105" s="184"/>
      <c r="HZ105" s="189"/>
      <c r="IA105" s="193"/>
      <c r="IB105" s="202"/>
      <c r="IC105" s="205"/>
      <c r="ID105" s="209"/>
      <c r="IE105" s="218"/>
      <c r="IF105" s="225"/>
      <c r="IG105" s="229"/>
      <c r="IH105" s="235"/>
      <c r="II105" s="245"/>
      <c r="IJ105" s="251"/>
      <c r="IK105" s="255"/>
      <c r="IL105" s="264"/>
      <c r="IM105" s="268"/>
      <c r="IN105" s="272"/>
      <c r="IO105" s="279"/>
      <c r="IP105" s="285"/>
      <c r="IQ105" s="291"/>
      <c r="IR105" s="295"/>
      <c r="IS105" s="299"/>
      <c r="IT105" s="305"/>
      <c r="IU105" s="308"/>
      <c r="IV105" s="310"/>
      <c r="IW105" s="313"/>
      <c r="IX105" s="317"/>
      <c r="IY105" s="322"/>
      <c r="IZ105" s="327"/>
      <c r="JA105" s="331"/>
      <c r="JB105" s="335"/>
      <c r="JC105" s="338"/>
      <c r="JD105" s="343">
        <v>22151</v>
      </c>
      <c r="JE105" s="346"/>
      <c r="JF105" s="354"/>
      <c r="JG105" s="375"/>
      <c r="JH105" s="388"/>
      <c r="JI105" s="393"/>
      <c r="JJ105" s="414"/>
      <c r="JK105" s="422"/>
      <c r="JL105" s="429"/>
      <c r="JM105" s="435"/>
      <c r="JN105" s="441"/>
      <c r="JO105" s="448"/>
      <c r="JP105" s="456"/>
      <c r="JQ105" s="460"/>
      <c r="JR105" s="468"/>
      <c r="JS105" s="475"/>
      <c r="JT105" s="483"/>
      <c r="JU105" s="489"/>
      <c r="JV105" s="498"/>
      <c r="JW105" s="505"/>
      <c r="JX105" s="511"/>
      <c r="JY105" s="519"/>
      <c r="JZ105" s="530"/>
      <c r="KA105" s="218" t="str">
        <f t="shared" si="80"/>
        <v>Н/Д</v>
      </c>
      <c r="KB105" s="4"/>
    </row>
    <row r="106" spans="1:288" ht="15" customHeight="1" x14ac:dyDescent="0.2">
      <c r="A106" s="557">
        <v>3</v>
      </c>
      <c r="B106" s="43">
        <v>105</v>
      </c>
      <c r="C106" s="4" t="s">
        <v>216</v>
      </c>
      <c r="D106" s="43">
        <v>1</v>
      </c>
      <c r="E106" s="43">
        <v>1</v>
      </c>
      <c r="F106" s="7">
        <v>324</v>
      </c>
      <c r="G106" s="7">
        <v>329</v>
      </c>
      <c r="H106" s="10">
        <v>332</v>
      </c>
      <c r="I106" s="13">
        <v>336</v>
      </c>
      <c r="J106" s="18">
        <v>342</v>
      </c>
      <c r="K106" s="22">
        <v>347</v>
      </c>
      <c r="L106" s="31">
        <v>355</v>
      </c>
      <c r="M106" s="37">
        <v>362</v>
      </c>
      <c r="N106" s="41">
        <v>368</v>
      </c>
      <c r="O106" s="44">
        <v>373</v>
      </c>
      <c r="P106" s="47">
        <v>377</v>
      </c>
      <c r="Q106" s="53">
        <v>381</v>
      </c>
      <c r="R106" s="65">
        <v>385</v>
      </c>
      <c r="S106" s="69">
        <v>389</v>
      </c>
      <c r="T106" s="71">
        <v>393</v>
      </c>
      <c r="U106" s="73">
        <v>397</v>
      </c>
      <c r="V106" s="77">
        <v>402</v>
      </c>
      <c r="W106" s="82">
        <v>408</v>
      </c>
      <c r="X106" s="88">
        <v>414</v>
      </c>
      <c r="Y106" s="90">
        <v>417</v>
      </c>
      <c r="Z106" s="93">
        <v>419</v>
      </c>
      <c r="AA106" s="99">
        <v>421</v>
      </c>
      <c r="AB106" s="104">
        <v>423</v>
      </c>
      <c r="AC106" s="114">
        <v>425</v>
      </c>
      <c r="AD106" s="117">
        <v>427</v>
      </c>
      <c r="AE106" s="122">
        <v>429</v>
      </c>
      <c r="AF106" s="124">
        <v>431</v>
      </c>
      <c r="AG106" s="1">
        <f t="shared" si="127"/>
        <v>433</v>
      </c>
      <c r="AH106" s="133">
        <v>434</v>
      </c>
      <c r="AI106" s="136">
        <v>436</v>
      </c>
      <c r="AJ106" s="140">
        <v>439</v>
      </c>
      <c r="AK106" s="145">
        <v>441</v>
      </c>
      <c r="AL106" s="1">
        <v>443</v>
      </c>
      <c r="AM106" s="153">
        <v>452</v>
      </c>
      <c r="AN106" s="158">
        <v>455</v>
      </c>
      <c r="AO106" s="1">
        <v>459</v>
      </c>
      <c r="AP106" s="1">
        <v>463</v>
      </c>
      <c r="AQ106" s="174">
        <v>465</v>
      </c>
      <c r="AR106" s="1">
        <v>466</v>
      </c>
      <c r="AS106" s="1">
        <v>468</v>
      </c>
      <c r="AT106" s="1">
        <v>470</v>
      </c>
      <c r="AU106" s="193">
        <v>490</v>
      </c>
      <c r="AV106" s="1">
        <v>496</v>
      </c>
      <c r="AW106" s="205">
        <v>499</v>
      </c>
      <c r="AX106" s="209">
        <v>506</v>
      </c>
      <c r="AY106" s="1">
        <v>512</v>
      </c>
      <c r="AZ106" s="1">
        <v>518</v>
      </c>
      <c r="BA106" s="1">
        <v>524</v>
      </c>
      <c r="BB106" s="1">
        <v>530</v>
      </c>
      <c r="BC106" s="1">
        <v>536</v>
      </c>
      <c r="BD106" s="1">
        <v>542</v>
      </c>
      <c r="BE106" s="1">
        <v>548</v>
      </c>
      <c r="BF106" s="1">
        <v>554</v>
      </c>
      <c r="BG106" s="1">
        <v>560</v>
      </c>
      <c r="BH106" s="1">
        <v>566</v>
      </c>
      <c r="BI106" s="1">
        <v>572</v>
      </c>
      <c r="BJ106" s="1">
        <v>578</v>
      </c>
      <c r="BK106" s="1">
        <v>584</v>
      </c>
      <c r="BL106" s="1">
        <v>590</v>
      </c>
      <c r="BM106" s="1">
        <v>596</v>
      </c>
      <c r="BN106" s="1">
        <v>602</v>
      </c>
      <c r="BO106" s="1">
        <v>608</v>
      </c>
      <c r="BP106" s="1">
        <v>614</v>
      </c>
      <c r="BQ106" s="1">
        <v>620</v>
      </c>
      <c r="BR106" s="1">
        <v>626</v>
      </c>
      <c r="BS106" s="1">
        <v>632</v>
      </c>
      <c r="BT106" s="1">
        <v>638</v>
      </c>
      <c r="BU106" s="1">
        <v>644</v>
      </c>
      <c r="BV106" s="1">
        <v>650</v>
      </c>
      <c r="BW106" s="1">
        <v>656</v>
      </c>
      <c r="BX106" s="343">
        <v>610</v>
      </c>
      <c r="BY106" s="346">
        <v>616</v>
      </c>
      <c r="BZ106" s="1">
        <v>624</v>
      </c>
      <c r="CA106" s="1">
        <v>630</v>
      </c>
      <c r="CB106" s="1">
        <v>636</v>
      </c>
      <c r="CC106" s="1">
        <v>642</v>
      </c>
      <c r="CD106" s="1">
        <v>648</v>
      </c>
      <c r="CE106" s="1">
        <v>654</v>
      </c>
      <c r="CF106" s="1">
        <v>660</v>
      </c>
      <c r="CG106" s="1">
        <v>666</v>
      </c>
      <c r="CH106" s="1">
        <v>672</v>
      </c>
      <c r="CI106" s="1">
        <v>678</v>
      </c>
      <c r="CJ106" s="1">
        <v>684</v>
      </c>
      <c r="CK106" s="1">
        <v>690</v>
      </c>
      <c r="CL106" s="1">
        <v>696</v>
      </c>
      <c r="CM106" s="1">
        <v>702</v>
      </c>
      <c r="CN106" s="1">
        <v>708</v>
      </c>
      <c r="CO106" s="1">
        <v>714</v>
      </c>
      <c r="CP106" s="1">
        <v>720</v>
      </c>
      <c r="CQ106" s="1">
        <v>726</v>
      </c>
      <c r="CR106" s="1">
        <v>732</v>
      </c>
      <c r="CS106" s="522">
        <v>738</v>
      </c>
      <c r="CT106" s="1">
        <v>744</v>
      </c>
      <c r="CU106" s="218">
        <f t="shared" si="76"/>
        <v>6</v>
      </c>
      <c r="CV106" s="7">
        <v>57</v>
      </c>
      <c r="CW106" s="7">
        <v>60</v>
      </c>
      <c r="CX106" s="10">
        <v>61</v>
      </c>
      <c r="CY106" s="13">
        <v>64</v>
      </c>
      <c r="CZ106" s="18">
        <v>66</v>
      </c>
      <c r="DA106" s="22">
        <v>67</v>
      </c>
      <c r="DB106" s="31">
        <v>69</v>
      </c>
      <c r="DC106" s="37">
        <v>69</v>
      </c>
      <c r="DD106" s="41">
        <v>70</v>
      </c>
      <c r="DE106" s="44">
        <v>72</v>
      </c>
      <c r="DF106" s="47">
        <v>74</v>
      </c>
      <c r="DG106" s="53">
        <v>75</v>
      </c>
      <c r="DH106" s="65">
        <v>77</v>
      </c>
      <c r="DI106" s="69">
        <v>78</v>
      </c>
      <c r="DJ106" s="71">
        <v>80</v>
      </c>
      <c r="DK106" s="73">
        <v>82</v>
      </c>
      <c r="DL106" s="77">
        <v>84</v>
      </c>
      <c r="DM106" s="82">
        <v>85</v>
      </c>
      <c r="DN106" s="88">
        <v>86</v>
      </c>
      <c r="DO106" s="90">
        <v>87</v>
      </c>
      <c r="DP106" s="93">
        <v>88</v>
      </c>
      <c r="DQ106" s="99">
        <v>89</v>
      </c>
      <c r="DR106" s="104">
        <v>90</v>
      </c>
      <c r="DS106" s="114">
        <v>91</v>
      </c>
      <c r="DT106" s="117">
        <v>92</v>
      </c>
      <c r="DU106" s="122">
        <v>93</v>
      </c>
      <c r="DV106" s="124">
        <v>94</v>
      </c>
      <c r="DW106" s="1">
        <f t="shared" si="131"/>
        <v>95</v>
      </c>
      <c r="DX106" s="133">
        <v>96</v>
      </c>
      <c r="DY106" s="136">
        <v>96</v>
      </c>
      <c r="DZ106" s="140">
        <v>96</v>
      </c>
      <c r="EA106" s="145">
        <v>96</v>
      </c>
      <c r="EB106" s="1">
        <v>97</v>
      </c>
      <c r="EC106" s="153">
        <v>100</v>
      </c>
      <c r="ED106" s="158">
        <v>100</v>
      </c>
      <c r="EE106" s="1">
        <v>100</v>
      </c>
      <c r="EF106" s="1">
        <v>102</v>
      </c>
      <c r="EG106" s="174">
        <v>102</v>
      </c>
      <c r="EH106" s="1">
        <v>103</v>
      </c>
      <c r="EI106" s="1">
        <v>104</v>
      </c>
      <c r="EJ106" s="1">
        <v>105</v>
      </c>
      <c r="EK106" s="193">
        <v>105</v>
      </c>
      <c r="EL106" s="1">
        <f t="shared" si="144"/>
        <v>105</v>
      </c>
      <c r="EM106" s="205">
        <v>105</v>
      </c>
      <c r="EN106" s="209">
        <v>105</v>
      </c>
      <c r="EO106" s="1">
        <v>106</v>
      </c>
      <c r="EP106" s="1">
        <v>108</v>
      </c>
      <c r="EQ106" s="234">
        <v>112</v>
      </c>
      <c r="ER106" s="234">
        <v>113</v>
      </c>
      <c r="ES106" s="234">
        <v>115</v>
      </c>
      <c r="ET106" s="1">
        <v>117</v>
      </c>
      <c r="EU106" s="1">
        <v>118</v>
      </c>
      <c r="EV106" s="1">
        <f t="shared" si="138"/>
        <v>118</v>
      </c>
      <c r="EW106" s="1">
        <f t="shared" si="139"/>
        <v>118</v>
      </c>
      <c r="EX106" s="1">
        <f t="shared" si="140"/>
        <v>118</v>
      </c>
      <c r="EY106" s="1">
        <v>119</v>
      </c>
      <c r="EZ106" s="1">
        <v>120</v>
      </c>
      <c r="FA106" s="1">
        <v>121</v>
      </c>
      <c r="FB106" s="1">
        <v>122</v>
      </c>
      <c r="FC106" s="1">
        <v>123</v>
      </c>
      <c r="FD106" s="1">
        <v>124</v>
      </c>
      <c r="FE106" s="1">
        <v>125</v>
      </c>
      <c r="FF106" s="1">
        <v>126</v>
      </c>
      <c r="FG106" s="1">
        <f t="shared" si="141"/>
        <v>126</v>
      </c>
      <c r="FH106" s="1">
        <f t="shared" si="142"/>
        <v>126</v>
      </c>
      <c r="FI106" s="1">
        <f t="shared" si="143"/>
        <v>126</v>
      </c>
      <c r="FJ106" s="1">
        <f>FI106+1</f>
        <v>127</v>
      </c>
      <c r="FK106" s="1">
        <v>128</v>
      </c>
      <c r="FL106" s="234">
        <v>125</v>
      </c>
      <c r="FM106" s="234">
        <v>125</v>
      </c>
      <c r="FN106" s="343">
        <v>125</v>
      </c>
      <c r="FO106" s="346">
        <v>125</v>
      </c>
      <c r="FP106" s="1">
        <v>125</v>
      </c>
      <c r="FQ106" s="1">
        <v>125</v>
      </c>
      <c r="FR106" s="1">
        <v>125</v>
      </c>
      <c r="FS106" s="1">
        <v>125</v>
      </c>
      <c r="FT106" s="1">
        <v>125</v>
      </c>
      <c r="FU106" s="1">
        <v>125</v>
      </c>
      <c r="FV106" s="1">
        <v>125</v>
      </c>
      <c r="FW106" s="1">
        <v>125</v>
      </c>
      <c r="FX106" s="1">
        <v>125</v>
      </c>
      <c r="FY106" s="1">
        <v>125</v>
      </c>
      <c r="FZ106" s="1">
        <v>125</v>
      </c>
      <c r="GA106" s="1">
        <v>125</v>
      </c>
      <c r="GB106" s="1">
        <v>125</v>
      </c>
      <c r="GC106" s="1">
        <v>125</v>
      </c>
      <c r="GD106" s="1">
        <v>125</v>
      </c>
      <c r="GE106" s="1">
        <v>125</v>
      </c>
      <c r="GF106" s="1">
        <v>125</v>
      </c>
      <c r="GG106" s="1">
        <v>125</v>
      </c>
      <c r="GH106" s="1">
        <v>125</v>
      </c>
      <c r="GI106" s="522">
        <v>125</v>
      </c>
      <c r="GJ106" s="1">
        <v>125</v>
      </c>
      <c r="GK106" s="218">
        <f t="shared" si="79"/>
        <v>0</v>
      </c>
      <c r="GL106" s="7">
        <v>8232</v>
      </c>
      <c r="GM106" s="7">
        <v>8355</v>
      </c>
      <c r="GN106" s="7">
        <v>8453</v>
      </c>
      <c r="GO106" s="13">
        <v>8569</v>
      </c>
      <c r="GP106" s="17">
        <v>8622</v>
      </c>
      <c r="GQ106" s="22">
        <v>8787</v>
      </c>
      <c r="GR106" s="31">
        <v>8912</v>
      </c>
      <c r="GS106" s="37"/>
      <c r="GT106" s="41"/>
      <c r="GU106" s="44">
        <v>9257</v>
      </c>
      <c r="GV106" s="47">
        <v>9375</v>
      </c>
      <c r="GW106" s="53">
        <v>9518</v>
      </c>
      <c r="GX106" s="65">
        <v>9631</v>
      </c>
      <c r="GY106" s="69">
        <v>9746</v>
      </c>
      <c r="GZ106" s="71">
        <v>9855</v>
      </c>
      <c r="HA106" s="73">
        <v>9950</v>
      </c>
      <c r="HB106" s="77">
        <v>10057</v>
      </c>
      <c r="HC106" s="82">
        <v>10185</v>
      </c>
      <c r="HD106" s="88">
        <v>10303</v>
      </c>
      <c r="HE106" s="90">
        <v>10398</v>
      </c>
      <c r="HF106" s="93">
        <v>10490</v>
      </c>
      <c r="HG106" s="99">
        <v>10588</v>
      </c>
      <c r="HH106" s="104">
        <v>10685</v>
      </c>
      <c r="HI106" s="114">
        <v>10776</v>
      </c>
      <c r="HJ106" s="74">
        <v>10860</v>
      </c>
      <c r="HK106" s="74">
        <v>10922</v>
      </c>
      <c r="HL106" s="124">
        <v>10996</v>
      </c>
      <c r="HM106" s="129"/>
      <c r="HN106" s="133">
        <v>11100</v>
      </c>
      <c r="HO106" s="136">
        <v>11205</v>
      </c>
      <c r="HP106" s="140">
        <v>11281</v>
      </c>
      <c r="HQ106" s="145">
        <v>11347</v>
      </c>
      <c r="HR106" s="149"/>
      <c r="HS106" s="153">
        <v>11750</v>
      </c>
      <c r="HT106" s="158">
        <v>11780</v>
      </c>
      <c r="HU106" s="163"/>
      <c r="HV106" s="167"/>
      <c r="HW106" s="174"/>
      <c r="HX106" s="178"/>
      <c r="HY106" s="184"/>
      <c r="HZ106" s="189"/>
      <c r="IA106" s="193"/>
      <c r="IB106" s="202"/>
      <c r="IC106" s="205"/>
      <c r="ID106" s="209">
        <v>13742</v>
      </c>
      <c r="IE106" s="218"/>
      <c r="IF106" s="225"/>
      <c r="IG106" s="229"/>
      <c r="IH106" s="235"/>
      <c r="II106" s="245"/>
      <c r="IJ106" s="251"/>
      <c r="IK106" s="255"/>
      <c r="IL106" s="264"/>
      <c r="IM106" s="268"/>
      <c r="IN106" s="272"/>
      <c r="IO106" s="279"/>
      <c r="IP106" s="285"/>
      <c r="IQ106" s="291"/>
      <c r="IR106" s="295"/>
      <c r="IS106" s="299"/>
      <c r="IT106" s="305"/>
      <c r="IU106" s="308"/>
      <c r="IV106" s="310"/>
      <c r="IW106" s="313"/>
      <c r="IX106" s="317"/>
      <c r="IY106" s="322"/>
      <c r="IZ106" s="327"/>
      <c r="JA106" s="331"/>
      <c r="JB106" s="335"/>
      <c r="JC106" s="338"/>
      <c r="JD106" s="343">
        <v>17353</v>
      </c>
      <c r="JE106" s="346">
        <v>17583</v>
      </c>
      <c r="JF106" s="354"/>
      <c r="JG106" s="375"/>
      <c r="JH106" s="388"/>
      <c r="JI106" s="393"/>
      <c r="JJ106" s="414"/>
      <c r="JK106" s="422"/>
      <c r="JL106" s="429"/>
      <c r="JM106" s="435"/>
      <c r="JN106" s="441"/>
      <c r="JO106" s="448"/>
      <c r="JP106" s="456"/>
      <c r="JQ106" s="460"/>
      <c r="JR106" s="468"/>
      <c r="JS106" s="475"/>
      <c r="JT106" s="483"/>
      <c r="JU106" s="489"/>
      <c r="JV106" s="498"/>
      <c r="JW106" s="505"/>
      <c r="JX106" s="511"/>
      <c r="JY106" s="519"/>
      <c r="JZ106" s="530"/>
      <c r="KA106" s="218" t="str">
        <f t="shared" si="80"/>
        <v>Н/Д</v>
      </c>
      <c r="KB106" s="4"/>
    </row>
    <row r="107" spans="1:288" ht="15" customHeight="1" x14ac:dyDescent="0.2">
      <c r="A107" s="557"/>
      <c r="B107" s="43">
        <v>106</v>
      </c>
      <c r="C107" s="4" t="s">
        <v>217</v>
      </c>
      <c r="D107" s="43">
        <v>1</v>
      </c>
      <c r="E107" s="43">
        <v>1</v>
      </c>
      <c r="F107" s="7">
        <v>13</v>
      </c>
      <c r="G107" s="7">
        <v>15</v>
      </c>
      <c r="H107" s="10">
        <v>16</v>
      </c>
      <c r="I107" s="13">
        <v>17</v>
      </c>
      <c r="J107" s="18">
        <v>18</v>
      </c>
      <c r="K107" s="22">
        <v>19</v>
      </c>
      <c r="L107" s="31">
        <v>21</v>
      </c>
      <c r="M107" s="37">
        <v>22</v>
      </c>
      <c r="N107" s="41">
        <v>23</v>
      </c>
      <c r="O107" s="44">
        <v>25</v>
      </c>
      <c r="P107" s="50">
        <v>27</v>
      </c>
      <c r="Q107" s="53">
        <v>29</v>
      </c>
      <c r="R107" s="65">
        <v>31</v>
      </c>
      <c r="S107" s="69">
        <v>31</v>
      </c>
      <c r="T107" s="71">
        <v>31</v>
      </c>
      <c r="U107" s="73">
        <v>32</v>
      </c>
      <c r="V107" s="78">
        <v>33</v>
      </c>
      <c r="W107" s="82">
        <v>35</v>
      </c>
      <c r="X107" s="88">
        <v>37</v>
      </c>
      <c r="Y107" s="90">
        <v>39</v>
      </c>
      <c r="Z107" s="93">
        <v>40</v>
      </c>
      <c r="AA107" s="99">
        <v>42</v>
      </c>
      <c r="AB107" s="104">
        <v>44</v>
      </c>
      <c r="AC107" s="114">
        <v>45</v>
      </c>
      <c r="AD107" s="117">
        <v>47</v>
      </c>
      <c r="AE107" s="122">
        <v>48</v>
      </c>
      <c r="AF107" s="124">
        <v>50</v>
      </c>
      <c r="AG107" s="129">
        <v>50</v>
      </c>
      <c r="AH107" s="133">
        <v>52</v>
      </c>
      <c r="AI107" s="136">
        <v>53</v>
      </c>
      <c r="AJ107" s="140">
        <v>55</v>
      </c>
      <c r="AK107" s="145">
        <v>57</v>
      </c>
      <c r="AL107" s="149">
        <v>59</v>
      </c>
      <c r="AM107" s="153">
        <v>61</v>
      </c>
      <c r="AN107" s="158">
        <v>63</v>
      </c>
      <c r="AO107" s="163">
        <v>66</v>
      </c>
      <c r="AP107" s="167">
        <v>69</v>
      </c>
      <c r="AQ107" s="174">
        <v>72</v>
      </c>
      <c r="AR107" s="178">
        <v>74</v>
      </c>
      <c r="AS107" s="184">
        <v>77</v>
      </c>
      <c r="AT107" s="189">
        <v>80</v>
      </c>
      <c r="AU107" s="193">
        <v>83</v>
      </c>
      <c r="AV107" s="202">
        <v>86</v>
      </c>
      <c r="AW107" s="205">
        <v>89</v>
      </c>
      <c r="AX107" s="209">
        <v>90</v>
      </c>
      <c r="AY107" s="218">
        <v>92</v>
      </c>
      <c r="AZ107" s="225">
        <v>95</v>
      </c>
      <c r="BA107" s="229">
        <v>98</v>
      </c>
      <c r="BB107" s="235">
        <v>100</v>
      </c>
      <c r="BC107" s="245">
        <v>102</v>
      </c>
      <c r="BD107" s="251">
        <v>103</v>
      </c>
      <c r="BE107" s="255">
        <v>103</v>
      </c>
      <c r="BF107" s="264">
        <v>104</v>
      </c>
      <c r="BG107" s="268">
        <v>110</v>
      </c>
      <c r="BH107" s="272">
        <v>114</v>
      </c>
      <c r="BI107" s="279">
        <v>116</v>
      </c>
      <c r="BJ107" s="285">
        <v>118</v>
      </c>
      <c r="BK107" s="291">
        <v>121</v>
      </c>
      <c r="BL107" s="295">
        <v>129</v>
      </c>
      <c r="BM107" s="299">
        <v>131</v>
      </c>
      <c r="BN107" s="305">
        <v>132</v>
      </c>
      <c r="BO107" s="308">
        <v>134</v>
      </c>
      <c r="BP107" s="310">
        <v>136</v>
      </c>
      <c r="BQ107" s="313">
        <v>138</v>
      </c>
      <c r="BR107" s="317">
        <v>139</v>
      </c>
      <c r="BS107" s="322">
        <v>139</v>
      </c>
      <c r="BT107" s="327">
        <v>139</v>
      </c>
      <c r="BU107" s="331">
        <v>140</v>
      </c>
      <c r="BV107" s="335">
        <v>144</v>
      </c>
      <c r="BW107" s="338">
        <v>148</v>
      </c>
      <c r="BX107" s="343">
        <v>150</v>
      </c>
      <c r="BY107" s="346">
        <v>151</v>
      </c>
      <c r="BZ107" s="354">
        <v>152</v>
      </c>
      <c r="CA107" s="375">
        <v>154</v>
      </c>
      <c r="CB107" s="388">
        <v>154</v>
      </c>
      <c r="CC107" s="393">
        <v>154</v>
      </c>
      <c r="CD107" s="414">
        <v>154</v>
      </c>
      <c r="CE107" s="422">
        <v>154</v>
      </c>
      <c r="CF107" s="429">
        <v>155</v>
      </c>
      <c r="CG107" s="435">
        <v>155</v>
      </c>
      <c r="CH107" s="441">
        <v>155</v>
      </c>
      <c r="CI107" s="448">
        <v>155</v>
      </c>
      <c r="CJ107" s="456">
        <v>155</v>
      </c>
      <c r="CK107" s="460">
        <v>155</v>
      </c>
      <c r="CL107" s="468">
        <v>155</v>
      </c>
      <c r="CM107" s="475">
        <v>155</v>
      </c>
      <c r="CN107" s="483">
        <v>155</v>
      </c>
      <c r="CO107" s="489">
        <v>157</v>
      </c>
      <c r="CP107" s="498">
        <v>161</v>
      </c>
      <c r="CQ107" s="505">
        <v>161</v>
      </c>
      <c r="CR107" s="1">
        <v>161</v>
      </c>
      <c r="CS107" s="519">
        <v>161</v>
      </c>
      <c r="CT107" s="530">
        <v>161</v>
      </c>
      <c r="CU107" s="218">
        <f t="shared" si="76"/>
        <v>0</v>
      </c>
      <c r="CV107" s="7">
        <v>30</v>
      </c>
      <c r="CW107" s="7">
        <v>31</v>
      </c>
      <c r="CX107" s="10">
        <v>32</v>
      </c>
      <c r="CY107" s="13">
        <v>32</v>
      </c>
      <c r="CZ107" s="18">
        <v>33</v>
      </c>
      <c r="DA107" s="22">
        <v>33</v>
      </c>
      <c r="DB107" s="31">
        <v>33</v>
      </c>
      <c r="DC107" s="37">
        <v>34</v>
      </c>
      <c r="DD107" s="41">
        <v>34</v>
      </c>
      <c r="DE107" s="44">
        <v>35</v>
      </c>
      <c r="DF107" s="50">
        <v>35</v>
      </c>
      <c r="DG107" s="53">
        <v>36</v>
      </c>
      <c r="DH107" s="65">
        <v>38</v>
      </c>
      <c r="DI107" s="69">
        <v>38</v>
      </c>
      <c r="DJ107" s="71">
        <v>38</v>
      </c>
      <c r="DK107" s="73">
        <v>38</v>
      </c>
      <c r="DL107" s="78">
        <v>38</v>
      </c>
      <c r="DM107" s="82">
        <v>38</v>
      </c>
      <c r="DN107" s="88">
        <v>38</v>
      </c>
      <c r="DO107" s="90">
        <v>39</v>
      </c>
      <c r="DP107" s="93">
        <v>40</v>
      </c>
      <c r="DQ107" s="99">
        <v>40</v>
      </c>
      <c r="DR107" s="104">
        <v>41</v>
      </c>
      <c r="DS107" s="114">
        <v>41</v>
      </c>
      <c r="DT107" s="117">
        <v>43</v>
      </c>
      <c r="DU107" s="122">
        <v>43</v>
      </c>
      <c r="DV107" s="124">
        <v>44</v>
      </c>
      <c r="DW107" s="129">
        <v>44</v>
      </c>
      <c r="DX107" s="133">
        <v>44</v>
      </c>
      <c r="DY107" s="136">
        <v>44</v>
      </c>
      <c r="DZ107" s="140">
        <v>44</v>
      </c>
      <c r="EA107" s="145">
        <v>44</v>
      </c>
      <c r="EB107" s="149">
        <v>44</v>
      </c>
      <c r="EC107" s="153">
        <v>45</v>
      </c>
      <c r="ED107" s="158">
        <v>45</v>
      </c>
      <c r="EE107" s="163">
        <v>45</v>
      </c>
      <c r="EF107" s="167">
        <v>45</v>
      </c>
      <c r="EG107" s="174">
        <v>45</v>
      </c>
      <c r="EH107" s="178">
        <v>45</v>
      </c>
      <c r="EI107" s="184">
        <v>45</v>
      </c>
      <c r="EJ107" s="189">
        <v>45</v>
      </c>
      <c r="EK107" s="193">
        <v>45</v>
      </c>
      <c r="EL107" s="202">
        <v>45</v>
      </c>
      <c r="EM107" s="205">
        <v>45</v>
      </c>
      <c r="EN107" s="209">
        <v>45</v>
      </c>
      <c r="EO107" s="218">
        <v>45</v>
      </c>
      <c r="EP107" s="225">
        <v>45</v>
      </c>
      <c r="EQ107" s="229">
        <v>45</v>
      </c>
      <c r="ER107" s="235">
        <v>45</v>
      </c>
      <c r="ES107" s="245">
        <v>45</v>
      </c>
      <c r="ET107" s="251">
        <v>45</v>
      </c>
      <c r="EU107" s="255">
        <v>45</v>
      </c>
      <c r="EV107" s="264">
        <v>45</v>
      </c>
      <c r="EW107" s="268">
        <v>45</v>
      </c>
      <c r="EX107" s="272">
        <v>45</v>
      </c>
      <c r="EY107" s="279">
        <v>45</v>
      </c>
      <c r="EZ107" s="285">
        <v>45</v>
      </c>
      <c r="FA107" s="291">
        <v>45</v>
      </c>
      <c r="FB107" s="295">
        <v>45</v>
      </c>
      <c r="FC107" s="299">
        <v>45</v>
      </c>
      <c r="FD107" s="305">
        <v>45</v>
      </c>
      <c r="FE107" s="308">
        <v>45</v>
      </c>
      <c r="FF107" s="310">
        <v>45</v>
      </c>
      <c r="FG107" s="313">
        <v>45</v>
      </c>
      <c r="FH107" s="317">
        <v>45</v>
      </c>
      <c r="FI107" s="322">
        <v>0.11700000000000001</v>
      </c>
      <c r="FJ107" s="327">
        <v>0.11700000000000001</v>
      </c>
      <c r="FK107" s="331">
        <v>0.11700000000000001</v>
      </c>
      <c r="FL107" s="335">
        <v>0.11700000000000001</v>
      </c>
      <c r="FM107" s="338">
        <v>0.11700000000000001</v>
      </c>
      <c r="FN107" s="343">
        <v>0.11700000000000001</v>
      </c>
      <c r="FO107" s="346">
        <v>0.11700000000000001</v>
      </c>
      <c r="FP107" s="354">
        <v>0.11700000000000001</v>
      </c>
      <c r="FQ107" s="375">
        <v>0.11700000000000001</v>
      </c>
      <c r="FR107" s="388">
        <v>0.11700000000000001</v>
      </c>
      <c r="FS107" s="393">
        <v>0.11700000000000001</v>
      </c>
      <c r="FT107" s="414">
        <v>0.11700000000000001</v>
      </c>
      <c r="FU107" s="422">
        <v>0.11700000000000001</v>
      </c>
      <c r="FV107" s="429">
        <v>0.11700000000000001</v>
      </c>
      <c r="FW107" s="435">
        <v>0.11700000000000001</v>
      </c>
      <c r="FX107" s="441">
        <v>0.11700000000000001</v>
      </c>
      <c r="FY107" s="448">
        <v>0.11700000000000001</v>
      </c>
      <c r="FZ107" s="456">
        <v>0.11700000000000001</v>
      </c>
      <c r="GA107" s="460">
        <v>0.11700000000000001</v>
      </c>
      <c r="GB107" s="468">
        <v>0.11700000000000001</v>
      </c>
      <c r="GC107" s="475">
        <v>0.11700000000000001</v>
      </c>
      <c r="GD107" s="483">
        <v>0.11700000000000001</v>
      </c>
      <c r="GE107" s="489">
        <v>0.11700000000000001</v>
      </c>
      <c r="GF107" s="498">
        <v>0.11700000000000001</v>
      </c>
      <c r="GG107" s="505">
        <v>0.11700000000000001</v>
      </c>
      <c r="GH107" s="1">
        <v>0.11700000000000001</v>
      </c>
      <c r="GI107" s="519">
        <v>0.11700000000000001</v>
      </c>
      <c r="GJ107" s="530">
        <v>0.11700000000000001</v>
      </c>
      <c r="GK107" s="218">
        <f t="shared" si="79"/>
        <v>0</v>
      </c>
      <c r="GL107" s="7">
        <v>520</v>
      </c>
      <c r="GM107" s="7">
        <v>536</v>
      </c>
      <c r="GN107" s="7">
        <v>557</v>
      </c>
      <c r="GO107" s="13">
        <v>565</v>
      </c>
      <c r="GP107" s="17">
        <v>579</v>
      </c>
      <c r="GQ107" s="22">
        <v>579</v>
      </c>
      <c r="GR107" s="31">
        <v>641</v>
      </c>
      <c r="GS107" s="37">
        <v>700</v>
      </c>
      <c r="GT107" s="41">
        <v>700</v>
      </c>
      <c r="GU107" s="44">
        <v>790</v>
      </c>
      <c r="GV107" s="50">
        <v>790</v>
      </c>
      <c r="GW107" s="53">
        <v>876</v>
      </c>
      <c r="GX107" s="65">
        <v>956</v>
      </c>
      <c r="GY107" s="69">
        <v>956</v>
      </c>
      <c r="GZ107" s="71">
        <v>956</v>
      </c>
      <c r="HA107" s="73">
        <v>1055</v>
      </c>
      <c r="HB107" s="78">
        <v>1055</v>
      </c>
      <c r="HC107" s="82">
        <v>1250</v>
      </c>
      <c r="HD107" s="88">
        <v>1310</v>
      </c>
      <c r="HE107" s="90">
        <v>1410</v>
      </c>
      <c r="HF107" s="93">
        <v>1450</v>
      </c>
      <c r="HG107" s="99">
        <v>1495</v>
      </c>
      <c r="HH107" s="104">
        <v>1550</v>
      </c>
      <c r="HI107" s="114">
        <v>1610</v>
      </c>
      <c r="HJ107" s="117">
        <v>1666</v>
      </c>
      <c r="HK107" s="122">
        <v>1720</v>
      </c>
      <c r="HL107" s="124">
        <v>1776</v>
      </c>
      <c r="HM107" s="129">
        <v>1810</v>
      </c>
      <c r="HN107" s="133">
        <v>1892</v>
      </c>
      <c r="HO107" s="136">
        <v>1970</v>
      </c>
      <c r="HP107" s="140">
        <v>2050</v>
      </c>
      <c r="HQ107" s="145">
        <v>2136</v>
      </c>
      <c r="HR107" s="149">
        <v>2224</v>
      </c>
      <c r="HS107" s="153">
        <v>2290</v>
      </c>
      <c r="HT107" s="158">
        <v>2380</v>
      </c>
      <c r="HU107" s="163">
        <v>2480</v>
      </c>
      <c r="HV107" s="167">
        <v>2580</v>
      </c>
      <c r="HW107" s="174">
        <v>2660</v>
      </c>
      <c r="HX107" s="178">
        <v>2778</v>
      </c>
      <c r="HY107" s="184">
        <v>2879</v>
      </c>
      <c r="HZ107" s="189">
        <v>2969</v>
      </c>
      <c r="IA107" s="193">
        <v>3064</v>
      </c>
      <c r="IB107" s="202">
        <v>3154</v>
      </c>
      <c r="IC107" s="205">
        <v>3240</v>
      </c>
      <c r="ID107" s="209">
        <v>3436</v>
      </c>
      <c r="IE107" s="218">
        <v>3536</v>
      </c>
      <c r="IF107" s="225">
        <v>3636</v>
      </c>
      <c r="IG107" s="229">
        <v>3736</v>
      </c>
      <c r="IH107" s="235">
        <v>3886</v>
      </c>
      <c r="II107" s="245">
        <v>3986</v>
      </c>
      <c r="IJ107" s="251">
        <v>4059</v>
      </c>
      <c r="IK107" s="255">
        <v>4145</v>
      </c>
      <c r="IL107" s="264">
        <v>4321</v>
      </c>
      <c r="IM107" s="268">
        <v>4550</v>
      </c>
      <c r="IN107" s="272">
        <v>4675</v>
      </c>
      <c r="IO107" s="279">
        <v>4875</v>
      </c>
      <c r="IP107" s="285">
        <v>5020</v>
      </c>
      <c r="IQ107" s="291">
        <v>5070</v>
      </c>
      <c r="IR107" s="295">
        <v>5083</v>
      </c>
      <c r="IS107" s="299">
        <v>5142</v>
      </c>
      <c r="IT107" s="305">
        <v>5191</v>
      </c>
      <c r="IU107" s="308">
        <v>5246</v>
      </c>
      <c r="IV107" s="310">
        <v>5302</v>
      </c>
      <c r="IW107" s="313">
        <v>5362</v>
      </c>
      <c r="IX107" s="317">
        <v>5462</v>
      </c>
      <c r="IY107" s="322">
        <v>5552</v>
      </c>
      <c r="IZ107" s="327">
        <v>5652</v>
      </c>
      <c r="JA107" s="331">
        <v>5762</v>
      </c>
      <c r="JB107" s="335">
        <v>5872</v>
      </c>
      <c r="JC107" s="338">
        <v>6002</v>
      </c>
      <c r="JD107" s="343">
        <v>6152</v>
      </c>
      <c r="JE107" s="346">
        <v>6312</v>
      </c>
      <c r="JF107" s="354">
        <v>6442</v>
      </c>
      <c r="JG107" s="375">
        <v>6582</v>
      </c>
      <c r="JH107" s="388">
        <v>6632</v>
      </c>
      <c r="JI107" s="393">
        <v>6720</v>
      </c>
      <c r="JJ107" s="414">
        <v>6720</v>
      </c>
      <c r="JK107" s="422">
        <v>6720</v>
      </c>
      <c r="JL107" s="429">
        <v>6814</v>
      </c>
      <c r="JM107" s="435">
        <v>6872</v>
      </c>
      <c r="JN107" s="441">
        <v>6922</v>
      </c>
      <c r="JO107" s="448">
        <v>6980</v>
      </c>
      <c r="JP107" s="456">
        <v>7022</v>
      </c>
      <c r="JQ107" s="460">
        <v>7022</v>
      </c>
      <c r="JR107" s="468">
        <v>7022</v>
      </c>
      <c r="JS107" s="475">
        <v>7022</v>
      </c>
      <c r="JT107" s="483">
        <v>7022</v>
      </c>
      <c r="JU107" s="489">
        <v>7077</v>
      </c>
      <c r="JV107" s="498">
        <v>7174</v>
      </c>
      <c r="JW107" s="505">
        <v>7174</v>
      </c>
      <c r="JX107" s="511"/>
      <c r="JY107" s="519">
        <v>7174</v>
      </c>
      <c r="JZ107" s="530">
        <v>7174</v>
      </c>
      <c r="KA107" s="218">
        <f t="shared" si="80"/>
        <v>0</v>
      </c>
      <c r="KB107" s="4"/>
    </row>
    <row r="108" spans="1:288" ht="15" customHeight="1" x14ac:dyDescent="0.2">
      <c r="A108" s="557"/>
      <c r="B108" s="43">
        <v>107</v>
      </c>
      <c r="C108" s="4" t="s">
        <v>343</v>
      </c>
      <c r="D108" s="43">
        <v>0</v>
      </c>
      <c r="E108" s="43">
        <v>1</v>
      </c>
      <c r="F108" s="7">
        <v>276</v>
      </c>
      <c r="G108" s="7">
        <v>282</v>
      </c>
      <c r="H108" s="10">
        <v>290</v>
      </c>
      <c r="I108" s="13">
        <v>296</v>
      </c>
      <c r="J108" s="18">
        <v>303</v>
      </c>
      <c r="K108" s="22">
        <v>314</v>
      </c>
      <c r="L108" s="31">
        <v>324</v>
      </c>
      <c r="M108" s="37">
        <v>335</v>
      </c>
      <c r="N108" s="41">
        <v>347</v>
      </c>
      <c r="O108" s="44">
        <v>357</v>
      </c>
      <c r="P108" s="47">
        <v>365</v>
      </c>
      <c r="Q108" s="53">
        <v>365</v>
      </c>
      <c r="R108" s="65">
        <v>380</v>
      </c>
      <c r="S108" s="69">
        <v>430</v>
      </c>
      <c r="T108" s="71">
        <v>434</v>
      </c>
      <c r="U108" s="73">
        <v>438</v>
      </c>
      <c r="V108" s="77">
        <v>443</v>
      </c>
      <c r="W108" s="82">
        <v>453</v>
      </c>
      <c r="X108" s="1">
        <f>ROUND((W108-T108)/3+W108,1)</f>
        <v>459.3</v>
      </c>
      <c r="Y108" s="90">
        <v>497</v>
      </c>
      <c r="Z108" s="93">
        <v>498</v>
      </c>
      <c r="AA108" s="99">
        <v>499</v>
      </c>
      <c r="AB108" s="104">
        <v>500</v>
      </c>
      <c r="AC108" s="114">
        <v>500</v>
      </c>
      <c r="AD108" s="117">
        <v>500</v>
      </c>
      <c r="AE108" s="122">
        <v>500</v>
      </c>
      <c r="AF108" s="124">
        <v>500</v>
      </c>
      <c r="AG108" s="129">
        <v>501</v>
      </c>
      <c r="AH108" s="133">
        <v>502</v>
      </c>
      <c r="AI108" s="136">
        <v>502</v>
      </c>
      <c r="AJ108" s="140">
        <v>502</v>
      </c>
      <c r="AK108" s="145">
        <v>502</v>
      </c>
      <c r="AL108" s="149">
        <v>502</v>
      </c>
      <c r="AM108" s="153">
        <v>502</v>
      </c>
      <c r="AN108" s="158">
        <v>503</v>
      </c>
      <c r="AO108" s="163">
        <v>503</v>
      </c>
      <c r="AP108" s="167">
        <v>503</v>
      </c>
      <c r="AQ108" s="174">
        <v>505</v>
      </c>
      <c r="AR108" s="178">
        <v>505</v>
      </c>
      <c r="AS108" s="184">
        <v>505</v>
      </c>
      <c r="AT108" s="189">
        <v>505</v>
      </c>
      <c r="AU108" s="193">
        <v>505</v>
      </c>
      <c r="AV108" s="202">
        <v>505</v>
      </c>
      <c r="AW108" s="1">
        <v>505</v>
      </c>
      <c r="AX108" s="1">
        <v>505</v>
      </c>
      <c r="AY108" s="1">
        <v>505</v>
      </c>
      <c r="AZ108" s="225">
        <v>70</v>
      </c>
      <c r="BA108" s="229">
        <v>74</v>
      </c>
      <c r="BB108" s="235">
        <v>77</v>
      </c>
      <c r="BC108" s="245">
        <v>79</v>
      </c>
      <c r="BD108" s="251">
        <v>84</v>
      </c>
      <c r="BE108" s="255">
        <v>87</v>
      </c>
      <c r="BF108" s="264">
        <v>93</v>
      </c>
      <c r="BG108" s="268">
        <v>101</v>
      </c>
      <c r="BH108" s="272">
        <v>108</v>
      </c>
      <c r="BI108" s="279">
        <v>116</v>
      </c>
      <c r="BJ108" s="285">
        <v>122</v>
      </c>
      <c r="BK108" s="291">
        <v>126</v>
      </c>
      <c r="BL108" s="295">
        <v>130</v>
      </c>
      <c r="BM108" s="299">
        <v>135</v>
      </c>
      <c r="BN108" s="305">
        <v>139</v>
      </c>
      <c r="BO108" s="308">
        <v>143</v>
      </c>
      <c r="BP108" s="310">
        <v>147</v>
      </c>
      <c r="BQ108" s="313">
        <v>152</v>
      </c>
      <c r="BR108" s="317">
        <v>158</v>
      </c>
      <c r="BS108" s="322">
        <v>164</v>
      </c>
      <c r="BT108" s="327">
        <v>170</v>
      </c>
      <c r="BU108" s="331">
        <v>175</v>
      </c>
      <c r="BV108" s="335">
        <v>178</v>
      </c>
      <c r="BW108" s="338">
        <v>181</v>
      </c>
      <c r="BX108" s="343">
        <v>184</v>
      </c>
      <c r="BY108" s="346">
        <v>186</v>
      </c>
      <c r="BZ108" s="354">
        <v>189</v>
      </c>
      <c r="CA108" s="375">
        <v>192</v>
      </c>
      <c r="CB108" s="388">
        <v>195</v>
      </c>
      <c r="CC108" s="393">
        <v>202</v>
      </c>
      <c r="CD108" s="414">
        <v>209</v>
      </c>
      <c r="CE108" s="422">
        <v>215</v>
      </c>
      <c r="CF108" s="429">
        <v>222</v>
      </c>
      <c r="CG108" s="435">
        <v>231</v>
      </c>
      <c r="CH108" s="441">
        <v>238</v>
      </c>
      <c r="CI108" s="448">
        <v>243</v>
      </c>
      <c r="CJ108" s="456">
        <v>247</v>
      </c>
      <c r="CK108" s="460">
        <v>251</v>
      </c>
      <c r="CL108" s="1">
        <v>256</v>
      </c>
      <c r="CM108" s="475">
        <v>261</v>
      </c>
      <c r="CN108" s="483">
        <v>265</v>
      </c>
      <c r="CO108" s="489">
        <v>269</v>
      </c>
      <c r="CP108" s="498">
        <v>273</v>
      </c>
      <c r="CQ108" s="505">
        <v>277</v>
      </c>
      <c r="CR108" s="511">
        <v>282</v>
      </c>
      <c r="CS108" s="519">
        <v>290</v>
      </c>
      <c r="CT108" s="530">
        <v>295</v>
      </c>
      <c r="CU108" s="218">
        <f t="shared" si="76"/>
        <v>5</v>
      </c>
      <c r="CV108" s="7">
        <v>169</v>
      </c>
      <c r="CW108" s="7">
        <v>172</v>
      </c>
      <c r="CX108" s="10">
        <v>173</v>
      </c>
      <c r="CY108" s="13">
        <v>173</v>
      </c>
      <c r="CZ108" s="18">
        <v>173</v>
      </c>
      <c r="DA108" s="22">
        <v>173</v>
      </c>
      <c r="DB108" s="31">
        <v>173</v>
      </c>
      <c r="DC108" s="37">
        <v>3</v>
      </c>
      <c r="DD108" s="41">
        <v>7</v>
      </c>
      <c r="DE108" s="44">
        <v>15</v>
      </c>
      <c r="DF108" s="47">
        <v>16</v>
      </c>
      <c r="DG108" s="53">
        <v>16</v>
      </c>
      <c r="DH108" s="65">
        <v>17</v>
      </c>
      <c r="DI108" s="69">
        <v>25</v>
      </c>
      <c r="DJ108" s="71">
        <v>29</v>
      </c>
      <c r="DK108" s="73">
        <v>33</v>
      </c>
      <c r="DL108" s="77">
        <v>37</v>
      </c>
      <c r="DM108" s="82">
        <v>40</v>
      </c>
      <c r="DN108" s="1">
        <f>ROUND((DM108-DJ108)/3+DM108,1)</f>
        <v>43.7</v>
      </c>
      <c r="DO108" s="90">
        <v>24</v>
      </c>
      <c r="DP108" s="93">
        <v>24</v>
      </c>
      <c r="DQ108" s="99">
        <v>24</v>
      </c>
      <c r="DR108" s="104">
        <v>24</v>
      </c>
      <c r="DS108" s="114">
        <v>25</v>
      </c>
      <c r="DT108" s="117">
        <v>26</v>
      </c>
      <c r="DU108" s="122">
        <v>26</v>
      </c>
      <c r="DV108" s="124">
        <v>27</v>
      </c>
      <c r="DW108" s="129">
        <v>30</v>
      </c>
      <c r="DX108" s="133">
        <v>31</v>
      </c>
      <c r="DY108" s="136">
        <v>31</v>
      </c>
      <c r="DZ108" s="140">
        <v>31</v>
      </c>
      <c r="EA108" s="145">
        <v>31</v>
      </c>
      <c r="EB108" s="149">
        <v>38</v>
      </c>
      <c r="EC108" s="153">
        <v>39</v>
      </c>
      <c r="ED108" s="158">
        <v>40</v>
      </c>
      <c r="EE108" s="163">
        <v>41</v>
      </c>
      <c r="EF108" s="167">
        <v>41</v>
      </c>
      <c r="EG108" s="174">
        <v>44</v>
      </c>
      <c r="EH108" s="178">
        <v>44</v>
      </c>
      <c r="EI108" s="184">
        <v>44</v>
      </c>
      <c r="EJ108" s="189">
        <v>44</v>
      </c>
      <c r="EK108" s="193">
        <v>44</v>
      </c>
      <c r="EL108" s="202">
        <v>44</v>
      </c>
      <c r="EM108" s="1">
        <f>EL108</f>
        <v>44</v>
      </c>
      <c r="EN108" s="1">
        <f>EM108</f>
        <v>44</v>
      </c>
      <c r="EO108" s="1">
        <v>44</v>
      </c>
      <c r="EP108" s="225">
        <v>2</v>
      </c>
      <c r="EQ108" s="229">
        <v>5</v>
      </c>
      <c r="ER108" s="235">
        <v>10</v>
      </c>
      <c r="ES108" s="245">
        <v>15</v>
      </c>
      <c r="ET108" s="251">
        <v>23</v>
      </c>
      <c r="EU108" s="255">
        <v>30</v>
      </c>
      <c r="EV108" s="264">
        <v>31</v>
      </c>
      <c r="EW108" s="268">
        <v>31</v>
      </c>
      <c r="EX108" s="272">
        <v>31</v>
      </c>
      <c r="EY108" s="279">
        <v>31</v>
      </c>
      <c r="EZ108" s="285">
        <v>35</v>
      </c>
      <c r="FA108" s="291">
        <v>38</v>
      </c>
      <c r="FB108" s="295">
        <v>42</v>
      </c>
      <c r="FC108" s="299">
        <v>48</v>
      </c>
      <c r="FD108" s="305">
        <v>53</v>
      </c>
      <c r="FE108" s="308">
        <v>57</v>
      </c>
      <c r="FF108" s="310">
        <v>62</v>
      </c>
      <c r="FG108" s="313">
        <v>62</v>
      </c>
      <c r="FH108" s="317">
        <v>62</v>
      </c>
      <c r="FI108" s="322">
        <v>62</v>
      </c>
      <c r="FJ108" s="327">
        <v>62</v>
      </c>
      <c r="FK108" s="331">
        <v>64</v>
      </c>
      <c r="FL108" s="335">
        <v>65</v>
      </c>
      <c r="FM108" s="338">
        <v>70</v>
      </c>
      <c r="FN108" s="343">
        <v>74</v>
      </c>
      <c r="FO108" s="346">
        <v>79</v>
      </c>
      <c r="FP108" s="354">
        <v>87</v>
      </c>
      <c r="FQ108" s="375">
        <v>92</v>
      </c>
      <c r="FR108" s="388">
        <v>96</v>
      </c>
      <c r="FS108" s="393">
        <v>96</v>
      </c>
      <c r="FT108" s="414">
        <v>96</v>
      </c>
      <c r="FU108" s="422">
        <v>96</v>
      </c>
      <c r="FV108" s="429">
        <v>96</v>
      </c>
      <c r="FW108" s="435">
        <v>96</v>
      </c>
      <c r="FX108" s="441">
        <v>96</v>
      </c>
      <c r="FY108" s="448">
        <v>103</v>
      </c>
      <c r="FZ108" s="456">
        <v>107</v>
      </c>
      <c r="GA108" s="460">
        <v>111</v>
      </c>
      <c r="GB108" s="1">
        <v>115</v>
      </c>
      <c r="GC108" s="475">
        <v>121</v>
      </c>
      <c r="GD108" s="483">
        <v>127</v>
      </c>
      <c r="GE108" s="489">
        <v>133</v>
      </c>
      <c r="GF108" s="498">
        <v>137</v>
      </c>
      <c r="GG108" s="505">
        <v>140</v>
      </c>
      <c r="GH108" s="511">
        <v>144</v>
      </c>
      <c r="GI108" s="519">
        <v>148</v>
      </c>
      <c r="GJ108" s="530">
        <v>153</v>
      </c>
      <c r="GK108" s="218">
        <f t="shared" si="79"/>
        <v>5</v>
      </c>
      <c r="GL108" s="7">
        <v>3558</v>
      </c>
      <c r="GM108" s="7">
        <v>3656</v>
      </c>
      <c r="GN108" s="7">
        <v>3800</v>
      </c>
      <c r="GO108" s="13">
        <v>3952</v>
      </c>
      <c r="GP108" s="17">
        <v>4086</v>
      </c>
      <c r="GQ108" s="22">
        <v>4198</v>
      </c>
      <c r="GR108" s="31">
        <v>4280</v>
      </c>
      <c r="GS108" s="37">
        <v>4477</v>
      </c>
      <c r="GT108" s="41">
        <v>4795</v>
      </c>
      <c r="GU108" s="44">
        <v>4908</v>
      </c>
      <c r="GV108" s="47">
        <v>5092</v>
      </c>
      <c r="GW108" s="53">
        <v>5092</v>
      </c>
      <c r="GX108" s="65">
        <v>5092</v>
      </c>
      <c r="GY108" s="69">
        <v>5230</v>
      </c>
      <c r="GZ108" s="71">
        <v>5344</v>
      </c>
      <c r="HA108" s="73">
        <v>5455</v>
      </c>
      <c r="HB108" s="77">
        <v>5570</v>
      </c>
      <c r="HC108" s="82">
        <v>5723</v>
      </c>
      <c r="HD108" s="88">
        <v>5873</v>
      </c>
      <c r="HE108" s="90">
        <v>5917</v>
      </c>
      <c r="HF108" s="93">
        <v>5965</v>
      </c>
      <c r="HG108" s="99">
        <v>6007</v>
      </c>
      <c r="HH108" s="104">
        <v>6055</v>
      </c>
      <c r="HI108" s="114">
        <v>6112</v>
      </c>
      <c r="HJ108" s="117">
        <v>6119</v>
      </c>
      <c r="HK108" s="122">
        <v>6120</v>
      </c>
      <c r="HL108" s="124">
        <v>6123</v>
      </c>
      <c r="HM108" s="129">
        <v>6137</v>
      </c>
      <c r="HN108" s="133">
        <v>6146</v>
      </c>
      <c r="HO108" s="136">
        <v>6174</v>
      </c>
      <c r="HP108" s="140">
        <v>6194</v>
      </c>
      <c r="HQ108" s="145">
        <v>6205</v>
      </c>
      <c r="HR108" s="149">
        <v>6210</v>
      </c>
      <c r="HS108" s="153">
        <v>6214</v>
      </c>
      <c r="HT108" s="158">
        <v>6219</v>
      </c>
      <c r="HU108" s="163">
        <v>6224</v>
      </c>
      <c r="HV108" s="167">
        <v>6227</v>
      </c>
      <c r="HW108" s="174">
        <v>6251</v>
      </c>
      <c r="HX108" s="178">
        <v>6253</v>
      </c>
      <c r="HY108" s="184">
        <v>6255</v>
      </c>
      <c r="HZ108" s="189">
        <v>6261</v>
      </c>
      <c r="IA108" s="193">
        <v>6282</v>
      </c>
      <c r="IB108" s="202">
        <v>6314</v>
      </c>
      <c r="IC108" s="205"/>
      <c r="ID108" s="209"/>
      <c r="IE108" s="218"/>
      <c r="IF108" s="225">
        <v>6596</v>
      </c>
      <c r="IG108" s="229">
        <v>6659</v>
      </c>
      <c r="IH108" s="235">
        <v>6709</v>
      </c>
      <c r="II108" s="245">
        <v>6754</v>
      </c>
      <c r="IJ108" s="251">
        <v>6826</v>
      </c>
      <c r="IK108" s="255">
        <v>6879</v>
      </c>
      <c r="IL108" s="264">
        <v>7025</v>
      </c>
      <c r="IM108" s="268">
        <v>7159</v>
      </c>
      <c r="IN108" s="272">
        <v>7288</v>
      </c>
      <c r="IO108" s="279">
        <v>7471</v>
      </c>
      <c r="IP108" s="285">
        <v>7631</v>
      </c>
      <c r="IQ108" s="291">
        <v>7685</v>
      </c>
      <c r="IR108" s="295">
        <v>7745</v>
      </c>
      <c r="IS108" s="299">
        <v>7807</v>
      </c>
      <c r="IT108" s="305">
        <v>7869</v>
      </c>
      <c r="IU108" s="308">
        <v>7927</v>
      </c>
      <c r="IV108" s="310">
        <v>7984</v>
      </c>
      <c r="IW108" s="313">
        <v>8126</v>
      </c>
      <c r="IX108" s="317">
        <v>8284</v>
      </c>
      <c r="IY108" s="322">
        <v>8441</v>
      </c>
      <c r="IZ108" s="327">
        <v>8599</v>
      </c>
      <c r="JA108" s="331">
        <v>8676</v>
      </c>
      <c r="JB108" s="335">
        <v>8751</v>
      </c>
      <c r="JC108" s="338">
        <v>8809</v>
      </c>
      <c r="JD108" s="343">
        <v>8861</v>
      </c>
      <c r="JE108" s="346">
        <v>8918</v>
      </c>
      <c r="JF108" s="354">
        <v>8977</v>
      </c>
      <c r="JG108" s="375">
        <v>9025</v>
      </c>
      <c r="JH108" s="388">
        <v>9119</v>
      </c>
      <c r="JI108" s="393">
        <v>9300</v>
      </c>
      <c r="JJ108" s="414">
        <v>9489</v>
      </c>
      <c r="JK108" s="422">
        <v>9623</v>
      </c>
      <c r="JL108" s="429">
        <v>9753</v>
      </c>
      <c r="JM108" s="435">
        <v>9932</v>
      </c>
      <c r="JN108" s="441">
        <v>10035</v>
      </c>
      <c r="JO108" s="448">
        <v>10092</v>
      </c>
      <c r="JP108" s="456">
        <v>10138</v>
      </c>
      <c r="JQ108" s="460">
        <v>10193</v>
      </c>
      <c r="JR108" s="468"/>
      <c r="JS108" s="475">
        <v>10305</v>
      </c>
      <c r="JT108" s="483">
        <v>10356</v>
      </c>
      <c r="JU108" s="489">
        <v>10409</v>
      </c>
      <c r="JV108" s="498">
        <v>10459</v>
      </c>
      <c r="JW108" s="505">
        <v>10513</v>
      </c>
      <c r="JX108" s="511">
        <v>10564</v>
      </c>
      <c r="JY108" s="519">
        <v>10628</v>
      </c>
      <c r="JZ108" s="530">
        <v>10669</v>
      </c>
      <c r="KA108" s="218">
        <f t="shared" si="80"/>
        <v>41</v>
      </c>
      <c r="KB108" s="4"/>
    </row>
    <row r="109" spans="1:288" ht="15" customHeight="1" x14ac:dyDescent="0.2">
      <c r="A109" s="557"/>
      <c r="B109" s="43">
        <v>108</v>
      </c>
      <c r="C109" s="4" t="s">
        <v>218</v>
      </c>
      <c r="D109" s="43">
        <v>6</v>
      </c>
      <c r="E109" s="43">
        <v>5</v>
      </c>
      <c r="F109" s="7">
        <v>23</v>
      </c>
      <c r="G109" s="1">
        <v>33</v>
      </c>
      <c r="H109" s="1">
        <v>43</v>
      </c>
      <c r="I109" s="13">
        <v>60</v>
      </c>
      <c r="J109" s="18">
        <v>74</v>
      </c>
      <c r="K109" s="22">
        <v>89</v>
      </c>
      <c r="L109" s="31">
        <v>103</v>
      </c>
      <c r="M109" s="40">
        <v>116</v>
      </c>
      <c r="N109" s="1">
        <f>ROUND((M109-F109)/7+M109,0)</f>
        <v>129</v>
      </c>
      <c r="O109" s="44">
        <v>130</v>
      </c>
      <c r="P109" s="1">
        <f>ROUND((O109-F109)/9+O109+1,0)</f>
        <v>143</v>
      </c>
      <c r="Q109" s="53">
        <v>151</v>
      </c>
      <c r="R109" s="65">
        <v>160</v>
      </c>
      <c r="S109" s="69">
        <v>171</v>
      </c>
      <c r="T109" s="71">
        <v>183</v>
      </c>
      <c r="U109" s="73">
        <v>195</v>
      </c>
      <c r="V109" s="77">
        <v>208</v>
      </c>
      <c r="W109" s="82">
        <v>221</v>
      </c>
      <c r="X109" s="88">
        <v>233</v>
      </c>
      <c r="Y109" s="90">
        <v>246</v>
      </c>
      <c r="Z109" s="93">
        <v>262</v>
      </c>
      <c r="AA109" s="99">
        <v>271</v>
      </c>
      <c r="AB109" s="104">
        <v>280</v>
      </c>
      <c r="AC109" s="114">
        <v>286</v>
      </c>
      <c r="AD109" s="117">
        <v>294</v>
      </c>
      <c r="AE109" s="122">
        <v>300</v>
      </c>
      <c r="AF109" s="124">
        <v>309</v>
      </c>
      <c r="AG109" s="129">
        <v>316</v>
      </c>
      <c r="AH109" s="133">
        <v>325</v>
      </c>
      <c r="AI109" s="136">
        <v>340</v>
      </c>
      <c r="AJ109" s="140">
        <v>391</v>
      </c>
      <c r="AK109" s="1">
        <f>ROUND((AJ109-AG109)/3+AJ109,1)</f>
        <v>416</v>
      </c>
      <c r="AL109" s="149">
        <v>416</v>
      </c>
      <c r="AM109" s="153">
        <v>423</v>
      </c>
      <c r="AN109" s="158">
        <v>432</v>
      </c>
      <c r="AO109" s="163">
        <v>439</v>
      </c>
      <c r="AP109" s="1">
        <v>446</v>
      </c>
      <c r="AQ109" s="174">
        <v>452</v>
      </c>
      <c r="AR109" s="1">
        <v>456</v>
      </c>
      <c r="AS109" s="184">
        <v>465</v>
      </c>
      <c r="AT109" s="189">
        <v>472</v>
      </c>
      <c r="AU109" s="193">
        <v>482</v>
      </c>
      <c r="AV109" s="202">
        <v>493</v>
      </c>
      <c r="AW109" s="205">
        <v>503</v>
      </c>
      <c r="AX109" s="209">
        <v>512</v>
      </c>
      <c r="AY109" s="218">
        <v>521</v>
      </c>
      <c r="AZ109" s="225">
        <v>529</v>
      </c>
      <c r="BA109" s="1">
        <v>537</v>
      </c>
      <c r="BB109" s="1">
        <v>545</v>
      </c>
      <c r="BC109" s="245">
        <v>557</v>
      </c>
      <c r="BD109" s="251">
        <v>566</v>
      </c>
      <c r="BE109" s="255">
        <v>574</v>
      </c>
      <c r="BF109" s="264">
        <v>584</v>
      </c>
      <c r="BG109" s="1">
        <v>594</v>
      </c>
      <c r="BH109" s="1">
        <v>604</v>
      </c>
      <c r="BI109" s="279">
        <v>614</v>
      </c>
      <c r="BJ109" s="285">
        <v>625</v>
      </c>
      <c r="BK109" s="291">
        <v>636</v>
      </c>
      <c r="BL109" s="295">
        <v>649</v>
      </c>
      <c r="BM109" s="299">
        <v>662</v>
      </c>
      <c r="BN109" s="305">
        <v>675</v>
      </c>
      <c r="BO109" s="308">
        <v>687</v>
      </c>
      <c r="BP109" s="310">
        <v>698</v>
      </c>
      <c r="BQ109" s="313">
        <v>712</v>
      </c>
      <c r="BR109" s="1">
        <v>724</v>
      </c>
      <c r="BS109" s="322">
        <v>738</v>
      </c>
      <c r="BT109" s="327">
        <v>750</v>
      </c>
      <c r="BU109" s="1">
        <v>762</v>
      </c>
      <c r="BV109" s="1">
        <v>774</v>
      </c>
      <c r="BW109" s="338">
        <v>790</v>
      </c>
      <c r="BX109" s="343">
        <v>800</v>
      </c>
      <c r="BY109" s="346">
        <v>817</v>
      </c>
      <c r="BZ109" s="354">
        <v>7</v>
      </c>
      <c r="CA109" s="375">
        <v>28</v>
      </c>
      <c r="CB109" s="388">
        <v>52</v>
      </c>
      <c r="CC109" s="393">
        <v>63</v>
      </c>
      <c r="CD109" s="1">
        <v>73</v>
      </c>
      <c r="CE109" s="422">
        <v>93</v>
      </c>
      <c r="CF109" s="429">
        <v>108</v>
      </c>
      <c r="CG109" s="435">
        <v>123</v>
      </c>
      <c r="CH109" s="441">
        <v>141</v>
      </c>
      <c r="CI109" s="448">
        <v>148</v>
      </c>
      <c r="CJ109" s="456">
        <v>157</v>
      </c>
      <c r="CK109" s="460">
        <v>163</v>
      </c>
      <c r="CL109" s="468">
        <v>169</v>
      </c>
      <c r="CM109" s="475">
        <v>175</v>
      </c>
      <c r="CN109" s="483">
        <v>181</v>
      </c>
      <c r="CO109" s="1">
        <v>187</v>
      </c>
      <c r="CP109" s="1">
        <v>193</v>
      </c>
      <c r="CQ109" s="505">
        <v>204</v>
      </c>
      <c r="CR109" s="511">
        <v>211</v>
      </c>
      <c r="CS109" s="519">
        <v>218</v>
      </c>
      <c r="CT109" s="530">
        <v>225</v>
      </c>
      <c r="CU109" s="218">
        <f t="shared" si="76"/>
        <v>7</v>
      </c>
      <c r="CV109" s="7">
        <v>82</v>
      </c>
      <c r="CW109" s="1">
        <v>87</v>
      </c>
      <c r="CX109" s="1">
        <v>92</v>
      </c>
      <c r="CY109" s="13">
        <v>99</v>
      </c>
      <c r="CZ109" s="18">
        <v>103</v>
      </c>
      <c r="DA109" s="22">
        <v>108</v>
      </c>
      <c r="DB109" s="31">
        <v>112</v>
      </c>
      <c r="DC109" s="40">
        <v>116</v>
      </c>
      <c r="DD109" s="1">
        <f>ROUND((DC109-CV109)/7+DC109,0)</f>
        <v>121</v>
      </c>
      <c r="DE109" s="44">
        <v>123</v>
      </c>
      <c r="DF109" s="1">
        <f>ROUND((DE109-CV109)/9+DE109+1,0)</f>
        <v>129</v>
      </c>
      <c r="DG109" s="53">
        <v>134</v>
      </c>
      <c r="DH109" s="65">
        <v>140</v>
      </c>
      <c r="DI109" s="69">
        <v>144</v>
      </c>
      <c r="DJ109" s="71">
        <v>150</v>
      </c>
      <c r="DK109" s="73">
        <v>156</v>
      </c>
      <c r="DL109" s="77">
        <v>162</v>
      </c>
      <c r="DM109" s="82">
        <v>167</v>
      </c>
      <c r="DN109" s="88">
        <v>171</v>
      </c>
      <c r="DO109" s="90">
        <v>174</v>
      </c>
      <c r="DP109" s="93">
        <v>178</v>
      </c>
      <c r="DQ109" s="99">
        <v>182</v>
      </c>
      <c r="DR109" s="104">
        <v>185</v>
      </c>
      <c r="DS109" s="114">
        <v>189</v>
      </c>
      <c r="DT109" s="117">
        <v>191</v>
      </c>
      <c r="DU109" s="122">
        <v>195</v>
      </c>
      <c r="DV109" s="124">
        <v>198</v>
      </c>
      <c r="DW109" s="129">
        <v>202</v>
      </c>
      <c r="DX109" s="133">
        <v>203</v>
      </c>
      <c r="DY109" s="136">
        <v>203</v>
      </c>
      <c r="DZ109" s="140">
        <v>203</v>
      </c>
      <c r="EA109" s="1">
        <f>DZ109</f>
        <v>203</v>
      </c>
      <c r="EB109" s="149">
        <v>205</v>
      </c>
      <c r="EC109" s="153">
        <v>207</v>
      </c>
      <c r="ED109" s="158">
        <v>211</v>
      </c>
      <c r="EE109" s="163">
        <v>213</v>
      </c>
      <c r="EF109" s="1">
        <v>216</v>
      </c>
      <c r="EG109" s="174">
        <v>218</v>
      </c>
      <c r="EH109" s="1">
        <v>220</v>
      </c>
      <c r="EI109" s="184">
        <v>223</v>
      </c>
      <c r="EJ109" s="189">
        <v>223</v>
      </c>
      <c r="EK109" s="193">
        <v>223</v>
      </c>
      <c r="EL109" s="202">
        <v>223</v>
      </c>
      <c r="EM109" s="205">
        <v>223</v>
      </c>
      <c r="EN109" s="209">
        <v>223</v>
      </c>
      <c r="EO109" s="218">
        <v>223</v>
      </c>
      <c r="EP109" s="225">
        <v>223</v>
      </c>
      <c r="EQ109" s="234">
        <v>224</v>
      </c>
      <c r="ER109" s="1">
        <v>225</v>
      </c>
      <c r="ES109" s="245">
        <v>224</v>
      </c>
      <c r="ET109" s="251">
        <v>224</v>
      </c>
      <c r="EU109" s="255">
        <v>225</v>
      </c>
      <c r="EV109" s="264">
        <v>225</v>
      </c>
      <c r="EW109" s="1">
        <f>EV109</f>
        <v>225</v>
      </c>
      <c r="EX109" s="1">
        <f>EW109</f>
        <v>225</v>
      </c>
      <c r="EY109" s="279">
        <v>225</v>
      </c>
      <c r="EZ109" s="285">
        <v>225</v>
      </c>
      <c r="FA109" s="291">
        <v>225</v>
      </c>
      <c r="FB109" s="295">
        <v>225</v>
      </c>
      <c r="FC109" s="299">
        <v>225</v>
      </c>
      <c r="FD109" s="305">
        <v>225</v>
      </c>
      <c r="FE109" s="308">
        <v>226</v>
      </c>
      <c r="FF109" s="310">
        <v>226</v>
      </c>
      <c r="FG109" s="313">
        <v>226</v>
      </c>
      <c r="FH109" s="1">
        <f>FG109</f>
        <v>226</v>
      </c>
      <c r="FI109" s="322">
        <v>226</v>
      </c>
      <c r="FJ109" s="327">
        <v>226</v>
      </c>
      <c r="FK109" s="1">
        <v>226</v>
      </c>
      <c r="FL109" s="1">
        <v>226</v>
      </c>
      <c r="FM109" s="338">
        <v>226</v>
      </c>
      <c r="FN109" s="343">
        <v>226</v>
      </c>
      <c r="FO109" s="346">
        <v>227</v>
      </c>
      <c r="FP109" s="354">
        <v>1.365</v>
      </c>
      <c r="FQ109" s="375">
        <v>1.365</v>
      </c>
      <c r="FR109" s="388">
        <v>2</v>
      </c>
      <c r="FS109" s="393">
        <v>2</v>
      </c>
      <c r="FT109" s="1">
        <v>2</v>
      </c>
      <c r="FU109" s="422">
        <v>3</v>
      </c>
      <c r="FV109" s="429">
        <v>3</v>
      </c>
      <c r="FW109" s="435">
        <v>7</v>
      </c>
      <c r="FX109" s="441">
        <v>10</v>
      </c>
      <c r="FY109" s="448">
        <v>16</v>
      </c>
      <c r="FZ109" s="456">
        <v>22</v>
      </c>
      <c r="GA109" s="460">
        <v>26</v>
      </c>
      <c r="GB109" s="468">
        <v>31</v>
      </c>
      <c r="GC109" s="475">
        <v>36</v>
      </c>
      <c r="GD109" s="483">
        <v>43</v>
      </c>
      <c r="GE109" s="1">
        <v>48</v>
      </c>
      <c r="GF109" s="1">
        <v>53</v>
      </c>
      <c r="GG109" s="505">
        <v>58</v>
      </c>
      <c r="GH109" s="511">
        <v>62</v>
      </c>
      <c r="GI109" s="519">
        <v>66</v>
      </c>
      <c r="GJ109" s="530">
        <v>72</v>
      </c>
      <c r="GK109" s="218">
        <f t="shared" si="79"/>
        <v>6</v>
      </c>
      <c r="GL109" s="7">
        <v>8200</v>
      </c>
      <c r="GM109" s="7"/>
      <c r="GN109" s="7"/>
      <c r="GO109" s="13">
        <v>8353</v>
      </c>
      <c r="GP109" s="17">
        <v>8451</v>
      </c>
      <c r="GQ109" s="22"/>
      <c r="GR109" s="31"/>
      <c r="GS109" s="37">
        <v>8995</v>
      </c>
      <c r="GT109" s="41"/>
      <c r="GU109" s="44">
        <v>9404</v>
      </c>
      <c r="GV109" s="47"/>
      <c r="GW109" s="53">
        <v>9589</v>
      </c>
      <c r="GX109" s="65">
        <v>9637</v>
      </c>
      <c r="GY109" s="69">
        <v>9740</v>
      </c>
      <c r="GZ109" s="71">
        <v>10003</v>
      </c>
      <c r="HA109" s="73">
        <v>10183</v>
      </c>
      <c r="HB109" s="77">
        <v>10415</v>
      </c>
      <c r="HC109" s="82">
        <v>10943</v>
      </c>
      <c r="HD109" s="88">
        <v>11329</v>
      </c>
      <c r="HE109" s="90">
        <v>11637</v>
      </c>
      <c r="HF109" s="74">
        <v>11935</v>
      </c>
      <c r="HG109" s="99">
        <v>12240</v>
      </c>
      <c r="HH109" s="104">
        <v>12582</v>
      </c>
      <c r="HI109" s="114">
        <v>12868</v>
      </c>
      <c r="HJ109" s="117">
        <v>13106</v>
      </c>
      <c r="HK109" s="74">
        <v>13380</v>
      </c>
      <c r="HL109" s="124">
        <v>13623</v>
      </c>
      <c r="HM109" s="129">
        <v>13849</v>
      </c>
      <c r="HN109" s="133">
        <v>14210</v>
      </c>
      <c r="HO109" s="136">
        <v>14508</v>
      </c>
      <c r="HP109" s="140">
        <v>14830</v>
      </c>
      <c r="HQ109" s="145"/>
      <c r="HR109" s="149">
        <v>15437</v>
      </c>
      <c r="HS109" s="153">
        <v>15782</v>
      </c>
      <c r="HT109" s="158">
        <v>16048</v>
      </c>
      <c r="HU109" s="163">
        <v>16359</v>
      </c>
      <c r="HV109" s="167"/>
      <c r="HW109" s="74">
        <v>17175</v>
      </c>
      <c r="HX109" s="178"/>
      <c r="HY109" s="184">
        <v>18153</v>
      </c>
      <c r="HZ109" s="74">
        <v>18550</v>
      </c>
      <c r="IA109" s="193">
        <v>19011</v>
      </c>
      <c r="IB109" s="202">
        <v>19421</v>
      </c>
      <c r="IC109" s="205">
        <v>19795</v>
      </c>
      <c r="ID109" s="209">
        <v>20138</v>
      </c>
      <c r="IE109" s="218">
        <v>20537</v>
      </c>
      <c r="IF109" s="225">
        <v>20917</v>
      </c>
      <c r="IG109" s="229"/>
      <c r="IH109" s="235"/>
      <c r="II109" s="245">
        <v>22294</v>
      </c>
      <c r="IJ109" s="251">
        <v>22951</v>
      </c>
      <c r="IK109" s="255">
        <v>23472</v>
      </c>
      <c r="IL109" s="264">
        <v>23928</v>
      </c>
      <c r="IM109" s="268"/>
      <c r="IN109" s="272"/>
      <c r="IO109" s="279">
        <v>25409</v>
      </c>
      <c r="IP109" s="285">
        <v>25715</v>
      </c>
      <c r="IQ109" s="291">
        <v>26018</v>
      </c>
      <c r="IR109" s="295">
        <v>26361</v>
      </c>
      <c r="IS109" s="299">
        <v>26711</v>
      </c>
      <c r="IT109" s="305">
        <v>27087</v>
      </c>
      <c r="IU109" s="308">
        <v>27445</v>
      </c>
      <c r="IV109" s="310">
        <v>27930</v>
      </c>
      <c r="IW109" s="313">
        <v>28337</v>
      </c>
      <c r="IX109" s="317"/>
      <c r="IY109" s="322">
        <v>29174</v>
      </c>
      <c r="IZ109" s="327">
        <v>29672</v>
      </c>
      <c r="JA109" s="331"/>
      <c r="JB109" s="335"/>
      <c r="JC109" s="338">
        <v>30659</v>
      </c>
      <c r="JD109" s="343">
        <v>30939</v>
      </c>
      <c r="JE109" s="346">
        <v>31269</v>
      </c>
      <c r="JF109" s="354">
        <v>31602</v>
      </c>
      <c r="JG109" s="375">
        <v>31940</v>
      </c>
      <c r="JH109" s="388">
        <v>32278</v>
      </c>
      <c r="JI109" s="393">
        <v>32597</v>
      </c>
      <c r="JJ109" s="414"/>
      <c r="JK109" s="422">
        <v>33505</v>
      </c>
      <c r="JL109" s="429">
        <v>34193</v>
      </c>
      <c r="JM109" s="435">
        <v>34458</v>
      </c>
      <c r="JN109" s="441">
        <v>34666</v>
      </c>
      <c r="JO109" s="448">
        <v>34845</v>
      </c>
      <c r="JP109" s="456">
        <v>35033</v>
      </c>
      <c r="JQ109" s="460">
        <v>35220</v>
      </c>
      <c r="JR109" s="468">
        <v>35401</v>
      </c>
      <c r="JS109" s="475">
        <v>35580</v>
      </c>
      <c r="JT109" s="483">
        <v>35775</v>
      </c>
      <c r="JU109" s="489"/>
      <c r="JV109" s="498"/>
      <c r="JW109" s="505">
        <v>37068</v>
      </c>
      <c r="JX109" s="511">
        <v>37457</v>
      </c>
      <c r="JY109" s="519">
        <v>37719</v>
      </c>
      <c r="JZ109" s="530">
        <v>37858</v>
      </c>
      <c r="KA109" s="218">
        <f t="shared" si="80"/>
        <v>139</v>
      </c>
      <c r="KB109" s="4"/>
    </row>
    <row r="110" spans="1:288" ht="15" customHeight="1" x14ac:dyDescent="0.2">
      <c r="A110" s="557">
        <v>4</v>
      </c>
      <c r="B110" s="43">
        <v>109</v>
      </c>
      <c r="C110" s="4" t="s">
        <v>219</v>
      </c>
      <c r="D110" s="43">
        <v>0</v>
      </c>
      <c r="E110" s="43">
        <v>2</v>
      </c>
      <c r="F110" s="7">
        <v>168</v>
      </c>
      <c r="G110" s="7">
        <v>175</v>
      </c>
      <c r="H110" s="10">
        <v>183</v>
      </c>
      <c r="I110" s="13">
        <v>190</v>
      </c>
      <c r="J110" s="18">
        <v>198</v>
      </c>
      <c r="K110" s="22">
        <v>205</v>
      </c>
      <c r="L110" s="31">
        <v>213</v>
      </c>
      <c r="M110" s="37">
        <v>220</v>
      </c>
      <c r="N110" s="41">
        <v>227</v>
      </c>
      <c r="O110" s="44">
        <v>232</v>
      </c>
      <c r="P110" s="47">
        <v>240</v>
      </c>
      <c r="Q110" s="53">
        <v>246</v>
      </c>
      <c r="R110" s="65">
        <v>253</v>
      </c>
      <c r="S110" s="69">
        <v>260</v>
      </c>
      <c r="T110" s="71">
        <v>269</v>
      </c>
      <c r="U110" s="73">
        <v>277</v>
      </c>
      <c r="V110" s="77">
        <v>284</v>
      </c>
      <c r="W110" s="82">
        <v>290</v>
      </c>
      <c r="X110" s="88">
        <v>300</v>
      </c>
      <c r="Y110" s="90">
        <v>307</v>
      </c>
      <c r="Z110" s="93">
        <v>315</v>
      </c>
      <c r="AA110" s="99">
        <v>323</v>
      </c>
      <c r="AB110" s="104">
        <v>333</v>
      </c>
      <c r="AC110" s="114">
        <v>339</v>
      </c>
      <c r="AD110" s="117">
        <v>348</v>
      </c>
      <c r="AE110" s="122">
        <v>356</v>
      </c>
      <c r="AF110" s="124">
        <v>365</v>
      </c>
      <c r="AG110" s="129">
        <v>375</v>
      </c>
      <c r="AH110" s="133">
        <v>384</v>
      </c>
      <c r="AI110" s="136">
        <v>393</v>
      </c>
      <c r="AJ110" s="140">
        <v>401</v>
      </c>
      <c r="AK110" s="145">
        <v>411</v>
      </c>
      <c r="AL110" s="149">
        <v>421</v>
      </c>
      <c r="AM110" s="1">
        <v>431</v>
      </c>
      <c r="AN110" s="158">
        <v>436</v>
      </c>
      <c r="AO110" s="163">
        <v>445</v>
      </c>
      <c r="AP110" s="167">
        <v>455</v>
      </c>
      <c r="AQ110" s="174">
        <v>464</v>
      </c>
      <c r="AR110" s="178">
        <v>472</v>
      </c>
      <c r="AS110" s="184">
        <v>483</v>
      </c>
      <c r="AT110" s="1">
        <f>ROUND((AS110-AP110)/3*1.2+AS110,1)</f>
        <v>494.2</v>
      </c>
      <c r="AU110" s="193">
        <v>504</v>
      </c>
      <c r="AV110" s="202">
        <v>513</v>
      </c>
      <c r="AW110" s="205">
        <v>524</v>
      </c>
      <c r="AX110" s="1">
        <v>532</v>
      </c>
      <c r="AY110" s="1">
        <v>540</v>
      </c>
      <c r="AZ110" s="1">
        <v>548</v>
      </c>
      <c r="BA110" s="1">
        <v>555</v>
      </c>
      <c r="BB110" s="1">
        <v>562</v>
      </c>
      <c r="BC110" s="1">
        <v>569</v>
      </c>
      <c r="BD110" s="1">
        <v>576</v>
      </c>
      <c r="BE110" s="1">
        <v>583</v>
      </c>
      <c r="BF110" s="264">
        <v>602</v>
      </c>
      <c r="BG110" s="268">
        <v>610</v>
      </c>
      <c r="BH110" s="272">
        <v>617</v>
      </c>
      <c r="BI110" s="279">
        <v>628</v>
      </c>
      <c r="BJ110" s="285">
        <v>636</v>
      </c>
      <c r="BK110" s="291">
        <v>642</v>
      </c>
      <c r="BL110" s="295">
        <v>647</v>
      </c>
      <c r="BM110" s="299">
        <v>652</v>
      </c>
      <c r="BN110" s="305">
        <v>657</v>
      </c>
      <c r="BO110" s="308">
        <v>661</v>
      </c>
      <c r="BP110" s="310">
        <v>667</v>
      </c>
      <c r="BQ110" s="313">
        <v>672</v>
      </c>
      <c r="BR110" s="317">
        <v>678</v>
      </c>
      <c r="BS110" s="322">
        <v>682</v>
      </c>
      <c r="BT110" s="327">
        <v>687</v>
      </c>
      <c r="BU110" s="331">
        <v>692</v>
      </c>
      <c r="BV110" s="335">
        <v>697</v>
      </c>
      <c r="BW110" s="338">
        <v>703</v>
      </c>
      <c r="BX110" s="343">
        <v>708</v>
      </c>
      <c r="BY110" s="346">
        <v>717</v>
      </c>
      <c r="BZ110" s="354">
        <v>725</v>
      </c>
      <c r="CA110" s="375">
        <v>735</v>
      </c>
      <c r="CB110" s="388">
        <v>746</v>
      </c>
      <c r="CC110" s="393">
        <v>756</v>
      </c>
      <c r="CD110" s="414">
        <v>765</v>
      </c>
      <c r="CE110" s="422">
        <v>771</v>
      </c>
      <c r="CF110" s="429">
        <v>782</v>
      </c>
      <c r="CG110" s="435">
        <v>791</v>
      </c>
      <c r="CH110" s="441">
        <v>800</v>
      </c>
      <c r="CI110" s="448">
        <v>808</v>
      </c>
      <c r="CJ110" s="456">
        <v>818</v>
      </c>
      <c r="CK110" s="460">
        <v>823</v>
      </c>
      <c r="CL110" s="468">
        <v>832</v>
      </c>
      <c r="CM110" s="475">
        <v>837</v>
      </c>
      <c r="CN110" s="483">
        <v>844</v>
      </c>
      <c r="CO110" s="489">
        <v>855</v>
      </c>
      <c r="CP110" s="498">
        <v>863</v>
      </c>
      <c r="CQ110" s="505">
        <v>872</v>
      </c>
      <c r="CR110" s="511">
        <v>877</v>
      </c>
      <c r="CS110" s="519">
        <v>883</v>
      </c>
      <c r="CT110" s="530">
        <v>890</v>
      </c>
      <c r="CU110" s="218">
        <f t="shared" si="76"/>
        <v>7</v>
      </c>
      <c r="CV110" s="7">
        <v>3.4</v>
      </c>
      <c r="CW110" s="7">
        <v>3.4</v>
      </c>
      <c r="CX110" s="10">
        <v>3.4</v>
      </c>
      <c r="CY110" s="13">
        <v>3.4</v>
      </c>
      <c r="CZ110" s="18">
        <v>3.4</v>
      </c>
      <c r="DA110" s="22">
        <v>3.4</v>
      </c>
      <c r="DB110" s="31">
        <v>3.4</v>
      </c>
      <c r="DC110" s="37">
        <v>3.4</v>
      </c>
      <c r="DD110" s="41">
        <v>3.4</v>
      </c>
      <c r="DE110" s="44">
        <v>3.4</v>
      </c>
      <c r="DF110" s="47">
        <v>3.4</v>
      </c>
      <c r="DG110" s="53">
        <v>3.4</v>
      </c>
      <c r="DH110" s="65">
        <v>3.4</v>
      </c>
      <c r="DI110" s="69">
        <v>3.4</v>
      </c>
      <c r="DJ110" s="71">
        <v>3.4</v>
      </c>
      <c r="DK110" s="73">
        <v>3.4</v>
      </c>
      <c r="DL110" s="77">
        <v>3.4</v>
      </c>
      <c r="DM110" s="82">
        <v>3.4</v>
      </c>
      <c r="DN110" s="88">
        <v>3.4</v>
      </c>
      <c r="DO110" s="90">
        <v>3.4</v>
      </c>
      <c r="DP110" s="93">
        <v>3.4</v>
      </c>
      <c r="DQ110" s="99">
        <v>3.4</v>
      </c>
      <c r="DR110" s="104">
        <v>3.4</v>
      </c>
      <c r="DS110" s="114">
        <v>3.4</v>
      </c>
      <c r="DT110" s="117">
        <v>3.4</v>
      </c>
      <c r="DU110" s="122">
        <v>3.4</v>
      </c>
      <c r="DV110" s="124">
        <v>3.4</v>
      </c>
      <c r="DW110" s="129">
        <v>3.4</v>
      </c>
      <c r="DX110" s="133">
        <v>3.4</v>
      </c>
      <c r="DY110" s="136">
        <v>3.4</v>
      </c>
      <c r="DZ110" s="140">
        <v>3.4</v>
      </c>
      <c r="EA110" s="145">
        <v>3.4</v>
      </c>
      <c r="EB110" s="149">
        <v>3.4</v>
      </c>
      <c r="EC110" s="1">
        <v>3.4</v>
      </c>
      <c r="ED110" s="158">
        <v>3.4</v>
      </c>
      <c r="EE110" s="163">
        <v>3.4</v>
      </c>
      <c r="EF110" s="167">
        <v>3.4</v>
      </c>
      <c r="EG110" s="174">
        <v>3.4</v>
      </c>
      <c r="EH110" s="178">
        <v>3.4</v>
      </c>
      <c r="EI110" s="184">
        <v>3.4</v>
      </c>
      <c r="EJ110" s="1">
        <v>3.4</v>
      </c>
      <c r="EK110" s="193">
        <v>3.4</v>
      </c>
      <c r="EL110" s="202">
        <v>3.4</v>
      </c>
      <c r="EM110" s="205">
        <v>3.4</v>
      </c>
      <c r="EN110" s="1">
        <f t="shared" ref="EN110:EN111" si="145">EM110</f>
        <v>3.4</v>
      </c>
      <c r="EO110" s="1">
        <v>3.4</v>
      </c>
      <c r="EP110" s="1">
        <v>3.4</v>
      </c>
      <c r="EQ110" s="1">
        <v>3.4</v>
      </c>
      <c r="ER110" s="1">
        <v>3.4</v>
      </c>
      <c r="ES110" s="1">
        <v>3.4</v>
      </c>
      <c r="ET110" s="1">
        <v>3.4</v>
      </c>
      <c r="EU110" s="1">
        <v>3.4</v>
      </c>
      <c r="EV110" s="264">
        <v>3.4</v>
      </c>
      <c r="EW110" s="268">
        <v>3.4</v>
      </c>
      <c r="EX110" s="272">
        <v>3.4</v>
      </c>
      <c r="EY110" s="279">
        <v>3.4</v>
      </c>
      <c r="EZ110" s="285">
        <v>3.4</v>
      </c>
      <c r="FA110" s="291">
        <v>3.4</v>
      </c>
      <c r="FB110" s="295">
        <v>3.4</v>
      </c>
      <c r="FC110" s="299">
        <v>3.4</v>
      </c>
      <c r="FD110" s="305">
        <v>6</v>
      </c>
      <c r="FE110" s="308">
        <v>6</v>
      </c>
      <c r="FF110" s="310">
        <v>6</v>
      </c>
      <c r="FG110" s="313">
        <v>6</v>
      </c>
      <c r="FH110" s="317">
        <v>6</v>
      </c>
      <c r="FI110" s="322">
        <v>6</v>
      </c>
      <c r="FJ110" s="327">
        <v>6</v>
      </c>
      <c r="FK110" s="331">
        <v>6</v>
      </c>
      <c r="FL110" s="335">
        <v>6</v>
      </c>
      <c r="FM110" s="338">
        <v>6</v>
      </c>
      <c r="FN110" s="343">
        <v>6</v>
      </c>
      <c r="FO110" s="346">
        <v>6</v>
      </c>
      <c r="FP110" s="1">
        <v>6</v>
      </c>
      <c r="FQ110" s="1">
        <v>6</v>
      </c>
      <c r="FR110" s="388">
        <v>6</v>
      </c>
      <c r="FS110" s="393">
        <v>6</v>
      </c>
      <c r="FT110" s="1">
        <v>6</v>
      </c>
      <c r="FU110" s="1">
        <v>6</v>
      </c>
      <c r="FV110" s="1">
        <v>6</v>
      </c>
      <c r="FW110" s="1">
        <v>6</v>
      </c>
      <c r="FX110" s="1">
        <v>6</v>
      </c>
      <c r="FY110" s="448">
        <v>6</v>
      </c>
      <c r="FZ110" s="456">
        <v>6</v>
      </c>
      <c r="GA110" s="460">
        <v>6</v>
      </c>
      <c r="GB110" s="468">
        <v>6</v>
      </c>
      <c r="GC110" s="475">
        <v>6</v>
      </c>
      <c r="GD110" s="483">
        <v>6</v>
      </c>
      <c r="GE110" s="489">
        <v>6</v>
      </c>
      <c r="GF110" s="498">
        <v>6</v>
      </c>
      <c r="GG110" s="505">
        <v>6</v>
      </c>
      <c r="GH110" s="511">
        <v>6</v>
      </c>
      <c r="GI110" s="519">
        <v>6</v>
      </c>
      <c r="GJ110" s="530">
        <v>6</v>
      </c>
      <c r="GK110" s="218">
        <f t="shared" si="79"/>
        <v>0</v>
      </c>
      <c r="GL110" s="7">
        <v>14995</v>
      </c>
      <c r="GM110" s="7">
        <v>15220</v>
      </c>
      <c r="GN110" s="7">
        <v>15563</v>
      </c>
      <c r="GO110" s="13">
        <v>15902</v>
      </c>
      <c r="GP110" s="17">
        <v>16102</v>
      </c>
      <c r="GQ110" s="22">
        <v>16284</v>
      </c>
      <c r="GR110" s="31">
        <v>16445</v>
      </c>
      <c r="GS110" s="37"/>
      <c r="GT110" s="41">
        <v>16950</v>
      </c>
      <c r="GU110" s="44">
        <v>17102</v>
      </c>
      <c r="GV110" s="47">
        <v>17301</v>
      </c>
      <c r="GW110" s="53">
        <v>17533</v>
      </c>
      <c r="GX110" s="65">
        <v>17740</v>
      </c>
      <c r="GY110" s="69">
        <v>17976</v>
      </c>
      <c r="GZ110" s="71">
        <v>18330</v>
      </c>
      <c r="HA110" s="74">
        <v>18687</v>
      </c>
      <c r="HB110" s="77">
        <v>18873</v>
      </c>
      <c r="HC110" s="82">
        <v>19054</v>
      </c>
      <c r="HD110" s="88">
        <v>19200</v>
      </c>
      <c r="HE110" s="90">
        <v>19392</v>
      </c>
      <c r="HF110" s="93">
        <v>19855</v>
      </c>
      <c r="HG110" s="99">
        <v>20068</v>
      </c>
      <c r="HH110" s="104">
        <v>20247</v>
      </c>
      <c r="HI110" s="114">
        <v>20415</v>
      </c>
      <c r="HJ110" s="117">
        <v>20577</v>
      </c>
      <c r="HK110" s="74">
        <v>20746</v>
      </c>
      <c r="HL110" s="124">
        <v>20911</v>
      </c>
      <c r="HM110" s="129">
        <v>21135</v>
      </c>
      <c r="HN110" s="133">
        <v>21328</v>
      </c>
      <c r="HO110" s="136">
        <v>21484</v>
      </c>
      <c r="HP110" s="140">
        <v>21658</v>
      </c>
      <c r="HQ110" s="145">
        <v>21858</v>
      </c>
      <c r="HR110" s="149">
        <v>22232</v>
      </c>
      <c r="HS110" s="153"/>
      <c r="HT110" s="158">
        <v>22535</v>
      </c>
      <c r="HU110" s="163">
        <v>22714</v>
      </c>
      <c r="HV110" s="167">
        <v>22877</v>
      </c>
      <c r="HW110" s="174">
        <v>23046</v>
      </c>
      <c r="HX110" s="178">
        <v>23231</v>
      </c>
      <c r="HY110" s="184">
        <v>23540</v>
      </c>
      <c r="HZ110" s="189"/>
      <c r="IA110" s="193">
        <v>23855</v>
      </c>
      <c r="IB110" s="202">
        <v>24010</v>
      </c>
      <c r="IC110" s="205">
        <v>24158</v>
      </c>
      <c r="ID110" s="209"/>
      <c r="IE110" s="218"/>
      <c r="IF110" s="225"/>
      <c r="IG110" s="229"/>
      <c r="IH110" s="235"/>
      <c r="II110" s="245"/>
      <c r="IJ110" s="251"/>
      <c r="IK110" s="255"/>
      <c r="IL110" s="264">
        <v>25989</v>
      </c>
      <c r="IM110" s="268">
        <v>26133</v>
      </c>
      <c r="IN110" s="272">
        <v>26267</v>
      </c>
      <c r="IO110" s="279">
        <v>26437</v>
      </c>
      <c r="IP110" s="285">
        <v>26720</v>
      </c>
      <c r="IQ110" s="291">
        <v>26874</v>
      </c>
      <c r="IR110" s="295">
        <v>27050</v>
      </c>
      <c r="IS110" s="299">
        <v>27213</v>
      </c>
      <c r="IT110" s="305">
        <v>27342</v>
      </c>
      <c r="IU110" s="308">
        <v>27518</v>
      </c>
      <c r="IV110" s="310">
        <v>27690</v>
      </c>
      <c r="IW110" s="313">
        <v>28099</v>
      </c>
      <c r="IX110" s="317">
        <v>28313</v>
      </c>
      <c r="IY110" s="322">
        <v>28463</v>
      </c>
      <c r="IZ110" s="327">
        <v>28630</v>
      </c>
      <c r="JA110" s="331">
        <v>28777</v>
      </c>
      <c r="JB110" s="335">
        <v>28998</v>
      </c>
      <c r="JC110" s="338">
        <v>29168</v>
      </c>
      <c r="JD110" s="343">
        <v>29347</v>
      </c>
      <c r="JE110" s="346">
        <v>29624</v>
      </c>
      <c r="JF110" s="354">
        <v>29881</v>
      </c>
      <c r="JG110" s="375">
        <v>30190</v>
      </c>
      <c r="JH110" s="388">
        <v>30661</v>
      </c>
      <c r="JI110" s="393">
        <v>31002</v>
      </c>
      <c r="JJ110" s="414">
        <v>31224</v>
      </c>
      <c r="JK110" s="422">
        <v>31395</v>
      </c>
      <c r="JL110" s="429">
        <v>31558</v>
      </c>
      <c r="JM110" s="435">
        <v>31746</v>
      </c>
      <c r="JN110" s="441">
        <v>31987</v>
      </c>
      <c r="JO110" s="448">
        <v>32195</v>
      </c>
      <c r="JP110" s="456">
        <v>32482</v>
      </c>
      <c r="JQ110" s="460">
        <v>32645</v>
      </c>
      <c r="JR110" s="468">
        <v>32852</v>
      </c>
      <c r="JS110" s="475">
        <v>33010</v>
      </c>
      <c r="JT110" s="483">
        <v>33280</v>
      </c>
      <c r="JU110" s="489">
        <v>33559</v>
      </c>
      <c r="JV110" s="498">
        <v>33739</v>
      </c>
      <c r="JW110" s="505">
        <v>33930</v>
      </c>
      <c r="JX110" s="511">
        <v>34067</v>
      </c>
      <c r="JY110" s="519">
        <v>34195</v>
      </c>
      <c r="JZ110" s="530">
        <v>34331</v>
      </c>
      <c r="KA110" s="218">
        <f t="shared" si="80"/>
        <v>136</v>
      </c>
      <c r="KB110" s="4"/>
    </row>
    <row r="111" spans="1:288" ht="15" customHeight="1" x14ac:dyDescent="0.2">
      <c r="A111" s="557"/>
      <c r="B111" s="43">
        <v>110</v>
      </c>
      <c r="C111" s="4" t="s">
        <v>220</v>
      </c>
      <c r="D111" s="43">
        <v>0</v>
      </c>
      <c r="E111" s="43">
        <v>2</v>
      </c>
      <c r="F111" s="7">
        <v>6</v>
      </c>
      <c r="G111" s="1">
        <v>12</v>
      </c>
      <c r="H111" s="10">
        <v>14</v>
      </c>
      <c r="I111" s="13">
        <v>18</v>
      </c>
      <c r="J111" s="18">
        <v>24</v>
      </c>
      <c r="K111" s="22">
        <v>30</v>
      </c>
      <c r="L111" s="31">
        <v>37</v>
      </c>
      <c r="M111" s="1">
        <f t="shared" ref="M111" si="146">ROUND((L111-F111)/6+L111+1,0)</f>
        <v>43</v>
      </c>
      <c r="N111" s="41">
        <v>48</v>
      </c>
      <c r="O111" s="44">
        <v>54</v>
      </c>
      <c r="P111" s="1">
        <f>ROUND((O111-F111)/9+O111+1,0)</f>
        <v>60</v>
      </c>
      <c r="Q111" s="1">
        <f>ROUND((P111-F111)/10+P111+1,1)</f>
        <v>66.400000000000006</v>
      </c>
      <c r="R111" s="65">
        <v>69</v>
      </c>
      <c r="S111" s="69">
        <v>74</v>
      </c>
      <c r="T111" s="71">
        <v>79</v>
      </c>
      <c r="U111" s="73">
        <v>85</v>
      </c>
      <c r="V111" s="77">
        <v>91</v>
      </c>
      <c r="W111" s="82">
        <v>98</v>
      </c>
      <c r="X111" s="1">
        <f>ROUND((W111-T111)/3+W111,1)</f>
        <v>104.3</v>
      </c>
      <c r="Y111" s="90">
        <v>111</v>
      </c>
      <c r="Z111" s="93">
        <v>118</v>
      </c>
      <c r="AA111" s="99">
        <v>123</v>
      </c>
      <c r="AB111" s="104">
        <v>128</v>
      </c>
      <c r="AC111" s="114">
        <v>134</v>
      </c>
      <c r="AD111" s="117">
        <v>139</v>
      </c>
      <c r="AE111" s="122">
        <v>144</v>
      </c>
      <c r="AF111" s="124">
        <v>149</v>
      </c>
      <c r="AG111" s="129">
        <v>155</v>
      </c>
      <c r="AH111" s="133">
        <v>162</v>
      </c>
      <c r="AI111" s="136">
        <v>174</v>
      </c>
      <c r="AJ111" s="1">
        <f t="shared" ref="AJ111:AJ113" si="147">ROUND((AI111-AF111)/3+AI111,1)</f>
        <v>182.3</v>
      </c>
      <c r="AK111" s="1">
        <f>ROUND((AJ111-AG111)/3+AJ111,1)</f>
        <v>191.4</v>
      </c>
      <c r="AL111" s="149">
        <v>193</v>
      </c>
      <c r="AM111" s="153">
        <v>199</v>
      </c>
      <c r="AN111" s="1">
        <v>205</v>
      </c>
      <c r="AO111" s="163">
        <v>213</v>
      </c>
      <c r="AP111" s="1">
        <v>219</v>
      </c>
      <c r="AQ111" s="174">
        <v>225</v>
      </c>
      <c r="AR111" s="178">
        <v>231</v>
      </c>
      <c r="AS111" s="184">
        <v>238</v>
      </c>
      <c r="AT111" s="189">
        <v>245</v>
      </c>
      <c r="AU111" s="1">
        <v>249</v>
      </c>
      <c r="AV111" s="202">
        <v>267</v>
      </c>
      <c r="AW111" s="1">
        <v>275</v>
      </c>
      <c r="AX111" s="1">
        <v>283</v>
      </c>
      <c r="AY111" s="1">
        <v>291</v>
      </c>
      <c r="AZ111" s="225">
        <v>299</v>
      </c>
      <c r="BA111" s="1">
        <v>305</v>
      </c>
      <c r="BB111" s="1">
        <v>311</v>
      </c>
      <c r="BC111" s="1">
        <v>317</v>
      </c>
      <c r="BD111" s="1">
        <v>323</v>
      </c>
      <c r="BE111" s="1">
        <v>329</v>
      </c>
      <c r="BF111" s="1">
        <v>335</v>
      </c>
      <c r="BG111" s="1">
        <v>341</v>
      </c>
      <c r="BH111" s="1">
        <v>347</v>
      </c>
      <c r="BI111" s="1">
        <v>353</v>
      </c>
      <c r="BJ111" s="1">
        <v>359</v>
      </c>
      <c r="BK111" s="1">
        <v>365</v>
      </c>
      <c r="BL111" s="1">
        <v>371</v>
      </c>
      <c r="BM111" s="1">
        <v>377</v>
      </c>
      <c r="BN111" s="1">
        <v>383</v>
      </c>
      <c r="BO111" s="1">
        <v>389</v>
      </c>
      <c r="BP111" s="1">
        <v>395</v>
      </c>
      <c r="BQ111" s="1">
        <v>401</v>
      </c>
      <c r="BR111" s="1">
        <v>407</v>
      </c>
      <c r="BS111" s="1">
        <v>413</v>
      </c>
      <c r="BT111" s="1">
        <v>419</v>
      </c>
      <c r="BU111" s="1">
        <v>425</v>
      </c>
      <c r="BV111" s="1">
        <v>431</v>
      </c>
      <c r="BW111" s="1">
        <v>437</v>
      </c>
      <c r="BX111" s="1">
        <v>443</v>
      </c>
      <c r="BY111" s="1">
        <v>449</v>
      </c>
      <c r="BZ111" s="1">
        <v>455</v>
      </c>
      <c r="CA111" s="1">
        <v>461</v>
      </c>
      <c r="CB111" s="1">
        <v>467</v>
      </c>
      <c r="CC111" s="241">
        <v>473</v>
      </c>
      <c r="CD111" s="241">
        <v>479</v>
      </c>
      <c r="CE111" s="241">
        <v>485</v>
      </c>
      <c r="CF111" s="241">
        <v>491</v>
      </c>
      <c r="CG111" s="241">
        <v>497</v>
      </c>
      <c r="CH111" s="246">
        <v>473</v>
      </c>
      <c r="CI111" s="246">
        <v>480</v>
      </c>
      <c r="CJ111" s="246">
        <v>484</v>
      </c>
      <c r="CK111" s="246">
        <v>487</v>
      </c>
      <c r="CL111" s="246">
        <v>490</v>
      </c>
      <c r="CM111" s="246">
        <v>493</v>
      </c>
      <c r="CN111" s="246">
        <v>496</v>
      </c>
      <c r="CO111" s="246">
        <v>497</v>
      </c>
      <c r="CP111" s="246">
        <v>497</v>
      </c>
      <c r="CQ111" s="246">
        <v>497</v>
      </c>
      <c r="CR111" s="246">
        <v>497</v>
      </c>
      <c r="CS111" s="246">
        <v>497</v>
      </c>
      <c r="CT111" s="241">
        <v>497</v>
      </c>
      <c r="CU111" s="218">
        <f t="shared" si="76"/>
        <v>0</v>
      </c>
      <c r="CV111" s="7">
        <v>36</v>
      </c>
      <c r="CW111" s="1">
        <v>42</v>
      </c>
      <c r="CX111" s="10">
        <v>46</v>
      </c>
      <c r="CY111" s="13">
        <v>51</v>
      </c>
      <c r="CZ111" s="18">
        <v>55</v>
      </c>
      <c r="DA111" s="22">
        <v>59</v>
      </c>
      <c r="DB111" s="31">
        <v>61</v>
      </c>
      <c r="DC111" s="1">
        <f t="shared" ref="DC111" si="148">ROUND((DB111-CV111)/6/31*21+DB111-1,0)</f>
        <v>63</v>
      </c>
      <c r="DD111" s="41">
        <v>67</v>
      </c>
      <c r="DE111" s="44">
        <v>71</v>
      </c>
      <c r="DF111" s="1">
        <f>ROUND((DE111-CV111)/9+DE111+1,0)</f>
        <v>76</v>
      </c>
      <c r="DG111" s="1">
        <f>ROUND((DF111-CV111)/10+DF111+1,1)</f>
        <v>81</v>
      </c>
      <c r="DH111" s="65">
        <v>87</v>
      </c>
      <c r="DI111" s="69">
        <v>92</v>
      </c>
      <c r="DJ111" s="71">
        <v>98</v>
      </c>
      <c r="DK111" s="73">
        <v>103</v>
      </c>
      <c r="DL111" s="77">
        <v>108</v>
      </c>
      <c r="DM111" s="82">
        <v>111</v>
      </c>
      <c r="DN111" s="1">
        <f>ROUND((DM111-DJ111)/3+DM111,1)</f>
        <v>115.3</v>
      </c>
      <c r="DO111" s="90">
        <v>117</v>
      </c>
      <c r="DP111" s="93">
        <v>122</v>
      </c>
      <c r="DQ111" s="99">
        <v>128</v>
      </c>
      <c r="DR111" s="104">
        <v>134</v>
      </c>
      <c r="DS111" s="114">
        <v>139</v>
      </c>
      <c r="DT111" s="117">
        <v>146</v>
      </c>
      <c r="DU111" s="122">
        <v>151</v>
      </c>
      <c r="DV111" s="124">
        <v>156</v>
      </c>
      <c r="DW111" s="129">
        <v>161</v>
      </c>
      <c r="DX111" s="133">
        <v>164</v>
      </c>
      <c r="DY111" s="136">
        <v>164</v>
      </c>
      <c r="DZ111" s="1">
        <f t="shared" ref="DZ111:DZ113" si="149">DY111</f>
        <v>164</v>
      </c>
      <c r="EA111" s="1">
        <f>DZ111</f>
        <v>164</v>
      </c>
      <c r="EB111" s="149">
        <v>166</v>
      </c>
      <c r="EC111" s="153">
        <v>170</v>
      </c>
      <c r="ED111" s="1">
        <v>174</v>
      </c>
      <c r="EE111" s="163">
        <v>180</v>
      </c>
      <c r="EF111" s="1">
        <v>185</v>
      </c>
      <c r="EG111" s="174">
        <v>191</v>
      </c>
      <c r="EH111" s="178">
        <v>198</v>
      </c>
      <c r="EI111" s="184">
        <v>204</v>
      </c>
      <c r="EJ111" s="189">
        <v>207</v>
      </c>
      <c r="EK111" s="1">
        <f>EJ111</f>
        <v>207</v>
      </c>
      <c r="EL111" s="202">
        <v>207</v>
      </c>
      <c r="EM111" s="1">
        <f t="shared" ref="EM111:EM113" si="150">EL111</f>
        <v>207</v>
      </c>
      <c r="EN111" s="1">
        <f t="shared" si="145"/>
        <v>207</v>
      </c>
      <c r="EO111" s="1">
        <v>212</v>
      </c>
      <c r="EP111" s="225">
        <v>213</v>
      </c>
      <c r="EQ111" s="1">
        <v>216</v>
      </c>
      <c r="ER111" s="1">
        <v>219</v>
      </c>
      <c r="ES111" s="1">
        <v>222</v>
      </c>
      <c r="ET111" s="1">
        <v>225</v>
      </c>
      <c r="EU111" s="1">
        <v>228</v>
      </c>
      <c r="EV111" s="1">
        <f t="shared" ref="EV111:EV113" si="151">EU111</f>
        <v>228</v>
      </c>
      <c r="EW111" s="1">
        <f t="shared" ref="EW111:EW113" si="152">EV111</f>
        <v>228</v>
      </c>
      <c r="EX111" s="1">
        <f t="shared" ref="EX111:EX114" si="153">EW111</f>
        <v>228</v>
      </c>
      <c r="EY111" s="1">
        <v>231</v>
      </c>
      <c r="EZ111" s="1">
        <v>234</v>
      </c>
      <c r="FA111" s="1">
        <v>237</v>
      </c>
      <c r="FB111" s="1">
        <v>240</v>
      </c>
      <c r="FC111" s="1">
        <v>243</v>
      </c>
      <c r="FD111" s="1">
        <v>246</v>
      </c>
      <c r="FE111" s="1">
        <v>249</v>
      </c>
      <c r="FF111" s="1">
        <v>252</v>
      </c>
      <c r="FG111" s="1">
        <f>FF111</f>
        <v>252</v>
      </c>
      <c r="FH111" s="1">
        <f>FG111</f>
        <v>252</v>
      </c>
      <c r="FI111" s="1">
        <f>FH111</f>
        <v>252</v>
      </c>
      <c r="FJ111" s="1">
        <f>FI111+1</f>
        <v>253</v>
      </c>
      <c r="FK111" s="1">
        <v>254</v>
      </c>
      <c r="FL111" s="1">
        <v>255</v>
      </c>
      <c r="FM111" s="1">
        <v>256</v>
      </c>
      <c r="FN111" s="1">
        <v>257</v>
      </c>
      <c r="FO111" s="1">
        <v>258</v>
      </c>
      <c r="FP111" s="1">
        <v>259</v>
      </c>
      <c r="FQ111" s="1">
        <v>260</v>
      </c>
      <c r="FR111" s="1">
        <v>261</v>
      </c>
      <c r="FS111" s="396">
        <v>266</v>
      </c>
      <c r="FT111" s="1">
        <v>267</v>
      </c>
      <c r="FU111" s="1">
        <v>268</v>
      </c>
      <c r="FV111" s="1">
        <v>269</v>
      </c>
      <c r="FW111" s="1">
        <v>270</v>
      </c>
      <c r="FX111" s="441">
        <v>266</v>
      </c>
      <c r="FY111" s="448">
        <v>266</v>
      </c>
      <c r="FZ111" s="456">
        <v>266</v>
      </c>
      <c r="GA111" s="460">
        <v>266</v>
      </c>
      <c r="GB111" s="468">
        <v>266</v>
      </c>
      <c r="GC111" s="475">
        <v>266</v>
      </c>
      <c r="GD111" s="483">
        <v>266</v>
      </c>
      <c r="GE111" s="489">
        <v>266</v>
      </c>
      <c r="GF111" s="498">
        <v>266</v>
      </c>
      <c r="GG111" s="505">
        <v>266</v>
      </c>
      <c r="GH111" s="511">
        <v>266</v>
      </c>
      <c r="GI111" s="519">
        <v>266</v>
      </c>
      <c r="GJ111" s="1">
        <v>266</v>
      </c>
      <c r="GK111" s="218">
        <f t="shared" si="79"/>
        <v>0</v>
      </c>
      <c r="GL111" s="7">
        <v>166</v>
      </c>
      <c r="GM111" s="7"/>
      <c r="GN111" s="7">
        <v>371</v>
      </c>
      <c r="GO111" s="13">
        <v>465</v>
      </c>
      <c r="GP111" s="17">
        <v>556</v>
      </c>
      <c r="GQ111" s="22"/>
      <c r="GR111" s="31">
        <v>756</v>
      </c>
      <c r="GS111" s="37"/>
      <c r="GT111" s="41"/>
      <c r="GU111" s="44"/>
      <c r="GV111" s="47"/>
      <c r="GW111" s="53"/>
      <c r="GX111" s="65">
        <v>1387</v>
      </c>
      <c r="GY111" s="69">
        <v>1506</v>
      </c>
      <c r="GZ111" s="71">
        <v>1616</v>
      </c>
      <c r="HA111" s="74">
        <v>1717</v>
      </c>
      <c r="HB111" s="77">
        <v>1811</v>
      </c>
      <c r="HC111" s="82">
        <v>1912</v>
      </c>
      <c r="HD111" s="88"/>
      <c r="HE111" s="90">
        <v>2123</v>
      </c>
      <c r="HF111" s="74">
        <v>2227</v>
      </c>
      <c r="HG111" s="99">
        <v>2323</v>
      </c>
      <c r="HH111" s="104">
        <v>2419</v>
      </c>
      <c r="HI111" s="114">
        <v>2536</v>
      </c>
      <c r="HJ111" s="74">
        <v>2644</v>
      </c>
      <c r="HK111" s="122">
        <v>2735</v>
      </c>
      <c r="HL111" s="124">
        <v>2833</v>
      </c>
      <c r="HM111" s="74">
        <v>2935</v>
      </c>
      <c r="HN111" s="133">
        <v>3037</v>
      </c>
      <c r="HO111" s="136">
        <v>3129</v>
      </c>
      <c r="HP111" s="140"/>
      <c r="HQ111" s="145"/>
      <c r="HR111" s="149">
        <v>3415</v>
      </c>
      <c r="HS111" s="153">
        <v>3530</v>
      </c>
      <c r="HT111" s="158"/>
      <c r="HU111" s="163">
        <v>3760</v>
      </c>
      <c r="HV111" s="167"/>
      <c r="HW111" s="174">
        <v>4023</v>
      </c>
      <c r="HX111" s="178">
        <v>4163</v>
      </c>
      <c r="HY111" s="184">
        <v>4292</v>
      </c>
      <c r="HZ111" s="189">
        <v>4472</v>
      </c>
      <c r="IA111" s="193"/>
      <c r="IB111" s="202">
        <v>5017</v>
      </c>
      <c r="IC111" s="205"/>
      <c r="ID111" s="209"/>
      <c r="IE111" s="218"/>
      <c r="IF111" s="225"/>
      <c r="IG111" s="229"/>
      <c r="IH111" s="235"/>
      <c r="II111" s="245"/>
      <c r="IJ111" s="251"/>
      <c r="IK111" s="255"/>
      <c r="IL111" s="264"/>
      <c r="IM111" s="268"/>
      <c r="IN111" s="272"/>
      <c r="IO111" s="279"/>
      <c r="IP111" s="285"/>
      <c r="IQ111" s="291"/>
      <c r="IR111" s="295"/>
      <c r="IS111" s="299"/>
      <c r="IT111" s="305"/>
      <c r="IU111" s="308"/>
      <c r="IV111" s="310"/>
      <c r="IW111" s="313"/>
      <c r="IX111" s="317"/>
      <c r="IY111" s="322"/>
      <c r="IZ111" s="327"/>
      <c r="JA111" s="331"/>
      <c r="JB111" s="335"/>
      <c r="JC111" s="338"/>
      <c r="JD111" s="343"/>
      <c r="JE111" s="346"/>
      <c r="JF111" s="354"/>
      <c r="JG111" s="375"/>
      <c r="JH111" s="388"/>
      <c r="JI111" s="393"/>
      <c r="JJ111" s="414"/>
      <c r="JK111" s="422"/>
      <c r="JL111" s="429"/>
      <c r="JM111" s="435"/>
      <c r="JN111" s="441">
        <v>10955</v>
      </c>
      <c r="JO111" s="448">
        <v>11124</v>
      </c>
      <c r="JP111" s="456">
        <v>11264</v>
      </c>
      <c r="JQ111" s="74">
        <v>11406</v>
      </c>
      <c r="JR111" s="468">
        <v>11535</v>
      </c>
      <c r="JS111" s="475">
        <v>11651</v>
      </c>
      <c r="JT111" s="483">
        <v>11700</v>
      </c>
      <c r="JU111" s="489">
        <v>11760</v>
      </c>
      <c r="JV111" s="498">
        <v>11760</v>
      </c>
      <c r="JW111" s="505">
        <v>11760</v>
      </c>
      <c r="JX111" s="511">
        <v>11760</v>
      </c>
      <c r="JY111" s="519">
        <v>11760</v>
      </c>
      <c r="JZ111" s="530"/>
      <c r="KA111" s="218" t="str">
        <f t="shared" si="80"/>
        <v>Н/Д</v>
      </c>
      <c r="KB111" s="4"/>
    </row>
    <row r="112" spans="1:288" ht="15" customHeight="1" x14ac:dyDescent="0.2">
      <c r="A112" s="557"/>
      <c r="B112" s="43">
        <v>111</v>
      </c>
      <c r="C112" s="4" t="s">
        <v>406</v>
      </c>
      <c r="D112" s="43">
        <v>0</v>
      </c>
      <c r="E112" s="43">
        <v>1</v>
      </c>
      <c r="F112" s="7">
        <v>4</v>
      </c>
      <c r="G112" s="7">
        <v>4</v>
      </c>
      <c r="H112" s="10">
        <v>4</v>
      </c>
      <c r="I112" s="5">
        <v>4</v>
      </c>
      <c r="J112" s="18">
        <v>4</v>
      </c>
      <c r="K112" s="22">
        <v>4</v>
      </c>
      <c r="L112" s="31">
        <v>4</v>
      </c>
      <c r="M112" s="40">
        <v>4</v>
      </c>
      <c r="N112" s="41">
        <v>4</v>
      </c>
      <c r="O112" s="44">
        <v>4</v>
      </c>
      <c r="P112" s="47">
        <v>6</v>
      </c>
      <c r="Q112" s="53">
        <v>7</v>
      </c>
      <c r="R112" s="65">
        <v>9</v>
      </c>
      <c r="S112" s="69">
        <v>11</v>
      </c>
      <c r="T112" s="71">
        <v>13</v>
      </c>
      <c r="U112" s="73">
        <v>13</v>
      </c>
      <c r="V112" s="77">
        <v>13</v>
      </c>
      <c r="W112" s="82">
        <v>13</v>
      </c>
      <c r="X112" s="88">
        <v>13</v>
      </c>
      <c r="Y112" s="90">
        <v>13</v>
      </c>
      <c r="Z112" s="93">
        <v>15</v>
      </c>
      <c r="AA112" s="99">
        <v>15</v>
      </c>
      <c r="AB112" s="104">
        <v>15</v>
      </c>
      <c r="AC112" s="114">
        <v>16</v>
      </c>
      <c r="AD112" s="117">
        <v>17</v>
      </c>
      <c r="AE112" s="122">
        <v>18</v>
      </c>
      <c r="AF112" s="124">
        <v>20</v>
      </c>
      <c r="AG112" s="1">
        <f>ROUND((AF112-AC112)/3+AF112,1)</f>
        <v>21.3</v>
      </c>
      <c r="AH112" s="1">
        <f>ROUND((AG112-AD112)/3+AG112,1)</f>
        <v>22.7</v>
      </c>
      <c r="AI112" s="1">
        <f>ROUND((AH112-AE112)/3+AH112,1)</f>
        <v>24.3</v>
      </c>
      <c r="AJ112" s="1">
        <f>AI112+4.37</f>
        <v>28.67</v>
      </c>
      <c r="AK112" s="145">
        <v>21</v>
      </c>
      <c r="AL112" s="1">
        <v>21</v>
      </c>
      <c r="AM112" s="1">
        <v>21</v>
      </c>
      <c r="AN112" s="161">
        <v>22</v>
      </c>
      <c r="AO112" s="166">
        <v>22</v>
      </c>
      <c r="AP112" s="172">
        <v>22</v>
      </c>
      <c r="AQ112" s="177">
        <v>22</v>
      </c>
      <c r="AR112" s="183">
        <v>22</v>
      </c>
      <c r="AS112" s="184">
        <v>22</v>
      </c>
      <c r="AT112" s="189">
        <v>22</v>
      </c>
      <c r="AU112" s="193">
        <v>22</v>
      </c>
      <c r="AV112" s="1">
        <v>22</v>
      </c>
      <c r="AW112" s="1">
        <v>22</v>
      </c>
      <c r="AX112" s="209">
        <v>22</v>
      </c>
      <c r="AY112" s="224">
        <v>22</v>
      </c>
      <c r="AZ112" s="1">
        <v>22</v>
      </c>
      <c r="BA112" s="229">
        <v>22</v>
      </c>
      <c r="BB112" s="235">
        <v>22</v>
      </c>
      <c r="BC112" s="249">
        <v>22</v>
      </c>
      <c r="BD112" s="251">
        <v>22</v>
      </c>
      <c r="BE112" s="260">
        <v>22</v>
      </c>
      <c r="BF112" s="267">
        <v>22</v>
      </c>
      <c r="BG112" s="1">
        <v>22</v>
      </c>
      <c r="BH112" s="1">
        <v>22</v>
      </c>
      <c r="BI112" s="282">
        <v>28</v>
      </c>
      <c r="BJ112" s="289">
        <v>35</v>
      </c>
      <c r="BK112" s="294">
        <v>41</v>
      </c>
      <c r="BL112" s="295">
        <v>46</v>
      </c>
      <c r="BM112" s="299">
        <v>51</v>
      </c>
      <c r="BN112" s="305">
        <v>56</v>
      </c>
      <c r="BO112" s="308">
        <v>62</v>
      </c>
      <c r="BP112" s="310">
        <v>64</v>
      </c>
      <c r="BQ112" s="313">
        <v>69</v>
      </c>
      <c r="BR112" s="317">
        <v>69</v>
      </c>
      <c r="BS112" s="322">
        <v>70</v>
      </c>
      <c r="BT112" s="327">
        <v>70</v>
      </c>
      <c r="BU112" s="331">
        <v>75</v>
      </c>
      <c r="BV112" s="335">
        <v>81</v>
      </c>
      <c r="BW112" s="338">
        <v>87</v>
      </c>
      <c r="BX112" s="343">
        <v>92</v>
      </c>
      <c r="BY112" s="346">
        <v>98</v>
      </c>
      <c r="BZ112" s="354">
        <v>103</v>
      </c>
      <c r="CA112" s="375">
        <v>108</v>
      </c>
      <c r="CB112" s="388">
        <v>112</v>
      </c>
      <c r="CC112" s="393">
        <v>112</v>
      </c>
      <c r="CD112" s="414">
        <v>112</v>
      </c>
      <c r="CE112" s="422">
        <v>112</v>
      </c>
      <c r="CF112" s="429">
        <v>114</v>
      </c>
      <c r="CG112" s="435">
        <v>117</v>
      </c>
      <c r="CH112" s="441">
        <v>123</v>
      </c>
      <c r="CI112" s="448">
        <v>129</v>
      </c>
      <c r="CJ112" s="456">
        <v>135</v>
      </c>
      <c r="CK112" s="460">
        <v>139</v>
      </c>
      <c r="CL112" s="468">
        <v>144</v>
      </c>
      <c r="CM112" s="475">
        <v>149</v>
      </c>
      <c r="CN112" s="483">
        <v>155</v>
      </c>
      <c r="CO112" s="489">
        <v>159</v>
      </c>
      <c r="CP112" s="498">
        <v>159</v>
      </c>
      <c r="CQ112" s="505">
        <v>165</v>
      </c>
      <c r="CR112" s="511">
        <v>169</v>
      </c>
      <c r="CS112" s="519">
        <v>173</v>
      </c>
      <c r="CT112" s="530">
        <v>177</v>
      </c>
      <c r="CU112" s="218">
        <f t="shared" si="76"/>
        <v>4</v>
      </c>
      <c r="CV112" s="7">
        <v>6</v>
      </c>
      <c r="CW112" s="7">
        <v>6</v>
      </c>
      <c r="CX112" s="10">
        <v>6</v>
      </c>
      <c r="CY112" s="5">
        <v>6</v>
      </c>
      <c r="CZ112" s="18">
        <v>6</v>
      </c>
      <c r="DA112" s="22">
        <v>7</v>
      </c>
      <c r="DB112" s="31">
        <v>7</v>
      </c>
      <c r="DC112" s="40">
        <v>7</v>
      </c>
      <c r="DD112" s="41">
        <v>7</v>
      </c>
      <c r="DE112" s="44">
        <v>8</v>
      </c>
      <c r="DF112" s="47">
        <v>10</v>
      </c>
      <c r="DG112" s="53">
        <v>13</v>
      </c>
      <c r="DH112" s="65">
        <v>15</v>
      </c>
      <c r="DI112" s="69">
        <v>18</v>
      </c>
      <c r="DJ112" s="71">
        <v>20</v>
      </c>
      <c r="DK112" s="73">
        <v>21</v>
      </c>
      <c r="DL112" s="77">
        <v>21</v>
      </c>
      <c r="DM112" s="82">
        <v>21</v>
      </c>
      <c r="DN112" s="88">
        <v>21</v>
      </c>
      <c r="DO112" s="90">
        <v>21</v>
      </c>
      <c r="DP112" s="93">
        <v>23</v>
      </c>
      <c r="DQ112" s="99">
        <v>23</v>
      </c>
      <c r="DR112" s="104">
        <v>24</v>
      </c>
      <c r="DS112" s="114">
        <v>25</v>
      </c>
      <c r="DT112" s="117">
        <v>26</v>
      </c>
      <c r="DU112" s="122">
        <v>28</v>
      </c>
      <c r="DV112" s="124">
        <v>30</v>
      </c>
      <c r="DW112" s="1">
        <f>ROUND((DV112-DS112)/3+DV112,1)</f>
        <v>31.7</v>
      </c>
      <c r="DX112" s="1">
        <f>ROUND((DW112-DT112)/3/31*16+DW112,1)</f>
        <v>32.700000000000003</v>
      </c>
      <c r="DY112" s="1">
        <v>32.700000000000003</v>
      </c>
      <c r="DZ112" s="1">
        <f t="shared" si="149"/>
        <v>32.700000000000003</v>
      </c>
      <c r="EA112" s="1">
        <v>32.700000000000003</v>
      </c>
      <c r="EB112" s="1">
        <v>30</v>
      </c>
      <c r="EC112" s="1">
        <v>30</v>
      </c>
      <c r="ED112" s="161">
        <v>31</v>
      </c>
      <c r="EE112" s="166">
        <v>31</v>
      </c>
      <c r="EF112" s="172">
        <v>32</v>
      </c>
      <c r="EG112" s="177">
        <v>32</v>
      </c>
      <c r="EH112" s="183">
        <v>32</v>
      </c>
      <c r="EI112" s="184">
        <v>32</v>
      </c>
      <c r="EJ112" s="192">
        <v>32</v>
      </c>
      <c r="EK112" s="193">
        <v>32</v>
      </c>
      <c r="EL112" s="1">
        <v>32</v>
      </c>
      <c r="EM112" s="1">
        <f t="shared" si="150"/>
        <v>32</v>
      </c>
      <c r="EN112" s="209">
        <v>32</v>
      </c>
      <c r="EO112" s="224">
        <v>32</v>
      </c>
      <c r="EP112" s="1">
        <v>32</v>
      </c>
      <c r="EQ112" s="229">
        <v>32</v>
      </c>
      <c r="ER112" s="235">
        <v>32</v>
      </c>
      <c r="ES112" s="249">
        <v>32</v>
      </c>
      <c r="ET112" s="251">
        <v>32</v>
      </c>
      <c r="EU112" s="260">
        <v>32</v>
      </c>
      <c r="EV112" s="267">
        <f t="shared" si="151"/>
        <v>32</v>
      </c>
      <c r="EW112" s="1">
        <v>32</v>
      </c>
      <c r="EX112" s="1">
        <f t="shared" si="153"/>
        <v>32</v>
      </c>
      <c r="EY112" s="234">
        <v>33</v>
      </c>
      <c r="EZ112" s="234">
        <v>36</v>
      </c>
      <c r="FA112" s="234">
        <v>40</v>
      </c>
      <c r="FB112" s="295">
        <v>43</v>
      </c>
      <c r="FC112" s="299">
        <v>46</v>
      </c>
      <c r="FD112" s="305">
        <v>49</v>
      </c>
      <c r="FE112" s="308">
        <v>51</v>
      </c>
      <c r="FF112" s="310">
        <v>53</v>
      </c>
      <c r="FG112" s="313">
        <v>55</v>
      </c>
      <c r="FH112" s="317">
        <v>55</v>
      </c>
      <c r="FI112" s="322">
        <v>55</v>
      </c>
      <c r="FJ112" s="327">
        <v>55</v>
      </c>
      <c r="FK112" s="331">
        <v>56</v>
      </c>
      <c r="FL112" s="335">
        <v>58</v>
      </c>
      <c r="FM112" s="338">
        <v>61</v>
      </c>
      <c r="FN112" s="343">
        <v>64</v>
      </c>
      <c r="FO112" s="346">
        <v>68</v>
      </c>
      <c r="FP112" s="354">
        <v>77</v>
      </c>
      <c r="FQ112" s="375">
        <v>79</v>
      </c>
      <c r="FR112" s="388">
        <v>77</v>
      </c>
      <c r="FS112" s="393">
        <v>77</v>
      </c>
      <c r="FT112" s="414">
        <v>79</v>
      </c>
      <c r="FU112" s="422">
        <v>79</v>
      </c>
      <c r="FV112" s="429">
        <v>79</v>
      </c>
      <c r="FW112" s="435">
        <v>79</v>
      </c>
      <c r="FX112" s="441">
        <v>81</v>
      </c>
      <c r="FY112" s="448">
        <v>85</v>
      </c>
      <c r="FZ112" s="456">
        <v>88</v>
      </c>
      <c r="GA112" s="460">
        <v>93</v>
      </c>
      <c r="GB112" s="468">
        <v>97</v>
      </c>
      <c r="GC112" s="475">
        <v>100</v>
      </c>
      <c r="GD112" s="483">
        <v>105</v>
      </c>
      <c r="GE112" s="489">
        <v>108</v>
      </c>
      <c r="GF112" s="498">
        <v>108</v>
      </c>
      <c r="GG112" s="505">
        <v>112</v>
      </c>
      <c r="GH112" s="511">
        <v>114</v>
      </c>
      <c r="GI112" s="519">
        <v>116</v>
      </c>
      <c r="GJ112" s="530">
        <v>118</v>
      </c>
      <c r="GK112" s="218">
        <f t="shared" si="79"/>
        <v>2</v>
      </c>
      <c r="GL112" s="7">
        <v>900</v>
      </c>
      <c r="GM112" s="7">
        <v>900</v>
      </c>
      <c r="GN112" s="7">
        <v>900</v>
      </c>
      <c r="GO112" s="13"/>
      <c r="GP112" s="17"/>
      <c r="GQ112" s="22">
        <v>900</v>
      </c>
      <c r="GR112" s="31">
        <v>900</v>
      </c>
      <c r="GS112" s="37">
        <v>900</v>
      </c>
      <c r="GT112" s="41">
        <v>960</v>
      </c>
      <c r="GU112" s="44">
        <v>980</v>
      </c>
      <c r="GV112" s="47">
        <v>1025</v>
      </c>
      <c r="GW112" s="53">
        <v>1067</v>
      </c>
      <c r="GX112" s="65">
        <v>1101</v>
      </c>
      <c r="GY112" s="69">
        <v>1141</v>
      </c>
      <c r="GZ112" s="71">
        <v>1188</v>
      </c>
      <c r="HA112" s="73">
        <v>1218</v>
      </c>
      <c r="HB112" s="77">
        <v>1220</v>
      </c>
      <c r="HC112" s="82">
        <v>1220</v>
      </c>
      <c r="HD112" s="88">
        <v>1220</v>
      </c>
      <c r="HE112" s="90">
        <v>1240</v>
      </c>
      <c r="HF112" s="93">
        <v>1277</v>
      </c>
      <c r="HG112" s="99">
        <v>1322</v>
      </c>
      <c r="HH112" s="104">
        <v>1361</v>
      </c>
      <c r="HI112" s="114">
        <v>1405</v>
      </c>
      <c r="HJ112" s="117">
        <v>1450</v>
      </c>
      <c r="HK112" s="122">
        <v>1484</v>
      </c>
      <c r="HL112" s="124">
        <v>1532</v>
      </c>
      <c r="HM112" s="129"/>
      <c r="HN112" s="133"/>
      <c r="HO112" s="136"/>
      <c r="HP112" s="140"/>
      <c r="HQ112" s="145"/>
      <c r="HR112" s="149"/>
      <c r="HS112" s="153"/>
      <c r="HT112" s="158"/>
      <c r="HU112" s="163"/>
      <c r="HV112" s="167"/>
      <c r="HW112" s="174"/>
      <c r="HX112" s="178"/>
      <c r="HY112" s="184"/>
      <c r="HZ112" s="189"/>
      <c r="IA112" s="193"/>
      <c r="IB112" s="202"/>
      <c r="IC112" s="205"/>
      <c r="ID112" s="209"/>
      <c r="IE112" s="218"/>
      <c r="IF112" s="225"/>
      <c r="IG112" s="229"/>
      <c r="IH112" s="235"/>
      <c r="II112" s="245"/>
      <c r="IJ112" s="251"/>
      <c r="IK112" s="255"/>
      <c r="IL112" s="264"/>
      <c r="IM112" s="268"/>
      <c r="IN112" s="272"/>
      <c r="IO112" s="279"/>
      <c r="IP112" s="285"/>
      <c r="IQ112" s="291"/>
      <c r="IR112" s="295"/>
      <c r="IS112" s="299"/>
      <c r="IT112" s="305"/>
      <c r="IU112" s="308"/>
      <c r="IV112" s="310"/>
      <c r="IW112" s="313"/>
      <c r="IX112" s="317"/>
      <c r="IY112" s="322"/>
      <c r="IZ112" s="327"/>
      <c r="JA112" s="331"/>
      <c r="JB112" s="335"/>
      <c r="JC112" s="338"/>
      <c r="JD112" s="343"/>
      <c r="JE112" s="346"/>
      <c r="JF112" s="354"/>
      <c r="JG112" s="375"/>
      <c r="JH112" s="388"/>
      <c r="JI112" s="393"/>
      <c r="JJ112" s="414"/>
      <c r="JK112" s="422"/>
      <c r="JL112" s="429"/>
      <c r="JM112" s="435"/>
      <c r="JN112" s="441"/>
      <c r="JO112" s="448"/>
      <c r="JP112" s="456"/>
      <c r="JQ112" s="460"/>
      <c r="JR112" s="468"/>
      <c r="JS112" s="475"/>
      <c r="JT112" s="483"/>
      <c r="JU112" s="489"/>
      <c r="JV112" s="498"/>
      <c r="JW112" s="505"/>
      <c r="JX112" s="511"/>
      <c r="JY112" s="519"/>
      <c r="JZ112" s="530"/>
      <c r="KA112" s="218" t="str">
        <f t="shared" si="80"/>
        <v>Н/Д</v>
      </c>
      <c r="KB112" s="4"/>
    </row>
    <row r="113" spans="1:288" ht="15" customHeight="1" x14ac:dyDescent="0.2">
      <c r="A113" s="557"/>
      <c r="B113" s="43">
        <v>112</v>
      </c>
      <c r="C113" s="4" t="s">
        <v>388</v>
      </c>
      <c r="D113" s="43">
        <v>3</v>
      </c>
      <c r="E113" s="43">
        <v>4</v>
      </c>
      <c r="F113" s="7">
        <v>10</v>
      </c>
      <c r="G113" s="7">
        <v>15</v>
      </c>
      <c r="H113" s="10">
        <v>22</v>
      </c>
      <c r="I113" s="1">
        <v>28</v>
      </c>
      <c r="J113" s="1">
        <v>34</v>
      </c>
      <c r="K113" s="1">
        <v>40</v>
      </c>
      <c r="L113" s="1">
        <v>46</v>
      </c>
      <c r="M113" s="37">
        <v>78</v>
      </c>
      <c r="N113" s="41">
        <v>86</v>
      </c>
      <c r="O113" s="44">
        <v>90</v>
      </c>
      <c r="P113" s="47">
        <v>97</v>
      </c>
      <c r="Q113" s="53">
        <v>108</v>
      </c>
      <c r="R113" s="65">
        <v>117</v>
      </c>
      <c r="S113" s="69">
        <v>127</v>
      </c>
      <c r="T113" s="71">
        <v>137</v>
      </c>
      <c r="U113" s="73">
        <v>143</v>
      </c>
      <c r="V113" s="77">
        <v>151</v>
      </c>
      <c r="W113" s="82">
        <v>158</v>
      </c>
      <c r="X113" s="88">
        <v>165</v>
      </c>
      <c r="Y113" s="90">
        <v>172</v>
      </c>
      <c r="Z113" s="93">
        <v>182</v>
      </c>
      <c r="AA113" s="99">
        <v>194</v>
      </c>
      <c r="AB113" s="104">
        <v>206</v>
      </c>
      <c r="AC113" s="114">
        <v>216</v>
      </c>
      <c r="AD113" s="117">
        <v>227</v>
      </c>
      <c r="AE113" s="122">
        <v>236</v>
      </c>
      <c r="AF113" s="124">
        <v>240</v>
      </c>
      <c r="AG113" s="129">
        <v>245</v>
      </c>
      <c r="AH113" s="133">
        <v>252</v>
      </c>
      <c r="AI113" s="136">
        <v>258</v>
      </c>
      <c r="AJ113" s="1">
        <f t="shared" si="147"/>
        <v>264</v>
      </c>
      <c r="AK113" s="1">
        <f>ROUND((AJ113-AG113)/3+AJ113,1)</f>
        <v>270.3</v>
      </c>
      <c r="AL113" s="149">
        <v>309</v>
      </c>
      <c r="AM113" s="153">
        <v>317</v>
      </c>
      <c r="AN113" s="158">
        <v>325</v>
      </c>
      <c r="AO113" s="163">
        <v>333</v>
      </c>
      <c r="AP113" s="167">
        <v>341</v>
      </c>
      <c r="AQ113" s="174">
        <v>347</v>
      </c>
      <c r="AR113" s="178">
        <v>351</v>
      </c>
      <c r="AS113" s="1">
        <v>355</v>
      </c>
      <c r="AT113" s="1">
        <v>360</v>
      </c>
      <c r="AU113" s="193">
        <v>367</v>
      </c>
      <c r="AV113" s="1">
        <v>373</v>
      </c>
      <c r="AW113" s="1">
        <v>379</v>
      </c>
      <c r="AX113" s="209">
        <v>382</v>
      </c>
      <c r="AY113" s="218">
        <v>393</v>
      </c>
      <c r="AZ113" s="1">
        <v>401</v>
      </c>
      <c r="BA113" s="1">
        <v>409</v>
      </c>
      <c r="BB113" s="235">
        <v>404</v>
      </c>
      <c r="BC113" s="245">
        <v>407</v>
      </c>
      <c r="BD113" s="1">
        <v>410</v>
      </c>
      <c r="BE113" s="255">
        <v>411</v>
      </c>
      <c r="BF113" s="1">
        <v>414</v>
      </c>
      <c r="BG113" s="268">
        <v>417</v>
      </c>
      <c r="BH113" s="1">
        <v>420</v>
      </c>
      <c r="BI113" s="1">
        <v>423</v>
      </c>
      <c r="BJ113" s="285">
        <v>439</v>
      </c>
      <c r="BK113" s="1">
        <v>445</v>
      </c>
      <c r="BL113" s="295">
        <v>458</v>
      </c>
      <c r="BM113" s="1">
        <v>462</v>
      </c>
      <c r="BN113" s="1">
        <v>466</v>
      </c>
      <c r="BO113" s="308">
        <v>482</v>
      </c>
      <c r="BP113" s="1">
        <v>490</v>
      </c>
      <c r="BQ113" s="1">
        <v>498</v>
      </c>
      <c r="BR113" s="1">
        <v>506</v>
      </c>
      <c r="BS113" s="1">
        <v>514</v>
      </c>
      <c r="BT113" s="1">
        <v>522</v>
      </c>
      <c r="BU113" s="1">
        <v>530</v>
      </c>
      <c r="BV113" s="1">
        <v>538</v>
      </c>
      <c r="BW113" s="338">
        <v>507</v>
      </c>
      <c r="BX113" s="343">
        <v>1.097</v>
      </c>
      <c r="BY113" s="346">
        <v>2</v>
      </c>
      <c r="BZ113" s="354">
        <v>3</v>
      </c>
      <c r="CA113" s="375">
        <v>8</v>
      </c>
      <c r="CB113" s="388">
        <v>16</v>
      </c>
      <c r="CC113" s="393">
        <v>24</v>
      </c>
      <c r="CD113" s="414">
        <v>36</v>
      </c>
      <c r="CE113" s="422">
        <v>45</v>
      </c>
      <c r="CF113" s="429">
        <v>55</v>
      </c>
      <c r="CG113" s="435">
        <v>65</v>
      </c>
      <c r="CH113" s="441">
        <v>75</v>
      </c>
      <c r="CI113" s="448">
        <v>84</v>
      </c>
      <c r="CJ113" s="456">
        <v>93</v>
      </c>
      <c r="CK113" s="460">
        <v>102</v>
      </c>
      <c r="CL113" s="468">
        <v>111</v>
      </c>
      <c r="CM113" s="475">
        <v>119</v>
      </c>
      <c r="CN113" s="483">
        <v>128</v>
      </c>
      <c r="CO113" s="489">
        <v>138</v>
      </c>
      <c r="CP113" s="498">
        <v>147</v>
      </c>
      <c r="CQ113" s="505">
        <v>157</v>
      </c>
      <c r="CR113" s="511">
        <v>163</v>
      </c>
      <c r="CS113" s="519">
        <v>171</v>
      </c>
      <c r="CT113" s="530">
        <v>179</v>
      </c>
      <c r="CU113" s="218">
        <f t="shared" si="76"/>
        <v>8</v>
      </c>
      <c r="CV113" s="7">
        <v>68</v>
      </c>
      <c r="CW113" s="7">
        <v>72</v>
      </c>
      <c r="CX113" s="10">
        <v>76</v>
      </c>
      <c r="CY113" s="1">
        <v>80</v>
      </c>
      <c r="CZ113" s="1">
        <v>84</v>
      </c>
      <c r="DA113" s="1">
        <v>87</v>
      </c>
      <c r="DB113" s="1">
        <v>89</v>
      </c>
      <c r="DC113" s="37">
        <v>92</v>
      </c>
      <c r="DD113" s="41">
        <v>93</v>
      </c>
      <c r="DE113" s="44">
        <v>96</v>
      </c>
      <c r="DF113" s="47">
        <v>101</v>
      </c>
      <c r="DG113" s="53">
        <v>108</v>
      </c>
      <c r="DH113" s="65">
        <v>116</v>
      </c>
      <c r="DI113" s="69">
        <v>123</v>
      </c>
      <c r="DJ113" s="71">
        <v>129</v>
      </c>
      <c r="DK113" s="73">
        <v>134</v>
      </c>
      <c r="DL113" s="77">
        <v>139</v>
      </c>
      <c r="DM113" s="82">
        <v>143</v>
      </c>
      <c r="DN113" s="88">
        <v>146</v>
      </c>
      <c r="DO113" s="90">
        <v>147</v>
      </c>
      <c r="DP113" s="93">
        <v>150</v>
      </c>
      <c r="DQ113" s="99">
        <v>155</v>
      </c>
      <c r="DR113" s="104">
        <v>159</v>
      </c>
      <c r="DS113" s="114">
        <v>163</v>
      </c>
      <c r="DT113" s="117">
        <v>166</v>
      </c>
      <c r="DU113" s="122">
        <v>169</v>
      </c>
      <c r="DV113" s="124">
        <v>170</v>
      </c>
      <c r="DW113" s="129">
        <v>171</v>
      </c>
      <c r="DX113" s="133">
        <v>172</v>
      </c>
      <c r="DY113" s="136">
        <v>172</v>
      </c>
      <c r="DZ113" s="1">
        <f t="shared" si="149"/>
        <v>172</v>
      </c>
      <c r="EA113" s="1">
        <f>DZ113</f>
        <v>172</v>
      </c>
      <c r="EB113" s="149">
        <v>172</v>
      </c>
      <c r="EC113" s="153">
        <v>172</v>
      </c>
      <c r="ED113" s="158">
        <v>172</v>
      </c>
      <c r="EE113" s="163">
        <v>172</v>
      </c>
      <c r="EF113" s="167">
        <v>172</v>
      </c>
      <c r="EG113" s="174">
        <v>172</v>
      </c>
      <c r="EH113" s="178">
        <v>172</v>
      </c>
      <c r="EI113" s="1">
        <v>172</v>
      </c>
      <c r="EJ113" s="1">
        <v>172</v>
      </c>
      <c r="EK113" s="193">
        <v>1.3120000000000001</v>
      </c>
      <c r="EL113" s="1">
        <f t="shared" ref="EL113" si="154">EK113</f>
        <v>1.3120000000000001</v>
      </c>
      <c r="EM113" s="1">
        <f t="shared" si="150"/>
        <v>1.3120000000000001</v>
      </c>
      <c r="EN113" s="209">
        <v>1.3120000000000001</v>
      </c>
      <c r="EO113" s="218">
        <v>3</v>
      </c>
      <c r="EP113" s="1">
        <v>5</v>
      </c>
      <c r="EQ113" s="234">
        <v>11</v>
      </c>
      <c r="ER113" s="235">
        <v>15</v>
      </c>
      <c r="ES113" s="245">
        <v>18</v>
      </c>
      <c r="ET113" s="1">
        <v>21</v>
      </c>
      <c r="EU113" s="255">
        <v>21</v>
      </c>
      <c r="EV113" s="1">
        <f t="shared" si="151"/>
        <v>21</v>
      </c>
      <c r="EW113" s="1">
        <f t="shared" si="152"/>
        <v>21</v>
      </c>
      <c r="EX113" s="1">
        <f t="shared" si="153"/>
        <v>21</v>
      </c>
      <c r="EY113" s="1">
        <v>23</v>
      </c>
      <c r="EZ113" s="285">
        <v>27</v>
      </c>
      <c r="FA113" s="1">
        <v>30</v>
      </c>
      <c r="FB113" s="295">
        <v>32</v>
      </c>
      <c r="FC113" s="1">
        <v>34</v>
      </c>
      <c r="FD113" s="1">
        <v>36</v>
      </c>
      <c r="FE113" s="308">
        <v>38</v>
      </c>
      <c r="FF113" s="1">
        <v>40</v>
      </c>
      <c r="FG113" s="1">
        <f>FF113</f>
        <v>40</v>
      </c>
      <c r="FH113" s="1">
        <f>FG113</f>
        <v>40</v>
      </c>
      <c r="FI113" s="1">
        <f>FH113</f>
        <v>40</v>
      </c>
      <c r="FJ113" s="1">
        <f>FI113+1</f>
        <v>41</v>
      </c>
      <c r="FK113" s="1">
        <v>42</v>
      </c>
      <c r="FL113" s="1">
        <v>43</v>
      </c>
      <c r="FM113" s="338">
        <v>42</v>
      </c>
      <c r="FN113" s="343">
        <v>2</v>
      </c>
      <c r="FO113" s="346">
        <v>3</v>
      </c>
      <c r="FP113" s="354">
        <v>3</v>
      </c>
      <c r="FQ113" s="375">
        <v>5</v>
      </c>
      <c r="FR113" s="388">
        <v>5</v>
      </c>
      <c r="FS113" s="393">
        <v>5</v>
      </c>
      <c r="FT113" s="414">
        <v>5</v>
      </c>
      <c r="FU113" s="422">
        <v>5</v>
      </c>
      <c r="FV113" s="429">
        <v>5</v>
      </c>
      <c r="FW113" s="435">
        <v>5</v>
      </c>
      <c r="FX113" s="441">
        <v>5</v>
      </c>
      <c r="FY113" s="448">
        <v>5</v>
      </c>
      <c r="FZ113" s="456">
        <v>5</v>
      </c>
      <c r="GA113" s="460">
        <v>5</v>
      </c>
      <c r="GB113" s="468">
        <v>5</v>
      </c>
      <c r="GC113" s="475">
        <v>5</v>
      </c>
      <c r="GD113" s="483">
        <v>5</v>
      </c>
      <c r="GE113" s="489">
        <v>5</v>
      </c>
      <c r="GF113" s="498">
        <v>5</v>
      </c>
      <c r="GG113" s="505">
        <v>5</v>
      </c>
      <c r="GH113" s="511">
        <v>8</v>
      </c>
      <c r="GI113" s="519">
        <v>9</v>
      </c>
      <c r="GJ113" s="530">
        <v>9</v>
      </c>
      <c r="GK113" s="218">
        <f t="shared" si="79"/>
        <v>0</v>
      </c>
      <c r="GL113" s="7">
        <v>8526</v>
      </c>
      <c r="GM113" s="7">
        <v>8622</v>
      </c>
      <c r="GN113" s="7">
        <v>8721</v>
      </c>
      <c r="GO113" s="13"/>
      <c r="GP113" s="17"/>
      <c r="GQ113" s="22"/>
      <c r="GR113" s="31"/>
      <c r="GS113" s="37"/>
      <c r="GT113" s="41">
        <v>9262</v>
      </c>
      <c r="GU113" s="44">
        <v>9333</v>
      </c>
      <c r="GV113" s="47">
        <v>9424</v>
      </c>
      <c r="GW113" s="53">
        <v>9544</v>
      </c>
      <c r="GX113" s="65">
        <v>9659</v>
      </c>
      <c r="GY113" s="69">
        <v>9787</v>
      </c>
      <c r="GZ113" s="71">
        <v>9929</v>
      </c>
      <c r="HA113" s="73">
        <v>10016</v>
      </c>
      <c r="HB113" s="77">
        <v>10138</v>
      </c>
      <c r="HC113" s="82">
        <v>10247</v>
      </c>
      <c r="HD113" s="88">
        <v>10349</v>
      </c>
      <c r="HE113" s="90">
        <v>10521</v>
      </c>
      <c r="HF113" s="93">
        <v>10679</v>
      </c>
      <c r="HG113" s="99">
        <v>10843</v>
      </c>
      <c r="HH113" s="104">
        <v>11083</v>
      </c>
      <c r="HI113" s="114">
        <v>11470</v>
      </c>
      <c r="HJ113" s="117">
        <v>11585</v>
      </c>
      <c r="HK113" s="122">
        <v>11685</v>
      </c>
      <c r="HL113" s="124">
        <v>11768</v>
      </c>
      <c r="HM113" s="129">
        <v>11836</v>
      </c>
      <c r="HN113" s="133">
        <v>11941</v>
      </c>
      <c r="HO113" s="136">
        <v>12109</v>
      </c>
      <c r="HP113" s="140"/>
      <c r="HQ113" s="145"/>
      <c r="HR113" s="149">
        <v>12511</v>
      </c>
      <c r="HS113" s="153">
        <v>12611</v>
      </c>
      <c r="HT113" s="158">
        <v>12702</v>
      </c>
      <c r="HU113" s="163">
        <v>12787</v>
      </c>
      <c r="HV113" s="74">
        <v>12883</v>
      </c>
      <c r="HW113" s="174">
        <v>12960</v>
      </c>
      <c r="HX113" s="178">
        <v>13036</v>
      </c>
      <c r="HY113" s="184"/>
      <c r="HZ113" s="189"/>
      <c r="IA113" s="193">
        <v>13387</v>
      </c>
      <c r="IB113" s="202"/>
      <c r="IC113" s="205"/>
      <c r="ID113" s="209">
        <v>13870</v>
      </c>
      <c r="IE113" s="218">
        <v>14099</v>
      </c>
      <c r="IF113" s="225"/>
      <c r="IG113" s="229"/>
      <c r="IH113" s="235">
        <v>14353</v>
      </c>
      <c r="II113" s="245">
        <v>14418</v>
      </c>
      <c r="IJ113" s="251"/>
      <c r="IK113" s="255">
        <v>14550</v>
      </c>
      <c r="IL113" s="264"/>
      <c r="IM113" s="268">
        <v>14751</v>
      </c>
      <c r="IN113" s="272"/>
      <c r="IO113" s="279"/>
      <c r="IP113" s="285">
        <v>14943</v>
      </c>
      <c r="IQ113" s="291"/>
      <c r="IR113" s="295">
        <v>15090</v>
      </c>
      <c r="IS113" s="299"/>
      <c r="IT113" s="305"/>
      <c r="IU113" s="308">
        <v>15318</v>
      </c>
      <c r="IV113" s="310"/>
      <c r="IW113" s="313"/>
      <c r="IX113" s="317"/>
      <c r="IY113" s="322"/>
      <c r="IZ113" s="327"/>
      <c r="JA113" s="331"/>
      <c r="JB113" s="335"/>
      <c r="JC113" s="338">
        <v>15818</v>
      </c>
      <c r="JD113" s="343">
        <v>15859</v>
      </c>
      <c r="JE113" s="346">
        <v>15896</v>
      </c>
      <c r="JF113" s="354">
        <v>15908</v>
      </c>
      <c r="JG113" s="375">
        <v>16125</v>
      </c>
      <c r="JH113" s="388">
        <v>16519</v>
      </c>
      <c r="JI113" s="393">
        <v>16827</v>
      </c>
      <c r="JJ113" s="414">
        <v>17176</v>
      </c>
      <c r="JK113" s="422">
        <v>17505</v>
      </c>
      <c r="JL113" s="429">
        <v>18081</v>
      </c>
      <c r="JM113" s="435">
        <v>18395</v>
      </c>
      <c r="JN113" s="441">
        <v>18776</v>
      </c>
      <c r="JO113" s="448">
        <v>19110</v>
      </c>
      <c r="JP113" s="456">
        <v>19466</v>
      </c>
      <c r="JQ113" s="460">
        <v>19841</v>
      </c>
      <c r="JR113" s="468">
        <v>20237</v>
      </c>
      <c r="JS113" s="475">
        <v>20595</v>
      </c>
      <c r="JT113" s="483">
        <v>20971</v>
      </c>
      <c r="JU113" s="489">
        <v>21357</v>
      </c>
      <c r="JV113" s="498">
        <v>21827</v>
      </c>
      <c r="JW113" s="505">
        <v>22354</v>
      </c>
      <c r="JX113" s="511">
        <v>22540</v>
      </c>
      <c r="JY113" s="519">
        <v>22797</v>
      </c>
      <c r="JZ113" s="530">
        <v>23094</v>
      </c>
      <c r="KA113" s="218">
        <f t="shared" si="80"/>
        <v>297</v>
      </c>
      <c r="KB113" s="4"/>
    </row>
    <row r="114" spans="1:288" ht="15" customHeight="1" x14ac:dyDescent="0.2">
      <c r="A114" s="557">
        <v>5</v>
      </c>
      <c r="B114" s="43">
        <v>113</v>
      </c>
      <c r="C114" s="4" t="s">
        <v>221</v>
      </c>
      <c r="D114" s="43">
        <v>0</v>
      </c>
      <c r="E114" s="43">
        <v>4</v>
      </c>
      <c r="F114" s="7">
        <v>34</v>
      </c>
      <c r="G114" s="7">
        <v>47</v>
      </c>
      <c r="H114" s="10">
        <v>60</v>
      </c>
      <c r="I114" s="13">
        <v>70</v>
      </c>
      <c r="J114" s="18">
        <v>85</v>
      </c>
      <c r="K114" s="22">
        <v>93</v>
      </c>
      <c r="L114" s="31">
        <v>102</v>
      </c>
      <c r="M114" s="1">
        <f t="shared" ref="M114:M117" si="155">ROUND((L114-F114)/6+L114+1,0)</f>
        <v>114</v>
      </c>
      <c r="N114" s="1">
        <f>ROUND((M114-F114)/7+M114,0)</f>
        <v>125</v>
      </c>
      <c r="O114" s="44">
        <v>142</v>
      </c>
      <c r="P114" s="47">
        <v>160</v>
      </c>
      <c r="Q114" s="53">
        <v>170</v>
      </c>
      <c r="R114" s="1">
        <f>ROUND((Q114-F114)/11+Q114,1)</f>
        <v>182.4</v>
      </c>
      <c r="S114" s="1">
        <f>ROUND((R114-G114)/11+R114,1)</f>
        <v>194.7</v>
      </c>
      <c r="T114" s="71">
        <v>210</v>
      </c>
      <c r="U114" s="73">
        <v>218</v>
      </c>
      <c r="V114" s="77">
        <v>230</v>
      </c>
      <c r="W114" s="82">
        <v>240</v>
      </c>
      <c r="X114" s="88">
        <v>250</v>
      </c>
      <c r="Y114" s="90">
        <v>262</v>
      </c>
      <c r="Z114" s="93">
        <v>272</v>
      </c>
      <c r="AA114" s="99">
        <v>281</v>
      </c>
      <c r="AB114" s="104">
        <v>287</v>
      </c>
      <c r="AC114" s="114">
        <v>295</v>
      </c>
      <c r="AD114" s="117">
        <v>302</v>
      </c>
      <c r="AE114" s="122">
        <v>307</v>
      </c>
      <c r="AF114" s="124">
        <v>315</v>
      </c>
      <c r="AG114" s="129">
        <v>324</v>
      </c>
      <c r="AH114" s="133">
        <v>335</v>
      </c>
      <c r="AI114" s="136">
        <v>346</v>
      </c>
      <c r="AJ114" s="140">
        <v>354</v>
      </c>
      <c r="AK114" s="145">
        <v>364</v>
      </c>
      <c r="AL114" s="149">
        <v>374</v>
      </c>
      <c r="AM114" s="153">
        <v>381</v>
      </c>
      <c r="AN114" s="158">
        <v>388</v>
      </c>
      <c r="AO114" s="163">
        <v>393</v>
      </c>
      <c r="AP114" s="167">
        <v>399</v>
      </c>
      <c r="AQ114" s="174">
        <v>406</v>
      </c>
      <c r="AR114" s="178">
        <v>413</v>
      </c>
      <c r="AS114" s="184">
        <v>421</v>
      </c>
      <c r="AT114" s="189">
        <v>432</v>
      </c>
      <c r="AU114" s="193">
        <v>445</v>
      </c>
      <c r="AV114" s="202">
        <v>463</v>
      </c>
      <c r="AW114" s="205">
        <v>477</v>
      </c>
      <c r="AX114" s="209">
        <v>494</v>
      </c>
      <c r="AY114" s="218">
        <v>508</v>
      </c>
      <c r="AZ114" s="225">
        <v>514</v>
      </c>
      <c r="BA114" s="229">
        <v>520</v>
      </c>
      <c r="BB114" s="235">
        <v>527</v>
      </c>
      <c r="BC114" s="245">
        <v>531</v>
      </c>
      <c r="BD114" s="251">
        <v>540</v>
      </c>
      <c r="BE114" s="255">
        <v>549</v>
      </c>
      <c r="BF114" s="264">
        <v>563</v>
      </c>
      <c r="BG114" s="268">
        <v>572</v>
      </c>
      <c r="BH114" s="1">
        <v>580</v>
      </c>
      <c r="BI114" s="279">
        <v>597</v>
      </c>
      <c r="BJ114" s="285">
        <v>611</v>
      </c>
      <c r="BK114" s="291">
        <v>622</v>
      </c>
      <c r="BL114" s="295">
        <v>632</v>
      </c>
      <c r="BM114" s="299">
        <v>647</v>
      </c>
      <c r="BN114" s="305">
        <v>663</v>
      </c>
      <c r="BO114" s="308">
        <v>676</v>
      </c>
      <c r="BP114" s="310">
        <v>691</v>
      </c>
      <c r="BQ114" s="313">
        <v>703</v>
      </c>
      <c r="BR114" s="317">
        <v>721</v>
      </c>
      <c r="BS114" s="322">
        <v>736</v>
      </c>
      <c r="BT114" s="327">
        <v>747</v>
      </c>
      <c r="BU114" s="331">
        <v>760</v>
      </c>
      <c r="BV114" s="335">
        <v>775</v>
      </c>
      <c r="BW114" s="338">
        <v>790</v>
      </c>
      <c r="BX114" s="343">
        <v>804</v>
      </c>
      <c r="BY114" s="346">
        <v>816</v>
      </c>
      <c r="BZ114" s="354">
        <v>827</v>
      </c>
      <c r="CA114" s="375">
        <v>844</v>
      </c>
      <c r="CB114" s="1">
        <v>857</v>
      </c>
      <c r="CC114" s="393">
        <v>871</v>
      </c>
      <c r="CD114" s="1">
        <v>883</v>
      </c>
      <c r="CE114" s="1">
        <v>896</v>
      </c>
      <c r="CF114" s="1">
        <v>909</v>
      </c>
      <c r="CG114" s="435">
        <v>3</v>
      </c>
      <c r="CH114" s="441">
        <v>14</v>
      </c>
      <c r="CI114" s="448">
        <v>25</v>
      </c>
      <c r="CJ114" s="456">
        <v>35</v>
      </c>
      <c r="CK114" s="460">
        <v>47</v>
      </c>
      <c r="CL114" s="468">
        <v>60</v>
      </c>
      <c r="CM114" s="475">
        <v>68</v>
      </c>
      <c r="CN114" s="483">
        <v>80</v>
      </c>
      <c r="CO114" s="489">
        <v>90</v>
      </c>
      <c r="CP114" s="498">
        <v>101</v>
      </c>
      <c r="CQ114" s="505">
        <v>109</v>
      </c>
      <c r="CR114" s="511">
        <v>114</v>
      </c>
      <c r="CS114" s="519">
        <v>122</v>
      </c>
      <c r="CT114" s="530">
        <v>130</v>
      </c>
      <c r="CU114" s="218">
        <f t="shared" si="76"/>
        <v>8</v>
      </c>
      <c r="CV114" s="7">
        <v>28</v>
      </c>
      <c r="CW114" s="7">
        <v>29</v>
      </c>
      <c r="CX114" s="10">
        <v>29</v>
      </c>
      <c r="CY114" s="13">
        <v>30</v>
      </c>
      <c r="CZ114" s="18">
        <v>30</v>
      </c>
      <c r="DA114" s="22">
        <v>30</v>
      </c>
      <c r="DB114" s="31">
        <v>30</v>
      </c>
      <c r="DC114" s="1">
        <v>30</v>
      </c>
      <c r="DD114" s="1">
        <f>ROUND((DC114-CV114)/7+DC114,0)</f>
        <v>30</v>
      </c>
      <c r="DE114" s="44">
        <v>32</v>
      </c>
      <c r="DF114" s="47">
        <v>35</v>
      </c>
      <c r="DG114" s="53">
        <v>40</v>
      </c>
      <c r="DH114" s="1">
        <f>ROUND((DG114-CV114)/11+DG114,1)</f>
        <v>41.1</v>
      </c>
      <c r="DI114" s="1">
        <f>ROUND((DH114-CW114)/11+DH114,1)</f>
        <v>42.2</v>
      </c>
      <c r="DJ114" s="71">
        <v>39</v>
      </c>
      <c r="DK114" s="73">
        <v>43</v>
      </c>
      <c r="DL114" s="77">
        <v>47</v>
      </c>
      <c r="DM114" s="82">
        <v>50</v>
      </c>
      <c r="DN114" s="88">
        <v>53</v>
      </c>
      <c r="DO114" s="90">
        <v>54</v>
      </c>
      <c r="DP114" s="93">
        <v>59</v>
      </c>
      <c r="DQ114" s="99">
        <v>65</v>
      </c>
      <c r="DR114" s="104">
        <v>74</v>
      </c>
      <c r="DS114" s="114">
        <v>80</v>
      </c>
      <c r="DT114" s="117">
        <v>91</v>
      </c>
      <c r="DU114" s="122">
        <v>99</v>
      </c>
      <c r="DV114" s="124">
        <v>106</v>
      </c>
      <c r="DW114" s="129">
        <v>111</v>
      </c>
      <c r="DX114" s="133">
        <v>115</v>
      </c>
      <c r="DY114" s="136">
        <v>115</v>
      </c>
      <c r="DZ114" s="140">
        <v>115</v>
      </c>
      <c r="EA114" s="145">
        <v>115</v>
      </c>
      <c r="EB114" s="149">
        <v>116</v>
      </c>
      <c r="EC114" s="153">
        <v>122</v>
      </c>
      <c r="ED114" s="158">
        <v>130</v>
      </c>
      <c r="EE114" s="163">
        <v>137</v>
      </c>
      <c r="EF114" s="167">
        <v>145</v>
      </c>
      <c r="EG114" s="174">
        <v>153</v>
      </c>
      <c r="EH114" s="178">
        <v>162</v>
      </c>
      <c r="EI114" s="184">
        <v>172</v>
      </c>
      <c r="EJ114" s="189">
        <v>176</v>
      </c>
      <c r="EK114" s="193">
        <v>176</v>
      </c>
      <c r="EL114" s="202">
        <v>176</v>
      </c>
      <c r="EM114" s="205">
        <v>176</v>
      </c>
      <c r="EN114" s="209">
        <v>176</v>
      </c>
      <c r="EO114" s="218">
        <v>179</v>
      </c>
      <c r="EP114" s="225">
        <v>186</v>
      </c>
      <c r="EQ114" s="229">
        <v>194</v>
      </c>
      <c r="ER114" s="235">
        <v>201</v>
      </c>
      <c r="ES114" s="245">
        <v>207</v>
      </c>
      <c r="ET114" s="251">
        <v>212</v>
      </c>
      <c r="EU114" s="255">
        <v>214</v>
      </c>
      <c r="EV114" s="264">
        <v>215</v>
      </c>
      <c r="EW114" s="268">
        <v>215</v>
      </c>
      <c r="EX114" s="1">
        <f t="shared" si="153"/>
        <v>215</v>
      </c>
      <c r="EY114" s="279">
        <v>215</v>
      </c>
      <c r="EZ114" s="285">
        <v>3</v>
      </c>
      <c r="FA114" s="291">
        <v>10</v>
      </c>
      <c r="FB114" s="295">
        <v>21</v>
      </c>
      <c r="FC114" s="299">
        <v>26</v>
      </c>
      <c r="FD114" s="305">
        <v>26</v>
      </c>
      <c r="FE114" s="308">
        <v>26</v>
      </c>
      <c r="FF114" s="310">
        <v>27</v>
      </c>
      <c r="FG114" s="313">
        <v>27</v>
      </c>
      <c r="FH114" s="317">
        <v>27</v>
      </c>
      <c r="FI114" s="322">
        <v>27</v>
      </c>
      <c r="FJ114" s="327">
        <v>27</v>
      </c>
      <c r="FK114" s="331">
        <v>27</v>
      </c>
      <c r="FL114" s="335">
        <v>27</v>
      </c>
      <c r="FM114" s="338">
        <v>27</v>
      </c>
      <c r="FN114" s="343">
        <v>27</v>
      </c>
      <c r="FO114" s="346">
        <v>27</v>
      </c>
      <c r="FP114" s="354">
        <v>27</v>
      </c>
      <c r="FQ114" s="375">
        <v>27</v>
      </c>
      <c r="FR114" s="1">
        <v>27</v>
      </c>
      <c r="FS114" s="393">
        <v>27</v>
      </c>
      <c r="FT114" s="414">
        <v>27</v>
      </c>
      <c r="FU114" s="422">
        <v>27</v>
      </c>
      <c r="FV114" s="429">
        <v>27</v>
      </c>
      <c r="FW114" s="435">
        <v>27</v>
      </c>
      <c r="FX114" s="441">
        <v>28</v>
      </c>
      <c r="FY114" s="448">
        <v>28</v>
      </c>
      <c r="FZ114" s="456">
        <v>29</v>
      </c>
      <c r="GA114" s="460">
        <v>30</v>
      </c>
      <c r="GB114" s="468">
        <v>32</v>
      </c>
      <c r="GC114" s="475">
        <v>34</v>
      </c>
      <c r="GD114" s="483">
        <v>35</v>
      </c>
      <c r="GE114" s="489">
        <v>36</v>
      </c>
      <c r="GF114" s="498">
        <v>38</v>
      </c>
      <c r="GG114" s="505">
        <v>44</v>
      </c>
      <c r="GH114" s="511">
        <v>49</v>
      </c>
      <c r="GI114" s="519">
        <v>54</v>
      </c>
      <c r="GJ114" s="530">
        <v>62</v>
      </c>
      <c r="GK114" s="218">
        <f t="shared" si="79"/>
        <v>8</v>
      </c>
      <c r="GL114" s="7">
        <v>12003</v>
      </c>
      <c r="GM114" s="7">
        <v>12467</v>
      </c>
      <c r="GN114" s="7">
        <v>13031</v>
      </c>
      <c r="GO114" s="13">
        <v>13427</v>
      </c>
      <c r="GP114" s="17">
        <v>13842</v>
      </c>
      <c r="GQ114" s="22">
        <v>14090</v>
      </c>
      <c r="GR114" s="31"/>
      <c r="GS114" s="37"/>
      <c r="GT114" s="41"/>
      <c r="GU114" s="44">
        <v>15569</v>
      </c>
      <c r="GV114" s="47">
        <v>15990</v>
      </c>
      <c r="GW114" s="53">
        <v>16430</v>
      </c>
      <c r="GX114" s="65"/>
      <c r="GY114" s="69"/>
      <c r="GZ114" s="71">
        <v>17760</v>
      </c>
      <c r="HA114" s="73">
        <v>18012</v>
      </c>
      <c r="HB114" s="77">
        <v>18250</v>
      </c>
      <c r="HC114" s="82">
        <v>18400</v>
      </c>
      <c r="HD114" s="88">
        <v>18615</v>
      </c>
      <c r="HE114" s="90">
        <v>18906</v>
      </c>
      <c r="HF114" s="74">
        <v>19138</v>
      </c>
      <c r="HG114" s="99">
        <v>19317</v>
      </c>
      <c r="HH114" s="104">
        <v>19541</v>
      </c>
      <c r="HI114" s="114">
        <v>19770</v>
      </c>
      <c r="HJ114" s="74">
        <v>20002</v>
      </c>
      <c r="HK114" s="122">
        <v>20153</v>
      </c>
      <c r="HL114" s="124">
        <v>20345</v>
      </c>
      <c r="HM114" s="129">
        <v>20608</v>
      </c>
      <c r="HN114" s="133">
        <v>20900</v>
      </c>
      <c r="HO114" s="136">
        <v>21110</v>
      </c>
      <c r="HP114" s="140">
        <v>21252</v>
      </c>
      <c r="HQ114" s="145">
        <v>21406</v>
      </c>
      <c r="HR114" s="149">
        <v>21709</v>
      </c>
      <c r="HS114" s="153">
        <v>21920</v>
      </c>
      <c r="HT114" s="158">
        <v>22127</v>
      </c>
      <c r="HU114" s="163">
        <v>22304</v>
      </c>
      <c r="HV114" s="167">
        <v>22526</v>
      </c>
      <c r="HW114" s="174">
        <v>22717</v>
      </c>
      <c r="HX114" s="178">
        <v>22914</v>
      </c>
      <c r="HY114" s="74">
        <v>23113</v>
      </c>
      <c r="HZ114" s="189">
        <v>23413</v>
      </c>
      <c r="IA114" s="193">
        <v>23794</v>
      </c>
      <c r="IB114" s="202">
        <v>24256</v>
      </c>
      <c r="IC114" s="205">
        <v>24686</v>
      </c>
      <c r="ID114" s="209">
        <v>25270</v>
      </c>
      <c r="IE114" s="218">
        <v>25763</v>
      </c>
      <c r="IF114" s="225">
        <v>25996</v>
      </c>
      <c r="IG114" s="229">
        <v>26244</v>
      </c>
      <c r="IH114" s="235">
        <v>26522</v>
      </c>
      <c r="II114" s="245">
        <v>26698</v>
      </c>
      <c r="IJ114" s="251">
        <v>26977</v>
      </c>
      <c r="IK114" s="255">
        <v>27326</v>
      </c>
      <c r="IL114" s="264">
        <v>27735</v>
      </c>
      <c r="IM114" s="268">
        <v>28052</v>
      </c>
      <c r="IN114" s="272"/>
      <c r="IO114" s="279">
        <v>28729</v>
      </c>
      <c r="IP114" s="285">
        <v>29158</v>
      </c>
      <c r="IQ114" s="291">
        <v>29532</v>
      </c>
      <c r="IR114" s="295">
        <v>29857</v>
      </c>
      <c r="IS114" s="299">
        <v>30378</v>
      </c>
      <c r="IT114" s="305">
        <v>31012</v>
      </c>
      <c r="IU114" s="308">
        <v>31454</v>
      </c>
      <c r="IV114" s="310">
        <v>31982</v>
      </c>
      <c r="IW114" s="313">
        <v>32450</v>
      </c>
      <c r="IX114" s="317">
        <v>33040</v>
      </c>
      <c r="IY114" s="322">
        <v>33670</v>
      </c>
      <c r="IZ114" s="327">
        <v>34203</v>
      </c>
      <c r="JA114" s="331">
        <v>34660</v>
      </c>
      <c r="JB114" s="335">
        <v>35154</v>
      </c>
      <c r="JC114" s="338">
        <v>35680</v>
      </c>
      <c r="JD114" s="343">
        <v>36215</v>
      </c>
      <c r="JE114" s="346">
        <v>36718</v>
      </c>
      <c r="JF114" s="354">
        <v>37200</v>
      </c>
      <c r="JG114" s="375">
        <v>37754</v>
      </c>
      <c r="JH114" s="388"/>
      <c r="JI114" s="393">
        <v>38839</v>
      </c>
      <c r="JJ114" s="414">
        <v>39317</v>
      </c>
      <c r="JK114" s="422">
        <v>39841</v>
      </c>
      <c r="JL114" s="429">
        <v>40563</v>
      </c>
      <c r="JM114" s="435">
        <v>41006</v>
      </c>
      <c r="JN114" s="441">
        <v>41358</v>
      </c>
      <c r="JO114" s="448">
        <v>41749</v>
      </c>
      <c r="JP114" s="456">
        <v>42156</v>
      </c>
      <c r="JQ114" s="460">
        <v>42620</v>
      </c>
      <c r="JR114" s="468">
        <v>43110</v>
      </c>
      <c r="JS114" s="475">
        <v>43475</v>
      </c>
      <c r="JT114" s="483">
        <v>43940</v>
      </c>
      <c r="JU114" s="489">
        <v>44370</v>
      </c>
      <c r="JV114" s="498">
        <v>44846</v>
      </c>
      <c r="JW114" s="505">
        <v>45256</v>
      </c>
      <c r="JX114" s="511">
        <v>45423</v>
      </c>
      <c r="JY114" s="519">
        <v>45599</v>
      </c>
      <c r="JZ114" s="530">
        <v>45782</v>
      </c>
      <c r="KA114" s="218">
        <f t="shared" si="80"/>
        <v>183</v>
      </c>
      <c r="KB114" s="4"/>
    </row>
    <row r="115" spans="1:288" ht="15" customHeight="1" x14ac:dyDescent="0.2">
      <c r="A115" s="557"/>
      <c r="B115" s="43">
        <v>114</v>
      </c>
      <c r="C115" s="4" t="s">
        <v>222</v>
      </c>
      <c r="D115" s="43">
        <v>1</v>
      </c>
      <c r="E115" s="43">
        <v>0</v>
      </c>
      <c r="F115" s="7">
        <v>63</v>
      </c>
      <c r="G115" s="7">
        <v>68</v>
      </c>
      <c r="H115" s="10">
        <v>77</v>
      </c>
      <c r="I115" s="13">
        <v>86</v>
      </c>
      <c r="J115" s="18">
        <v>94</v>
      </c>
      <c r="K115" s="22">
        <v>101</v>
      </c>
      <c r="L115" s="31">
        <v>109</v>
      </c>
      <c r="M115" s="1">
        <f t="shared" si="155"/>
        <v>118</v>
      </c>
      <c r="N115" s="41">
        <v>124</v>
      </c>
      <c r="O115" s="44">
        <v>129</v>
      </c>
      <c r="P115" s="47">
        <v>133</v>
      </c>
      <c r="Q115" s="53">
        <v>138</v>
      </c>
      <c r="R115" s="65">
        <v>140</v>
      </c>
      <c r="S115" s="69">
        <v>143</v>
      </c>
      <c r="T115" s="71">
        <v>147</v>
      </c>
      <c r="U115" s="73">
        <v>153</v>
      </c>
      <c r="V115" s="77">
        <v>159</v>
      </c>
      <c r="W115" s="82">
        <v>163</v>
      </c>
      <c r="X115" s="88">
        <v>165</v>
      </c>
      <c r="Y115" s="90">
        <v>168</v>
      </c>
      <c r="Z115" s="93">
        <v>169</v>
      </c>
      <c r="AA115" s="99">
        <v>170</v>
      </c>
      <c r="AB115" s="104">
        <v>170</v>
      </c>
      <c r="AC115" s="114">
        <v>171</v>
      </c>
      <c r="AD115" s="117">
        <v>171</v>
      </c>
      <c r="AE115" s="122">
        <v>171</v>
      </c>
      <c r="AF115" s="124">
        <v>171</v>
      </c>
      <c r="AG115" s="129">
        <v>171</v>
      </c>
      <c r="AH115" s="133">
        <v>176</v>
      </c>
      <c r="AI115" s="136">
        <v>181</v>
      </c>
      <c r="AJ115" s="140">
        <v>187</v>
      </c>
      <c r="AK115" s="145">
        <v>193</v>
      </c>
      <c r="AL115" s="149">
        <v>198</v>
      </c>
      <c r="AM115" s="153">
        <v>201</v>
      </c>
      <c r="AN115" s="158">
        <v>203</v>
      </c>
      <c r="AO115" s="163">
        <v>203</v>
      </c>
      <c r="AP115" s="167">
        <v>203</v>
      </c>
      <c r="AQ115" s="174">
        <v>203</v>
      </c>
      <c r="AR115" s="178">
        <v>203</v>
      </c>
      <c r="AS115" s="184">
        <v>203</v>
      </c>
      <c r="AT115" s="189">
        <v>203</v>
      </c>
      <c r="AU115" s="193">
        <v>203</v>
      </c>
      <c r="AV115" s="202">
        <v>203</v>
      </c>
      <c r="AW115" s="205">
        <v>203</v>
      </c>
      <c r="AX115" s="209">
        <v>203</v>
      </c>
      <c r="AY115" s="1">
        <v>203</v>
      </c>
      <c r="AZ115" s="225">
        <v>203</v>
      </c>
      <c r="BA115" s="229">
        <v>203</v>
      </c>
      <c r="BB115" s="1">
        <v>203</v>
      </c>
      <c r="BC115" s="245">
        <v>203</v>
      </c>
      <c r="BD115" s="251">
        <v>203</v>
      </c>
      <c r="BE115" s="255">
        <v>203</v>
      </c>
      <c r="BF115" s="264">
        <v>203</v>
      </c>
      <c r="BG115" s="268">
        <v>203</v>
      </c>
      <c r="BH115" s="272">
        <v>203</v>
      </c>
      <c r="BI115" s="279">
        <v>203</v>
      </c>
      <c r="BJ115" s="285">
        <v>210</v>
      </c>
      <c r="BK115" s="291">
        <v>210</v>
      </c>
      <c r="BL115" s="295">
        <v>210</v>
      </c>
      <c r="BM115" s="299">
        <v>210</v>
      </c>
      <c r="BN115" s="305">
        <v>210</v>
      </c>
      <c r="BO115" s="308">
        <v>210</v>
      </c>
      <c r="BP115" s="310">
        <v>210</v>
      </c>
      <c r="BQ115" s="313">
        <v>210</v>
      </c>
      <c r="BR115" s="317">
        <v>210</v>
      </c>
      <c r="BS115" s="322">
        <v>210</v>
      </c>
      <c r="BT115" s="327">
        <v>210</v>
      </c>
      <c r="BU115" s="331">
        <v>210</v>
      </c>
      <c r="BV115" s="1">
        <v>210</v>
      </c>
      <c r="BW115" s="338">
        <v>216</v>
      </c>
      <c r="BX115" s="343">
        <v>216</v>
      </c>
      <c r="BY115" s="346">
        <v>216</v>
      </c>
      <c r="BZ115" s="354">
        <v>216</v>
      </c>
      <c r="CA115" s="375">
        <v>216</v>
      </c>
      <c r="CB115" s="388">
        <v>216</v>
      </c>
      <c r="CC115" s="393">
        <v>216</v>
      </c>
      <c r="CD115" s="1">
        <v>216</v>
      </c>
      <c r="CE115" s="422">
        <v>216</v>
      </c>
      <c r="CF115" s="429">
        <v>220</v>
      </c>
      <c r="CG115" s="435">
        <v>1.4690000000000001</v>
      </c>
      <c r="CH115" s="441">
        <v>1.4690000000000001</v>
      </c>
      <c r="CI115" s="448">
        <v>1.4690000000000001</v>
      </c>
      <c r="CJ115" s="456">
        <v>1.4690000000000001</v>
      </c>
      <c r="CK115" s="460">
        <v>1.4690000000000001</v>
      </c>
      <c r="CL115" s="468">
        <v>1.4690000000000001</v>
      </c>
      <c r="CM115" s="475">
        <v>1.4690000000000001</v>
      </c>
      <c r="CN115" s="483">
        <v>1.4690000000000001</v>
      </c>
      <c r="CO115" s="489">
        <v>1.4690000000000001</v>
      </c>
      <c r="CP115" s="498">
        <v>1.4690000000000001</v>
      </c>
      <c r="CQ115" s="505">
        <v>1.4690000000000001</v>
      </c>
      <c r="CR115" s="511">
        <v>1.4690000000000001</v>
      </c>
      <c r="CS115" s="519">
        <v>1.4690000000000001</v>
      </c>
      <c r="CT115" s="530">
        <v>2</v>
      </c>
      <c r="CU115" s="218">
        <f t="shared" si="76"/>
        <v>0.53099999999999992</v>
      </c>
      <c r="CV115" s="7">
        <v>62</v>
      </c>
      <c r="CW115" s="7">
        <v>66</v>
      </c>
      <c r="CX115" s="10">
        <v>66</v>
      </c>
      <c r="CY115" s="13">
        <v>66</v>
      </c>
      <c r="CZ115" s="18">
        <v>66</v>
      </c>
      <c r="DA115" s="22">
        <v>66</v>
      </c>
      <c r="DB115" s="31">
        <v>66</v>
      </c>
      <c r="DC115" s="1">
        <v>66</v>
      </c>
      <c r="DD115" s="41">
        <v>67</v>
      </c>
      <c r="DE115" s="44">
        <v>70</v>
      </c>
      <c r="DF115" s="47">
        <v>73</v>
      </c>
      <c r="DG115" s="53">
        <v>76</v>
      </c>
      <c r="DH115" s="65">
        <v>78</v>
      </c>
      <c r="DI115" s="69">
        <v>81</v>
      </c>
      <c r="DJ115" s="71">
        <v>84</v>
      </c>
      <c r="DK115" s="73">
        <v>87</v>
      </c>
      <c r="DL115" s="77">
        <v>89</v>
      </c>
      <c r="DM115" s="82">
        <v>91</v>
      </c>
      <c r="DN115" s="88">
        <v>92</v>
      </c>
      <c r="DO115" s="90">
        <v>93</v>
      </c>
      <c r="DP115" s="93">
        <v>94</v>
      </c>
      <c r="DQ115" s="99">
        <v>94</v>
      </c>
      <c r="DR115" s="104">
        <v>94</v>
      </c>
      <c r="DS115" s="114">
        <v>95</v>
      </c>
      <c r="DT115" s="117">
        <v>95</v>
      </c>
      <c r="DU115" s="122">
        <v>95</v>
      </c>
      <c r="DV115" s="124">
        <v>95</v>
      </c>
      <c r="DW115" s="129">
        <v>95</v>
      </c>
      <c r="DX115" s="133">
        <v>96</v>
      </c>
      <c r="DY115" s="136">
        <v>96</v>
      </c>
      <c r="DZ115" s="140">
        <v>96</v>
      </c>
      <c r="EA115" s="145">
        <v>96</v>
      </c>
      <c r="EB115" s="149">
        <v>96</v>
      </c>
      <c r="EC115" s="153">
        <v>98</v>
      </c>
      <c r="ED115" s="158">
        <v>99</v>
      </c>
      <c r="EE115" s="163">
        <v>99</v>
      </c>
      <c r="EF115" s="167">
        <v>99</v>
      </c>
      <c r="EG115" s="174">
        <v>99</v>
      </c>
      <c r="EH115" s="178">
        <v>99</v>
      </c>
      <c r="EI115" s="184">
        <v>99</v>
      </c>
      <c r="EJ115" s="189">
        <v>99</v>
      </c>
      <c r="EK115" s="193">
        <v>99</v>
      </c>
      <c r="EL115" s="202">
        <v>99</v>
      </c>
      <c r="EM115" s="205">
        <v>99</v>
      </c>
      <c r="EN115" s="209">
        <v>99</v>
      </c>
      <c r="EO115" s="1">
        <v>99</v>
      </c>
      <c r="EP115" s="225">
        <v>99</v>
      </c>
      <c r="EQ115" s="229">
        <v>99</v>
      </c>
      <c r="ER115" s="1">
        <v>99</v>
      </c>
      <c r="ES115" s="245">
        <v>99</v>
      </c>
      <c r="ET115" s="251">
        <v>99</v>
      </c>
      <c r="EU115" s="255">
        <v>99</v>
      </c>
      <c r="EV115" s="264">
        <v>99</v>
      </c>
      <c r="EW115" s="268">
        <v>99</v>
      </c>
      <c r="EX115" s="272">
        <v>99</v>
      </c>
      <c r="EY115" s="279">
        <v>99</v>
      </c>
      <c r="EZ115" s="285">
        <v>102</v>
      </c>
      <c r="FA115" s="291">
        <v>102</v>
      </c>
      <c r="FB115" s="295">
        <v>102</v>
      </c>
      <c r="FC115" s="299">
        <v>102</v>
      </c>
      <c r="FD115" s="305">
        <v>102</v>
      </c>
      <c r="FE115" s="308">
        <v>102</v>
      </c>
      <c r="FF115" s="310">
        <v>102</v>
      </c>
      <c r="FG115" s="313">
        <v>102</v>
      </c>
      <c r="FH115" s="317">
        <v>102</v>
      </c>
      <c r="FI115" s="322">
        <v>102</v>
      </c>
      <c r="FJ115" s="327">
        <v>102</v>
      </c>
      <c r="FK115" s="331">
        <v>102</v>
      </c>
      <c r="FL115" s="1">
        <v>102</v>
      </c>
      <c r="FM115" s="338">
        <v>104</v>
      </c>
      <c r="FN115" s="343">
        <v>104</v>
      </c>
      <c r="FO115" s="346">
        <v>104</v>
      </c>
      <c r="FP115" s="354">
        <v>104</v>
      </c>
      <c r="FQ115" s="375">
        <v>104</v>
      </c>
      <c r="FR115" s="388">
        <v>104</v>
      </c>
      <c r="FS115" s="393">
        <v>104</v>
      </c>
      <c r="FT115" s="1">
        <v>104</v>
      </c>
      <c r="FU115" s="422">
        <v>104</v>
      </c>
      <c r="FV115" s="429">
        <v>112</v>
      </c>
      <c r="FW115" s="435">
        <v>1</v>
      </c>
      <c r="FX115" s="441">
        <v>1</v>
      </c>
      <c r="FY115" s="448">
        <v>1.337</v>
      </c>
      <c r="FZ115" s="456">
        <v>1.337</v>
      </c>
      <c r="GA115" s="460">
        <v>1.337</v>
      </c>
      <c r="GB115" s="468">
        <v>1.337</v>
      </c>
      <c r="GC115" s="475">
        <v>1.337</v>
      </c>
      <c r="GD115" s="483">
        <v>1.337</v>
      </c>
      <c r="GE115" s="489">
        <v>1.337</v>
      </c>
      <c r="GF115" s="498">
        <v>1.337</v>
      </c>
      <c r="GG115" s="505">
        <v>1.337</v>
      </c>
      <c r="GH115" s="511">
        <v>1.337</v>
      </c>
      <c r="GI115" s="519">
        <v>1.337</v>
      </c>
      <c r="GJ115" s="530">
        <v>2</v>
      </c>
      <c r="GK115" s="218">
        <f t="shared" si="79"/>
        <v>0.66300000000000003</v>
      </c>
      <c r="GL115" s="7">
        <v>7490</v>
      </c>
      <c r="GM115" s="7">
        <v>7650</v>
      </c>
      <c r="GN115" s="7">
        <v>7979</v>
      </c>
      <c r="GO115" s="13">
        <v>8240</v>
      </c>
      <c r="GP115" s="17"/>
      <c r="GQ115" s="22">
        <v>8744</v>
      </c>
      <c r="GR115" s="31">
        <v>8992</v>
      </c>
      <c r="GS115" s="37"/>
      <c r="GT115" s="41">
        <v>9417</v>
      </c>
      <c r="GU115" s="44">
        <v>9530</v>
      </c>
      <c r="GV115" s="47">
        <v>9621</v>
      </c>
      <c r="GW115" s="53">
        <v>9712</v>
      </c>
      <c r="GX115" s="65">
        <v>9769</v>
      </c>
      <c r="GY115" s="69">
        <v>9854</v>
      </c>
      <c r="GZ115" s="71">
        <v>9950</v>
      </c>
      <c r="HA115" s="73">
        <v>10037</v>
      </c>
      <c r="HB115" s="77">
        <v>10191</v>
      </c>
      <c r="HC115" s="82">
        <v>10244</v>
      </c>
      <c r="HD115" s="88">
        <v>10296</v>
      </c>
      <c r="HE115" s="90">
        <v>10372</v>
      </c>
      <c r="HF115" s="93">
        <v>10415</v>
      </c>
      <c r="HG115" s="99">
        <v>10446</v>
      </c>
      <c r="HH115" s="104">
        <v>10485</v>
      </c>
      <c r="HI115" s="114">
        <v>10520</v>
      </c>
      <c r="HJ115" s="117">
        <v>10541</v>
      </c>
      <c r="HK115" s="122">
        <v>10550</v>
      </c>
      <c r="HL115" s="124">
        <v>10550</v>
      </c>
      <c r="HM115" s="129">
        <v>10550</v>
      </c>
      <c r="HN115" s="133">
        <v>10670</v>
      </c>
      <c r="HO115" s="136">
        <v>10810</v>
      </c>
      <c r="HP115" s="140">
        <v>10920</v>
      </c>
      <c r="HQ115" s="145">
        <v>11155</v>
      </c>
      <c r="HR115" s="149">
        <v>11330</v>
      </c>
      <c r="HS115" s="153">
        <v>11400</v>
      </c>
      <c r="HT115" s="158">
        <v>11430</v>
      </c>
      <c r="HU115" s="163">
        <v>11430</v>
      </c>
      <c r="HV115" s="167">
        <v>11430</v>
      </c>
      <c r="HW115" s="174">
        <v>11430</v>
      </c>
      <c r="HX115" s="178">
        <v>11430</v>
      </c>
      <c r="HY115" s="184">
        <v>11430</v>
      </c>
      <c r="HZ115" s="189">
        <v>11430</v>
      </c>
      <c r="IA115" s="193">
        <v>11430</v>
      </c>
      <c r="IB115" s="202">
        <v>11430</v>
      </c>
      <c r="IC115" s="205">
        <v>11430</v>
      </c>
      <c r="ID115" s="209">
        <v>11430</v>
      </c>
      <c r="IE115" s="218"/>
      <c r="IF115" s="225">
        <v>11430</v>
      </c>
      <c r="IG115" s="229">
        <v>11430</v>
      </c>
      <c r="IH115" s="235"/>
      <c r="II115" s="245">
        <v>11430</v>
      </c>
      <c r="IJ115" s="251">
        <v>11430</v>
      </c>
      <c r="IK115" s="255">
        <v>11430</v>
      </c>
      <c r="IL115" s="264">
        <v>11430</v>
      </c>
      <c r="IM115" s="268">
        <v>11430</v>
      </c>
      <c r="IN115" s="272">
        <v>11430</v>
      </c>
      <c r="IO115" s="279">
        <v>11430</v>
      </c>
      <c r="IP115" s="285">
        <v>11487</v>
      </c>
      <c r="IQ115" s="74">
        <v>11487</v>
      </c>
      <c r="IR115" s="295">
        <v>11487</v>
      </c>
      <c r="IS115" s="299">
        <v>11487</v>
      </c>
      <c r="IT115" s="305">
        <v>11487</v>
      </c>
      <c r="IU115" s="308">
        <v>11487</v>
      </c>
      <c r="IV115" s="310">
        <v>11487</v>
      </c>
      <c r="IW115" s="313">
        <v>11487</v>
      </c>
      <c r="IX115" s="317">
        <v>11487</v>
      </c>
      <c r="IY115" s="322">
        <v>11487</v>
      </c>
      <c r="IZ115" s="327">
        <v>11487</v>
      </c>
      <c r="JA115" s="331">
        <v>11487</v>
      </c>
      <c r="JB115" s="335"/>
      <c r="JC115" s="338">
        <v>11518</v>
      </c>
      <c r="JD115" s="343">
        <v>11518</v>
      </c>
      <c r="JE115" s="346">
        <v>11518</v>
      </c>
      <c r="JF115" s="354">
        <v>11518</v>
      </c>
      <c r="JG115" s="375">
        <v>11518</v>
      </c>
      <c r="JH115" s="388">
        <v>11518</v>
      </c>
      <c r="JI115" s="393">
        <v>11518</v>
      </c>
      <c r="JJ115" s="414"/>
      <c r="JK115" s="422">
        <v>11518</v>
      </c>
      <c r="JL115" s="429">
        <v>11567</v>
      </c>
      <c r="JM115" s="435">
        <v>11567</v>
      </c>
      <c r="JN115" s="441">
        <v>11567</v>
      </c>
      <c r="JO115" s="448">
        <v>11567</v>
      </c>
      <c r="JP115" s="456">
        <v>11567</v>
      </c>
      <c r="JQ115" s="460">
        <v>11567</v>
      </c>
      <c r="JR115" s="468">
        <v>11567</v>
      </c>
      <c r="JS115" s="475">
        <v>11567</v>
      </c>
      <c r="JT115" s="483">
        <v>11567</v>
      </c>
      <c r="JU115" s="489">
        <v>11567</v>
      </c>
      <c r="JV115" s="498">
        <v>11567</v>
      </c>
      <c r="JW115" s="505">
        <v>11567</v>
      </c>
      <c r="JX115" s="511">
        <v>11567</v>
      </c>
      <c r="JY115" s="519">
        <v>11567</v>
      </c>
      <c r="JZ115" s="530">
        <v>11610</v>
      </c>
      <c r="KA115" s="218">
        <f t="shared" si="80"/>
        <v>43</v>
      </c>
      <c r="KB115" s="4"/>
    </row>
    <row r="116" spans="1:288" ht="15" customHeight="1" x14ac:dyDescent="0.2">
      <c r="A116" s="557"/>
      <c r="B116" s="43">
        <v>115</v>
      </c>
      <c r="C116" s="4" t="s">
        <v>223</v>
      </c>
      <c r="D116" s="43">
        <v>2</v>
      </c>
      <c r="E116" s="43">
        <v>1</v>
      </c>
      <c r="F116" s="7">
        <v>206</v>
      </c>
      <c r="G116" s="1">
        <v>212</v>
      </c>
      <c r="H116" s="5">
        <v>212</v>
      </c>
      <c r="I116" s="5">
        <v>212</v>
      </c>
      <c r="J116" s="18">
        <v>211</v>
      </c>
      <c r="K116" s="22">
        <v>223</v>
      </c>
      <c r="L116" s="31">
        <v>230</v>
      </c>
      <c r="M116" s="1">
        <f t="shared" si="155"/>
        <v>235</v>
      </c>
      <c r="N116" s="1">
        <f t="shared" ref="N116:N117" si="156">ROUND((M116-F116)/7+M116,0)</f>
        <v>239</v>
      </c>
      <c r="O116" s="44">
        <v>267</v>
      </c>
      <c r="P116" s="1">
        <f t="shared" ref="P116:P117" si="157">ROUND((O116-F116)/9+O116+1,0)</f>
        <v>275</v>
      </c>
      <c r="Q116" s="53">
        <v>275</v>
      </c>
      <c r="R116" s="1">
        <f>ROUND((Q116-F116)/11+Q116,1)</f>
        <v>281.3</v>
      </c>
      <c r="S116" s="1">
        <f>ROUND((R116-G116)/11+R116,1)</f>
        <v>287.60000000000002</v>
      </c>
      <c r="T116" s="71">
        <v>292</v>
      </c>
      <c r="U116" s="1">
        <v>297.7</v>
      </c>
      <c r="V116" s="77">
        <v>305</v>
      </c>
      <c r="W116" s="82">
        <v>307</v>
      </c>
      <c r="X116" s="88">
        <v>312</v>
      </c>
      <c r="Y116" s="90">
        <v>318</v>
      </c>
      <c r="Z116" s="1">
        <f>ROUND((Y116-V116)/3+Y116,1)</f>
        <v>322.3</v>
      </c>
      <c r="AA116" s="99">
        <v>331</v>
      </c>
      <c r="AB116" s="104">
        <v>345</v>
      </c>
      <c r="AC116" s="114">
        <v>351</v>
      </c>
      <c r="AD116" s="1">
        <f>ROUND((AC116-Z116)/3+AC116,1)</f>
        <v>360.6</v>
      </c>
      <c r="AE116" s="1">
        <f t="shared" ref="AE116" si="158">ROUND((AD116-AA116)/3+AD116,1)</f>
        <v>370.5</v>
      </c>
      <c r="AF116" s="5">
        <v>370.5</v>
      </c>
      <c r="AG116" s="129">
        <v>383</v>
      </c>
      <c r="AH116" s="133">
        <v>393</v>
      </c>
      <c r="AI116" s="1">
        <f>ROUND((AH116-AE116)/3+AH116,1)</f>
        <v>400.5</v>
      </c>
      <c r="AJ116" s="1">
        <f>ROUND((AI116-AF116)/3+AI116,1)</f>
        <v>410.5</v>
      </c>
      <c r="AK116" s="1">
        <f t="shared" ref="AK116:AK117" si="159">ROUND((AJ116-AG116)/3+AJ116,1)</f>
        <v>419.7</v>
      </c>
      <c r="AL116" s="149">
        <v>427</v>
      </c>
      <c r="AM116" s="1">
        <v>435</v>
      </c>
      <c r="AN116" s="1">
        <v>443</v>
      </c>
      <c r="AO116" s="1">
        <v>451</v>
      </c>
      <c r="AP116" s="1">
        <v>459</v>
      </c>
      <c r="AQ116" s="1">
        <v>467</v>
      </c>
      <c r="AR116" s="178">
        <v>503</v>
      </c>
      <c r="AS116" s="184">
        <v>506</v>
      </c>
      <c r="AT116" s="189">
        <v>509</v>
      </c>
      <c r="AU116" s="193">
        <v>513</v>
      </c>
      <c r="AV116" s="202">
        <v>515</v>
      </c>
      <c r="AW116" s="205">
        <v>523</v>
      </c>
      <c r="AX116" s="209">
        <v>532</v>
      </c>
      <c r="AY116" s="218">
        <v>543</v>
      </c>
      <c r="AZ116" s="225">
        <v>548</v>
      </c>
      <c r="BA116" s="229">
        <v>554</v>
      </c>
      <c r="BB116" s="235">
        <v>559</v>
      </c>
      <c r="BC116" s="245">
        <v>563</v>
      </c>
      <c r="BD116" s="251">
        <v>567</v>
      </c>
      <c r="BE116" s="255">
        <v>571</v>
      </c>
      <c r="BF116" s="264">
        <v>576</v>
      </c>
      <c r="BG116" s="268">
        <v>589</v>
      </c>
      <c r="BH116" s="272">
        <v>591</v>
      </c>
      <c r="BI116" s="1">
        <v>7</v>
      </c>
      <c r="BJ116" s="285">
        <v>21</v>
      </c>
      <c r="BK116" s="291">
        <v>24</v>
      </c>
      <c r="BL116" s="295">
        <v>27</v>
      </c>
      <c r="BM116" s="299">
        <v>28</v>
      </c>
      <c r="BN116" s="305">
        <v>32</v>
      </c>
      <c r="BO116" s="308">
        <v>36</v>
      </c>
      <c r="BP116" s="310">
        <v>41</v>
      </c>
      <c r="BQ116" s="313">
        <v>50</v>
      </c>
      <c r="BR116" s="317">
        <v>54</v>
      </c>
      <c r="BS116" s="322">
        <v>61</v>
      </c>
      <c r="BT116" s="327">
        <v>65</v>
      </c>
      <c r="BU116" s="331">
        <v>68</v>
      </c>
      <c r="BV116" s="1">
        <v>72</v>
      </c>
      <c r="BW116" s="338">
        <v>68</v>
      </c>
      <c r="BX116" s="343">
        <v>68</v>
      </c>
      <c r="BY116" s="1">
        <v>68</v>
      </c>
      <c r="BZ116" s="1">
        <v>68</v>
      </c>
      <c r="CA116" s="375">
        <v>68</v>
      </c>
      <c r="CB116" s="1">
        <v>68</v>
      </c>
      <c r="CC116" s="1">
        <v>68</v>
      </c>
      <c r="CD116" s="1">
        <v>68</v>
      </c>
      <c r="CE116" s="1">
        <v>68</v>
      </c>
      <c r="CF116" s="1">
        <v>68</v>
      </c>
      <c r="CG116" s="1">
        <v>68</v>
      </c>
      <c r="CH116" s="441">
        <v>100</v>
      </c>
      <c r="CI116" s="448">
        <v>126</v>
      </c>
      <c r="CJ116" s="456">
        <v>133</v>
      </c>
      <c r="CK116" s="1">
        <v>139</v>
      </c>
      <c r="CL116" s="1">
        <v>145</v>
      </c>
      <c r="CM116" s="1">
        <v>151</v>
      </c>
      <c r="CN116" s="1">
        <v>157</v>
      </c>
      <c r="CO116" s="1">
        <v>163</v>
      </c>
      <c r="CP116" s="1">
        <v>169</v>
      </c>
      <c r="CQ116" s="1">
        <v>175</v>
      </c>
      <c r="CR116" s="1">
        <v>181</v>
      </c>
      <c r="CS116" s="522">
        <v>187</v>
      </c>
      <c r="CT116" s="1">
        <v>193</v>
      </c>
      <c r="CU116" s="218">
        <f t="shared" si="76"/>
        <v>6</v>
      </c>
      <c r="CV116" s="7">
        <v>70</v>
      </c>
      <c r="CW116" s="1">
        <v>74</v>
      </c>
      <c r="CX116" s="5">
        <v>74</v>
      </c>
      <c r="CY116" s="5">
        <v>74</v>
      </c>
      <c r="CZ116" s="18">
        <v>70</v>
      </c>
      <c r="DA116" s="22">
        <v>74</v>
      </c>
      <c r="DB116" s="31">
        <v>76</v>
      </c>
      <c r="DC116" s="1">
        <f t="shared" ref="DC116:DC117" si="160">ROUND((DB116-CV116)/6/31*21+DB116-1,0)</f>
        <v>76</v>
      </c>
      <c r="DD116" s="1">
        <f t="shared" ref="DD116:DD117" si="161">ROUND((DC116-CV116)/7+DC116,0)</f>
        <v>77</v>
      </c>
      <c r="DE116" s="44">
        <v>81</v>
      </c>
      <c r="DF116" s="1">
        <f t="shared" ref="DF116:DF117" si="162">ROUND((DE116-CV116)/9+DE116+1,0)</f>
        <v>83</v>
      </c>
      <c r="DG116" s="53">
        <v>83</v>
      </c>
      <c r="DH116" s="1">
        <f>ROUND((DG116-CV116)/11+DG116,1)</f>
        <v>84.2</v>
      </c>
      <c r="DI116" s="1">
        <f>ROUND((DH116-CW116)/11+DH116,1)</f>
        <v>85.1</v>
      </c>
      <c r="DJ116" s="71">
        <v>93</v>
      </c>
      <c r="DK116" s="1">
        <v>96.3</v>
      </c>
      <c r="DL116" s="77">
        <v>104</v>
      </c>
      <c r="DM116" s="82">
        <v>104</v>
      </c>
      <c r="DN116" s="88">
        <v>106</v>
      </c>
      <c r="DO116" s="90">
        <v>108</v>
      </c>
      <c r="DP116" s="1">
        <f>ROUND((DO116-DL116)/3+DO116,1)</f>
        <v>109.3</v>
      </c>
      <c r="DQ116" s="99">
        <v>111</v>
      </c>
      <c r="DR116" s="104">
        <v>113</v>
      </c>
      <c r="DS116" s="5">
        <v>113</v>
      </c>
      <c r="DT116" s="5">
        <v>113</v>
      </c>
      <c r="DU116" s="1">
        <v>113</v>
      </c>
      <c r="DV116" s="124">
        <v>117</v>
      </c>
      <c r="DW116" s="129">
        <v>117</v>
      </c>
      <c r="DX116" s="133">
        <v>117</v>
      </c>
      <c r="DY116" s="1">
        <v>117</v>
      </c>
      <c r="DZ116" s="1">
        <f>DY116</f>
        <v>117</v>
      </c>
      <c r="EA116" s="1">
        <f t="shared" ref="EA116:EA117" si="163">DZ116</f>
        <v>117</v>
      </c>
      <c r="EB116" s="149">
        <v>117</v>
      </c>
      <c r="EC116" s="1">
        <v>117</v>
      </c>
      <c r="ED116" s="1">
        <v>117</v>
      </c>
      <c r="EE116" s="1">
        <v>117</v>
      </c>
      <c r="EF116" s="1">
        <v>117</v>
      </c>
      <c r="EG116" s="1">
        <v>117</v>
      </c>
      <c r="EH116" s="178">
        <v>139</v>
      </c>
      <c r="EI116" s="184">
        <v>141</v>
      </c>
      <c r="EJ116" s="189">
        <v>143</v>
      </c>
      <c r="EK116" s="193">
        <v>143</v>
      </c>
      <c r="EL116" s="202">
        <v>143</v>
      </c>
      <c r="EM116" s="205">
        <v>143</v>
      </c>
      <c r="EN116" s="209">
        <v>143</v>
      </c>
      <c r="EO116" s="218">
        <v>149</v>
      </c>
      <c r="EP116" s="225">
        <v>153</v>
      </c>
      <c r="EQ116" s="229">
        <v>161</v>
      </c>
      <c r="ER116" s="235">
        <v>166</v>
      </c>
      <c r="ES116" s="245">
        <v>171</v>
      </c>
      <c r="ET116" s="251">
        <v>176</v>
      </c>
      <c r="EU116" s="255">
        <v>182</v>
      </c>
      <c r="EV116" s="264">
        <v>184</v>
      </c>
      <c r="EW116" s="268">
        <v>184</v>
      </c>
      <c r="EX116" s="272">
        <v>184</v>
      </c>
      <c r="EY116" s="1">
        <v>5</v>
      </c>
      <c r="EZ116" s="285">
        <v>5</v>
      </c>
      <c r="FA116" s="291">
        <v>6</v>
      </c>
      <c r="FB116" s="295">
        <v>8</v>
      </c>
      <c r="FC116" s="299">
        <v>8</v>
      </c>
      <c r="FD116" s="305">
        <v>10</v>
      </c>
      <c r="FE116" s="308">
        <v>11</v>
      </c>
      <c r="FF116" s="310">
        <v>13</v>
      </c>
      <c r="FG116" s="313">
        <v>14</v>
      </c>
      <c r="FH116" s="317">
        <v>14</v>
      </c>
      <c r="FI116" s="322">
        <v>14</v>
      </c>
      <c r="FJ116" s="327">
        <v>15</v>
      </c>
      <c r="FK116" s="331">
        <v>15</v>
      </c>
      <c r="FL116" s="1">
        <v>16</v>
      </c>
      <c r="FM116" s="338">
        <v>15</v>
      </c>
      <c r="FN116" s="343">
        <v>15</v>
      </c>
      <c r="FO116" s="1">
        <v>15</v>
      </c>
      <c r="FP116" s="1">
        <v>15</v>
      </c>
      <c r="FQ116" s="375">
        <v>15</v>
      </c>
      <c r="FR116" s="1">
        <v>15</v>
      </c>
      <c r="FS116" s="1">
        <v>15</v>
      </c>
      <c r="FT116" s="1">
        <v>15</v>
      </c>
      <c r="FU116" s="1">
        <v>15</v>
      </c>
      <c r="FV116" s="1">
        <v>15</v>
      </c>
      <c r="FW116" s="1">
        <v>15</v>
      </c>
      <c r="FX116" s="441">
        <v>20</v>
      </c>
      <c r="FY116" s="448">
        <v>25</v>
      </c>
      <c r="FZ116" s="456">
        <v>30</v>
      </c>
      <c r="GA116" s="1">
        <v>35</v>
      </c>
      <c r="GB116" s="1">
        <v>40</v>
      </c>
      <c r="GC116" s="1">
        <v>45</v>
      </c>
      <c r="GD116" s="1">
        <v>50</v>
      </c>
      <c r="GE116" s="1">
        <v>55</v>
      </c>
      <c r="GF116" s="1">
        <v>60</v>
      </c>
      <c r="GG116" s="1">
        <v>65</v>
      </c>
      <c r="GH116" s="1">
        <v>70</v>
      </c>
      <c r="GI116" s="522">
        <v>75</v>
      </c>
      <c r="GJ116" s="1">
        <v>80</v>
      </c>
      <c r="GK116" s="218">
        <f t="shared" si="79"/>
        <v>5</v>
      </c>
      <c r="GL116" s="7"/>
      <c r="GM116" s="7"/>
      <c r="GN116" s="7">
        <v>15340</v>
      </c>
      <c r="GO116" s="13"/>
      <c r="GP116" s="17">
        <v>15474</v>
      </c>
      <c r="GQ116" s="22"/>
      <c r="GR116" s="31">
        <v>15679</v>
      </c>
      <c r="GS116" s="37"/>
      <c r="GT116" s="41"/>
      <c r="GU116" s="44">
        <v>16121</v>
      </c>
      <c r="GV116" s="47"/>
      <c r="GW116" s="53"/>
      <c r="GX116" s="65"/>
      <c r="GY116" s="69"/>
      <c r="GZ116" s="71">
        <v>1655</v>
      </c>
      <c r="HA116" s="73"/>
      <c r="HB116" s="77">
        <v>16784</v>
      </c>
      <c r="HC116" s="82">
        <v>16883</v>
      </c>
      <c r="HD116" s="88">
        <v>16990</v>
      </c>
      <c r="HE116" s="90">
        <v>17099</v>
      </c>
      <c r="HF116" s="93"/>
      <c r="HG116" s="99">
        <v>17231</v>
      </c>
      <c r="HH116" s="104">
        <v>17326</v>
      </c>
      <c r="HI116" s="114">
        <v>17415</v>
      </c>
      <c r="HJ116" s="117"/>
      <c r="HK116" s="122"/>
      <c r="HL116" s="124">
        <v>17663</v>
      </c>
      <c r="HM116" s="129">
        <v>17772</v>
      </c>
      <c r="HN116" s="74">
        <v>17884</v>
      </c>
      <c r="HO116" s="136"/>
      <c r="HP116" s="140"/>
      <c r="HQ116" s="145"/>
      <c r="HR116" s="149">
        <v>18322</v>
      </c>
      <c r="HS116" s="153"/>
      <c r="HT116" s="158"/>
      <c r="HU116" s="163"/>
      <c r="HV116" s="167"/>
      <c r="HW116" s="174"/>
      <c r="HX116" s="178">
        <v>19068</v>
      </c>
      <c r="HY116" s="184">
        <v>19169</v>
      </c>
      <c r="HZ116" s="189">
        <v>19301</v>
      </c>
      <c r="IA116" s="193">
        <v>19399</v>
      </c>
      <c r="IB116" s="202">
        <v>19508</v>
      </c>
      <c r="IC116" s="205">
        <v>19637</v>
      </c>
      <c r="ID116" s="209">
        <v>19771</v>
      </c>
      <c r="IE116" s="218">
        <v>19908</v>
      </c>
      <c r="IF116" s="225">
        <v>20005</v>
      </c>
      <c r="IG116" s="229">
        <v>20156</v>
      </c>
      <c r="IH116" s="235">
        <v>20265</v>
      </c>
      <c r="II116" s="245">
        <v>20388</v>
      </c>
      <c r="IJ116" s="251">
        <v>20518</v>
      </c>
      <c r="IK116" s="74">
        <v>20635</v>
      </c>
      <c r="IL116" s="264">
        <v>20791</v>
      </c>
      <c r="IM116" s="268">
        <v>20985</v>
      </c>
      <c r="IN116" s="272"/>
      <c r="IO116" s="279"/>
      <c r="IP116" s="285">
        <v>21190</v>
      </c>
      <c r="IQ116" s="291">
        <v>21262</v>
      </c>
      <c r="IR116" s="295">
        <v>21328</v>
      </c>
      <c r="IS116" s="299">
        <v>21366</v>
      </c>
      <c r="IT116" s="305">
        <v>21426</v>
      </c>
      <c r="IU116" s="308">
        <v>21467</v>
      </c>
      <c r="IV116" s="310">
        <v>21516</v>
      </c>
      <c r="IW116" s="313">
        <v>21686</v>
      </c>
      <c r="IX116" s="317">
        <v>21852</v>
      </c>
      <c r="IY116" s="322">
        <v>21972</v>
      </c>
      <c r="IZ116" s="327">
        <v>22093</v>
      </c>
      <c r="JA116" s="331">
        <v>22153</v>
      </c>
      <c r="JB116" s="335"/>
      <c r="JC116" s="338">
        <v>22153</v>
      </c>
      <c r="JD116" s="343">
        <v>22153</v>
      </c>
      <c r="JE116" s="346"/>
      <c r="JF116" s="354"/>
      <c r="JG116" s="375">
        <v>22153</v>
      </c>
      <c r="JH116" s="388"/>
      <c r="JI116" s="393"/>
      <c r="JJ116" s="414"/>
      <c r="JK116" s="422"/>
      <c r="JL116" s="429"/>
      <c r="JM116" s="435"/>
      <c r="JN116" s="74">
        <v>22566</v>
      </c>
      <c r="JO116" s="448">
        <v>22777</v>
      </c>
      <c r="JP116" s="456">
        <v>22854</v>
      </c>
      <c r="JQ116" s="460"/>
      <c r="JR116" s="468"/>
      <c r="JS116" s="475"/>
      <c r="JT116" s="483"/>
      <c r="JU116" s="489"/>
      <c r="JV116" s="498"/>
      <c r="JW116" s="505"/>
      <c r="JX116" s="511"/>
      <c r="JY116" s="519"/>
      <c r="JZ116" s="530">
        <v>23605</v>
      </c>
      <c r="KA116" s="218" t="str">
        <f t="shared" si="80"/>
        <v>Н/Д</v>
      </c>
      <c r="KB116" s="4"/>
    </row>
    <row r="117" spans="1:288" ht="15" customHeight="1" x14ac:dyDescent="0.2">
      <c r="A117" s="557"/>
      <c r="B117" s="43">
        <v>116</v>
      </c>
      <c r="C117" s="4" t="s">
        <v>224</v>
      </c>
      <c r="D117" s="43">
        <v>2</v>
      </c>
      <c r="E117" s="43">
        <v>2</v>
      </c>
      <c r="F117" s="7">
        <v>596</v>
      </c>
      <c r="G117" s="1">
        <v>602</v>
      </c>
      <c r="H117" s="10">
        <v>607</v>
      </c>
      <c r="I117" s="13">
        <v>612</v>
      </c>
      <c r="J117" s="18">
        <v>618</v>
      </c>
      <c r="K117" s="1">
        <v>623</v>
      </c>
      <c r="L117" s="31">
        <v>630</v>
      </c>
      <c r="M117" s="1">
        <f t="shared" si="155"/>
        <v>637</v>
      </c>
      <c r="N117" s="1">
        <f t="shared" si="156"/>
        <v>643</v>
      </c>
      <c r="O117" s="44">
        <v>648</v>
      </c>
      <c r="P117" s="1">
        <f t="shared" si="157"/>
        <v>655</v>
      </c>
      <c r="Q117" s="53">
        <v>658</v>
      </c>
      <c r="R117" s="65">
        <v>662</v>
      </c>
      <c r="S117" s="69">
        <v>667</v>
      </c>
      <c r="T117" s="71">
        <v>673</v>
      </c>
      <c r="U117" s="73">
        <v>678</v>
      </c>
      <c r="V117" s="77">
        <v>683</v>
      </c>
      <c r="W117" s="82">
        <v>688</v>
      </c>
      <c r="X117" s="1">
        <f t="shared" ref="X117:X118" si="164">ROUND((W117-T117)/3+W117,1)</f>
        <v>693</v>
      </c>
      <c r="Y117" s="5">
        <v>693</v>
      </c>
      <c r="Z117" s="93">
        <v>707</v>
      </c>
      <c r="AA117" s="99">
        <v>713</v>
      </c>
      <c r="AB117" s="104">
        <v>717</v>
      </c>
      <c r="AC117" s="114">
        <v>723</v>
      </c>
      <c r="AD117" s="117">
        <v>726</v>
      </c>
      <c r="AE117" s="122">
        <v>733</v>
      </c>
      <c r="AF117" s="124">
        <v>736</v>
      </c>
      <c r="AG117" s="129">
        <v>744</v>
      </c>
      <c r="AH117" s="133">
        <v>752</v>
      </c>
      <c r="AI117" s="136">
        <v>760</v>
      </c>
      <c r="AJ117" s="140">
        <v>768</v>
      </c>
      <c r="AK117" s="1">
        <f t="shared" si="159"/>
        <v>776</v>
      </c>
      <c r="AL117" s="149">
        <v>783</v>
      </c>
      <c r="AM117" s="153">
        <v>790</v>
      </c>
      <c r="AN117" s="158">
        <v>796</v>
      </c>
      <c r="AO117" s="163">
        <v>801</v>
      </c>
      <c r="AP117" s="167">
        <v>807</v>
      </c>
      <c r="AQ117" s="174">
        <v>807</v>
      </c>
      <c r="AR117" s="178">
        <v>821</v>
      </c>
      <c r="AS117" s="184">
        <v>828</v>
      </c>
      <c r="AT117" s="189">
        <v>835</v>
      </c>
      <c r="AU117" s="1">
        <v>841</v>
      </c>
      <c r="AV117" s="202">
        <v>854</v>
      </c>
      <c r="AW117" s="205">
        <v>865</v>
      </c>
      <c r="AX117" s="209">
        <v>874</v>
      </c>
      <c r="AY117" s="218">
        <v>884</v>
      </c>
      <c r="AZ117" s="225">
        <v>891</v>
      </c>
      <c r="BA117" s="229">
        <v>900</v>
      </c>
      <c r="BB117" s="235">
        <v>909</v>
      </c>
      <c r="BC117" s="1">
        <v>918</v>
      </c>
      <c r="BD117" s="1">
        <v>927</v>
      </c>
      <c r="BE117" s="255">
        <v>932</v>
      </c>
      <c r="BF117" s="264">
        <v>939</v>
      </c>
      <c r="BG117" s="268">
        <v>946</v>
      </c>
      <c r="BH117" s="272">
        <v>952</v>
      </c>
      <c r="BI117" s="279">
        <v>960</v>
      </c>
      <c r="BJ117" s="285">
        <v>969</v>
      </c>
      <c r="BK117" s="291">
        <v>979</v>
      </c>
      <c r="BL117" s="295">
        <v>989</v>
      </c>
      <c r="BM117" s="299">
        <v>998</v>
      </c>
      <c r="BN117" s="1">
        <v>1008</v>
      </c>
      <c r="BO117" s="1">
        <v>1016</v>
      </c>
      <c r="BP117" s="310">
        <v>1021</v>
      </c>
      <c r="BQ117" s="313">
        <v>1029</v>
      </c>
      <c r="BR117" s="317">
        <v>1038</v>
      </c>
      <c r="BS117" s="322">
        <v>1046</v>
      </c>
      <c r="BT117" s="327">
        <v>1053</v>
      </c>
      <c r="BU117" s="331">
        <v>1063</v>
      </c>
      <c r="BV117" s="335">
        <v>1072</v>
      </c>
      <c r="BW117" s="338">
        <v>1082</v>
      </c>
      <c r="BX117" s="343">
        <v>1091</v>
      </c>
      <c r="BY117" s="1">
        <v>1100</v>
      </c>
      <c r="BZ117" s="1">
        <v>1109</v>
      </c>
      <c r="CA117" s="1">
        <v>1118</v>
      </c>
      <c r="CB117" s="388">
        <v>1122</v>
      </c>
      <c r="CC117" s="393">
        <v>1130</v>
      </c>
      <c r="CD117" s="414">
        <v>1138</v>
      </c>
      <c r="CE117" s="422">
        <v>1149</v>
      </c>
      <c r="CF117" s="429">
        <v>1162</v>
      </c>
      <c r="CG117" s="1">
        <v>1172</v>
      </c>
      <c r="CH117" s="441">
        <v>1181</v>
      </c>
      <c r="CI117" s="448">
        <v>1189</v>
      </c>
      <c r="CJ117" s="1">
        <v>1197</v>
      </c>
      <c r="CK117" s="1">
        <v>1204</v>
      </c>
      <c r="CL117" s="468">
        <v>1210</v>
      </c>
      <c r="CM117" s="1">
        <v>1217</v>
      </c>
      <c r="CN117" s="1">
        <v>1224</v>
      </c>
      <c r="CO117" s="1">
        <v>1231</v>
      </c>
      <c r="CP117" s="498">
        <v>1236</v>
      </c>
      <c r="CQ117" s="1">
        <v>1242</v>
      </c>
      <c r="CR117" s="511">
        <v>1249</v>
      </c>
      <c r="CS117" s="519">
        <v>1255</v>
      </c>
      <c r="CT117" s="530">
        <v>1262</v>
      </c>
      <c r="CU117" s="218">
        <f>IF(ISBLANK(CT117),"Н/Д",IF(CT117="норм","норм",CT117-1236))</f>
        <v>26</v>
      </c>
      <c r="CV117" s="7">
        <v>306</v>
      </c>
      <c r="CW117" s="1">
        <v>310</v>
      </c>
      <c r="CX117" s="10">
        <v>312</v>
      </c>
      <c r="CY117" s="13">
        <v>315</v>
      </c>
      <c r="CZ117" s="18">
        <v>317</v>
      </c>
      <c r="DA117" s="1">
        <v>319</v>
      </c>
      <c r="DB117" s="31">
        <v>322</v>
      </c>
      <c r="DC117" s="1">
        <f t="shared" si="160"/>
        <v>323</v>
      </c>
      <c r="DD117" s="1">
        <f t="shared" si="161"/>
        <v>325</v>
      </c>
      <c r="DE117" s="44">
        <v>331</v>
      </c>
      <c r="DF117" s="1">
        <f t="shared" si="162"/>
        <v>335</v>
      </c>
      <c r="DG117" s="53">
        <v>342</v>
      </c>
      <c r="DH117" s="65">
        <v>347</v>
      </c>
      <c r="DI117" s="69">
        <v>352</v>
      </c>
      <c r="DJ117" s="71">
        <v>357</v>
      </c>
      <c r="DK117" s="73">
        <v>361</v>
      </c>
      <c r="DL117" s="77">
        <v>364</v>
      </c>
      <c r="DM117" s="82">
        <v>366</v>
      </c>
      <c r="DN117" s="1">
        <f t="shared" ref="DN117:DN118" si="165">ROUND((DM117-DJ117)/3+DM117,1)</f>
        <v>369</v>
      </c>
      <c r="DO117" s="5">
        <v>369</v>
      </c>
      <c r="DP117" s="93">
        <v>374</v>
      </c>
      <c r="DQ117" s="99">
        <v>379</v>
      </c>
      <c r="DR117" s="104">
        <v>384</v>
      </c>
      <c r="DS117" s="114">
        <v>390</v>
      </c>
      <c r="DT117" s="117">
        <v>396</v>
      </c>
      <c r="DU117" s="122">
        <v>400</v>
      </c>
      <c r="DV117" s="124">
        <v>406</v>
      </c>
      <c r="DW117" s="129">
        <v>411</v>
      </c>
      <c r="DX117" s="133">
        <v>414</v>
      </c>
      <c r="DY117" s="136">
        <v>414</v>
      </c>
      <c r="DZ117" s="140">
        <v>414</v>
      </c>
      <c r="EA117" s="1">
        <f t="shared" si="163"/>
        <v>414</v>
      </c>
      <c r="EB117" s="149">
        <v>414</v>
      </c>
      <c r="EC117" s="153">
        <v>419</v>
      </c>
      <c r="ED117" s="158">
        <v>424</v>
      </c>
      <c r="EE117" s="163">
        <v>430</v>
      </c>
      <c r="EF117" s="167">
        <v>435</v>
      </c>
      <c r="EG117" s="174">
        <v>440</v>
      </c>
      <c r="EH117" s="178">
        <v>449</v>
      </c>
      <c r="EI117" s="184">
        <v>455</v>
      </c>
      <c r="EJ117" s="189">
        <v>458</v>
      </c>
      <c r="EK117" s="1">
        <f>EJ117</f>
        <v>458</v>
      </c>
      <c r="EL117" s="202">
        <v>458</v>
      </c>
      <c r="EM117" s="205">
        <v>458</v>
      </c>
      <c r="EN117" s="209">
        <v>458</v>
      </c>
      <c r="EO117" s="218">
        <v>458</v>
      </c>
      <c r="EP117" s="225">
        <v>458</v>
      </c>
      <c r="EQ117" s="229">
        <v>458</v>
      </c>
      <c r="ER117" s="235">
        <v>458</v>
      </c>
      <c r="ES117" s="1">
        <v>458</v>
      </c>
      <c r="ET117" s="1">
        <v>458</v>
      </c>
      <c r="EU117" s="255">
        <v>459</v>
      </c>
      <c r="EV117" s="264">
        <v>459</v>
      </c>
      <c r="EW117" s="268">
        <v>459</v>
      </c>
      <c r="EX117" s="1">
        <f t="shared" ref="EX117:EX120" si="166">EW117</f>
        <v>459</v>
      </c>
      <c r="EY117" s="279">
        <v>460</v>
      </c>
      <c r="EZ117" s="285">
        <v>460</v>
      </c>
      <c r="FA117" s="291">
        <v>460</v>
      </c>
      <c r="FB117" s="295">
        <v>460</v>
      </c>
      <c r="FC117" s="299">
        <v>460</v>
      </c>
      <c r="FD117" s="1">
        <v>460</v>
      </c>
      <c r="FE117" s="1">
        <v>460</v>
      </c>
      <c r="FF117" s="310">
        <v>460</v>
      </c>
      <c r="FG117" s="313">
        <v>460</v>
      </c>
      <c r="FH117" s="317">
        <v>460</v>
      </c>
      <c r="FI117" s="322">
        <v>460</v>
      </c>
      <c r="FJ117" s="327">
        <v>460</v>
      </c>
      <c r="FK117" s="331">
        <v>460</v>
      </c>
      <c r="FL117" s="335">
        <v>460</v>
      </c>
      <c r="FM117" s="338">
        <v>460</v>
      </c>
      <c r="FN117" s="343">
        <v>460</v>
      </c>
      <c r="FO117" s="1">
        <v>460</v>
      </c>
      <c r="FP117" s="1">
        <v>460</v>
      </c>
      <c r="FQ117" s="1">
        <v>460</v>
      </c>
      <c r="FR117" s="388">
        <v>460</v>
      </c>
      <c r="FS117" s="393">
        <v>460</v>
      </c>
      <c r="FT117" s="414">
        <v>460</v>
      </c>
      <c r="FU117" s="422">
        <v>460</v>
      </c>
      <c r="FV117" s="429">
        <v>460</v>
      </c>
      <c r="FW117" s="1">
        <v>460</v>
      </c>
      <c r="FX117" s="441">
        <v>465</v>
      </c>
      <c r="FY117" s="448">
        <v>472</v>
      </c>
      <c r="FZ117" s="1">
        <v>479</v>
      </c>
      <c r="GA117" s="1">
        <v>486</v>
      </c>
      <c r="GB117" s="468">
        <v>490</v>
      </c>
      <c r="GC117" s="1">
        <v>496</v>
      </c>
      <c r="GD117" s="1">
        <v>502</v>
      </c>
      <c r="GE117" s="1">
        <v>508</v>
      </c>
      <c r="GF117" s="498">
        <v>517</v>
      </c>
      <c r="GG117" s="1">
        <v>523</v>
      </c>
      <c r="GH117" s="511">
        <v>527</v>
      </c>
      <c r="GI117" s="519">
        <v>530</v>
      </c>
      <c r="GJ117" s="530">
        <v>536</v>
      </c>
      <c r="GK117" s="218">
        <f>IF(ISBLANK(GJ117),"Н/Д",IF(GJ117="норм","норм",GJ117-460))</f>
        <v>76</v>
      </c>
      <c r="GL117" s="7">
        <v>11171</v>
      </c>
      <c r="GM117" s="7"/>
      <c r="GN117" s="7">
        <v>11448</v>
      </c>
      <c r="GO117" s="13">
        <v>11578</v>
      </c>
      <c r="GP117" s="17"/>
      <c r="GQ117" s="22"/>
      <c r="GR117" s="31">
        <v>11941</v>
      </c>
      <c r="GS117" s="37"/>
      <c r="GT117" s="41"/>
      <c r="GU117" s="44">
        <v>12447</v>
      </c>
      <c r="GV117" s="47"/>
      <c r="GW117" s="53">
        <v>12710</v>
      </c>
      <c r="GX117" s="65">
        <v>12840</v>
      </c>
      <c r="GY117" s="69">
        <v>12963</v>
      </c>
      <c r="GZ117" s="71">
        <v>13115</v>
      </c>
      <c r="HA117" s="73">
        <v>13226</v>
      </c>
      <c r="HB117" s="77">
        <v>13397</v>
      </c>
      <c r="HC117" s="82">
        <v>13493</v>
      </c>
      <c r="HD117" s="88"/>
      <c r="HE117" s="90"/>
      <c r="HF117" s="93">
        <v>13933</v>
      </c>
      <c r="HG117" s="99">
        <v>14073</v>
      </c>
      <c r="HH117" s="104">
        <v>14194</v>
      </c>
      <c r="HI117" s="114">
        <v>14335</v>
      </c>
      <c r="HJ117" s="117">
        <v>14463</v>
      </c>
      <c r="HK117" s="122">
        <v>14570</v>
      </c>
      <c r="HL117" s="124">
        <v>14696</v>
      </c>
      <c r="HM117" s="129">
        <v>14801</v>
      </c>
      <c r="HN117" s="74">
        <v>14980</v>
      </c>
      <c r="HO117" s="136">
        <v>15172</v>
      </c>
      <c r="HP117" s="140">
        <v>15381</v>
      </c>
      <c r="HQ117" s="145"/>
      <c r="HR117" s="149">
        <v>15839</v>
      </c>
      <c r="HS117" s="153">
        <v>15964</v>
      </c>
      <c r="HT117" s="158">
        <v>16080</v>
      </c>
      <c r="HU117" s="74">
        <v>16213</v>
      </c>
      <c r="HV117" s="74">
        <v>16332</v>
      </c>
      <c r="HW117" s="174">
        <v>16444</v>
      </c>
      <c r="HX117" s="178">
        <v>16596</v>
      </c>
      <c r="HY117" s="184">
        <v>16719</v>
      </c>
      <c r="HZ117" s="189">
        <v>16895</v>
      </c>
      <c r="IA117" s="193"/>
      <c r="IB117" s="202">
        <v>17366</v>
      </c>
      <c r="IC117" s="205">
        <v>17617</v>
      </c>
      <c r="ID117" s="209">
        <v>17905</v>
      </c>
      <c r="IE117" s="218">
        <v>18193</v>
      </c>
      <c r="IF117" s="225">
        <v>18481</v>
      </c>
      <c r="IG117" s="229">
        <v>18820</v>
      </c>
      <c r="IH117" s="235">
        <v>19127</v>
      </c>
      <c r="II117" s="245"/>
      <c r="IJ117" s="251"/>
      <c r="IK117" s="255">
        <v>19949</v>
      </c>
      <c r="IL117" s="264">
        <v>20177</v>
      </c>
      <c r="IM117" s="268">
        <v>20407</v>
      </c>
      <c r="IN117" s="272">
        <v>20508</v>
      </c>
      <c r="IO117" s="279">
        <v>20734</v>
      </c>
      <c r="IP117" s="285">
        <v>20965</v>
      </c>
      <c r="IQ117" s="291">
        <v>21282</v>
      </c>
      <c r="IR117" s="74">
        <v>21586</v>
      </c>
      <c r="IS117" s="299">
        <v>21877</v>
      </c>
      <c r="IT117" s="305"/>
      <c r="IU117" s="308"/>
      <c r="IV117" s="310">
        <v>22698</v>
      </c>
      <c r="IW117" s="313">
        <v>22935</v>
      </c>
      <c r="IX117" s="317">
        <v>23263</v>
      </c>
      <c r="IY117" s="322">
        <v>23493</v>
      </c>
      <c r="IZ117" s="327">
        <v>23701</v>
      </c>
      <c r="JA117" s="331">
        <v>23941</v>
      </c>
      <c r="JB117" s="335">
        <v>24233</v>
      </c>
      <c r="JC117" s="338">
        <v>24553</v>
      </c>
      <c r="JD117" s="74">
        <v>24851</v>
      </c>
      <c r="JE117" s="346"/>
      <c r="JF117" s="354"/>
      <c r="JG117" s="375"/>
      <c r="JH117" s="388">
        <v>26004</v>
      </c>
      <c r="JI117" s="393">
        <v>26300</v>
      </c>
      <c r="JJ117" s="414">
        <v>26535</v>
      </c>
      <c r="JK117" s="422">
        <v>26826</v>
      </c>
      <c r="JL117" s="429">
        <v>27062</v>
      </c>
      <c r="JM117" s="435"/>
      <c r="JN117" s="441">
        <v>27478</v>
      </c>
      <c r="JO117" s="448">
        <v>27616</v>
      </c>
      <c r="JP117" s="456"/>
      <c r="JQ117" s="460"/>
      <c r="JR117" s="468">
        <v>28012</v>
      </c>
      <c r="JS117" s="475"/>
      <c r="JT117" s="483"/>
      <c r="JU117" s="489"/>
      <c r="JV117" s="498">
        <v>28546</v>
      </c>
      <c r="JW117" s="505"/>
      <c r="JX117" s="511">
        <v>28774</v>
      </c>
      <c r="JY117" s="519">
        <v>28906</v>
      </c>
      <c r="JZ117" s="530">
        <v>29026</v>
      </c>
      <c r="KA117" s="218">
        <f t="shared" si="80"/>
        <v>120</v>
      </c>
      <c r="KB117" s="4"/>
    </row>
    <row r="118" spans="1:288" ht="15" customHeight="1" x14ac:dyDescent="0.2">
      <c r="A118" s="557">
        <v>6</v>
      </c>
      <c r="B118" s="43">
        <v>117</v>
      </c>
      <c r="C118" s="4" t="s">
        <v>225</v>
      </c>
      <c r="D118" s="43">
        <v>2</v>
      </c>
      <c r="E118" s="43">
        <v>3</v>
      </c>
      <c r="F118" s="7">
        <v>374</v>
      </c>
      <c r="G118" s="7">
        <v>379</v>
      </c>
      <c r="H118" s="10">
        <v>386</v>
      </c>
      <c r="I118" s="13">
        <v>392</v>
      </c>
      <c r="J118" s="18">
        <v>397</v>
      </c>
      <c r="K118" s="22">
        <v>405</v>
      </c>
      <c r="L118" s="31">
        <v>412</v>
      </c>
      <c r="M118" s="37">
        <v>419</v>
      </c>
      <c r="N118" s="41">
        <v>426</v>
      </c>
      <c r="O118" s="44">
        <v>432</v>
      </c>
      <c r="P118" s="47">
        <v>436</v>
      </c>
      <c r="Q118" s="53">
        <v>443</v>
      </c>
      <c r="R118" s="65">
        <v>448</v>
      </c>
      <c r="S118" s="69">
        <v>454</v>
      </c>
      <c r="T118" s="71">
        <v>461</v>
      </c>
      <c r="U118" s="73">
        <v>467</v>
      </c>
      <c r="V118" s="77">
        <v>468</v>
      </c>
      <c r="W118" s="1">
        <f>ROUND((V118-T118)/2+V118,2)</f>
        <v>471.5</v>
      </c>
      <c r="X118" s="1">
        <f t="shared" si="164"/>
        <v>475</v>
      </c>
      <c r="Y118" s="90">
        <v>468</v>
      </c>
      <c r="Z118" s="93">
        <v>472</v>
      </c>
      <c r="AA118" s="99">
        <v>480</v>
      </c>
      <c r="AB118" s="110">
        <v>484</v>
      </c>
      <c r="AC118" s="114">
        <v>490</v>
      </c>
      <c r="AD118" s="117">
        <v>495</v>
      </c>
      <c r="AE118" s="122">
        <v>498</v>
      </c>
      <c r="AF118" s="124">
        <v>502</v>
      </c>
      <c r="AG118" s="129">
        <v>506</v>
      </c>
      <c r="AH118" s="5">
        <v>506</v>
      </c>
      <c r="AI118" s="5">
        <v>506</v>
      </c>
      <c r="AJ118" s="5">
        <v>506</v>
      </c>
      <c r="AK118" s="5">
        <v>506</v>
      </c>
      <c r="AL118" s="5">
        <v>506</v>
      </c>
      <c r="AM118" s="5">
        <v>506</v>
      </c>
      <c r="AN118" s="5">
        <v>506</v>
      </c>
      <c r="AO118" s="163">
        <v>513</v>
      </c>
      <c r="AP118" s="167">
        <v>520</v>
      </c>
      <c r="AQ118" s="174">
        <v>526</v>
      </c>
      <c r="AR118" s="178">
        <v>530</v>
      </c>
      <c r="AS118" s="184">
        <v>537</v>
      </c>
      <c r="AT118" s="189">
        <v>550</v>
      </c>
      <c r="AU118" s="193">
        <v>563</v>
      </c>
      <c r="AV118" s="202">
        <v>584</v>
      </c>
      <c r="AW118" s="1">
        <v>598</v>
      </c>
      <c r="AX118" s="209">
        <v>623</v>
      </c>
      <c r="AY118" s="218">
        <v>642</v>
      </c>
      <c r="AZ118" s="225">
        <v>648</v>
      </c>
      <c r="BA118" s="229">
        <v>653</v>
      </c>
      <c r="BB118" s="235">
        <v>661</v>
      </c>
      <c r="BC118" s="245">
        <v>667</v>
      </c>
      <c r="BD118" s="251">
        <v>673</v>
      </c>
      <c r="BE118" s="255">
        <v>680</v>
      </c>
      <c r="BF118" s="1">
        <v>686</v>
      </c>
      <c r="BG118" s="268">
        <v>723</v>
      </c>
      <c r="BH118" s="272">
        <v>738</v>
      </c>
      <c r="BI118" s="279">
        <v>762</v>
      </c>
      <c r="BJ118" s="285">
        <v>779</v>
      </c>
      <c r="BK118" s="291">
        <v>798</v>
      </c>
      <c r="BL118" s="295">
        <v>817</v>
      </c>
      <c r="BM118" s="299">
        <v>838</v>
      </c>
      <c r="BN118" s="305">
        <v>857</v>
      </c>
      <c r="BO118" s="308">
        <v>873</v>
      </c>
      <c r="BP118" s="310">
        <v>890</v>
      </c>
      <c r="BQ118" s="313">
        <v>908</v>
      </c>
      <c r="BR118" s="1">
        <v>924</v>
      </c>
      <c r="BS118" s="322">
        <v>946</v>
      </c>
      <c r="BT118" s="327">
        <v>960</v>
      </c>
      <c r="BU118" s="331">
        <v>982</v>
      </c>
      <c r="BV118" s="335">
        <v>1004</v>
      </c>
      <c r="BW118" s="341">
        <v>1026</v>
      </c>
      <c r="BX118" s="343">
        <v>1045</v>
      </c>
      <c r="BY118" s="346">
        <v>1065</v>
      </c>
      <c r="BZ118" s="1">
        <v>1085</v>
      </c>
      <c r="CA118" s="375">
        <v>1098</v>
      </c>
      <c r="CB118" s="388">
        <v>1114</v>
      </c>
      <c r="CC118" s="393">
        <v>1130</v>
      </c>
      <c r="CD118" s="414">
        <v>1147</v>
      </c>
      <c r="CE118" s="422">
        <v>1165</v>
      </c>
      <c r="CF118" s="429">
        <v>1183</v>
      </c>
      <c r="CG118" s="435">
        <v>1205</v>
      </c>
      <c r="CH118" s="441">
        <v>1228</v>
      </c>
      <c r="CI118" s="448">
        <v>1250</v>
      </c>
      <c r="CJ118" s="456">
        <v>1266</v>
      </c>
      <c r="CK118" s="460">
        <v>1276</v>
      </c>
      <c r="CL118" s="468">
        <v>1284</v>
      </c>
      <c r="CM118" s="475">
        <v>1290</v>
      </c>
      <c r="CN118" s="483">
        <v>1300</v>
      </c>
      <c r="CO118" s="489">
        <v>1305</v>
      </c>
      <c r="CP118" s="498">
        <v>1320</v>
      </c>
      <c r="CQ118" s="505">
        <v>1334</v>
      </c>
      <c r="CR118" s="511">
        <v>1346</v>
      </c>
      <c r="CS118" s="519">
        <v>1359</v>
      </c>
      <c r="CT118" s="530">
        <v>1368</v>
      </c>
      <c r="CU118" s="218">
        <f>IF(ISBLANK(CT118),"Н/Д",IF(CT118="норм","норм",CT118-1320))</f>
        <v>48</v>
      </c>
      <c r="CV118" s="7">
        <v>162</v>
      </c>
      <c r="CW118" s="7">
        <v>166</v>
      </c>
      <c r="CX118" s="10">
        <v>171</v>
      </c>
      <c r="CY118" s="13">
        <v>176</v>
      </c>
      <c r="CZ118" s="18">
        <v>179</v>
      </c>
      <c r="DA118" s="22">
        <v>184</v>
      </c>
      <c r="DB118" s="31">
        <v>187</v>
      </c>
      <c r="DC118" s="37">
        <v>190</v>
      </c>
      <c r="DD118" s="41">
        <v>193</v>
      </c>
      <c r="DE118" s="44">
        <v>198</v>
      </c>
      <c r="DF118" s="47">
        <v>204</v>
      </c>
      <c r="DG118" s="53">
        <v>210</v>
      </c>
      <c r="DH118" s="65">
        <v>216</v>
      </c>
      <c r="DI118" s="69">
        <v>223</v>
      </c>
      <c r="DJ118" s="71">
        <v>229</v>
      </c>
      <c r="DK118" s="73">
        <v>234</v>
      </c>
      <c r="DL118" s="77">
        <v>236</v>
      </c>
      <c r="DM118" s="1">
        <f>ROUND((DL118-DJ118)/2+DL118,2)</f>
        <v>239.5</v>
      </c>
      <c r="DN118" s="1">
        <f t="shared" si="165"/>
        <v>243</v>
      </c>
      <c r="DO118" s="90">
        <v>236</v>
      </c>
      <c r="DP118" s="93">
        <v>238</v>
      </c>
      <c r="DQ118" s="99">
        <v>241</v>
      </c>
      <c r="DR118" s="110">
        <v>246</v>
      </c>
      <c r="DS118" s="114">
        <v>251</v>
      </c>
      <c r="DT118" s="117">
        <v>255</v>
      </c>
      <c r="DU118" s="122">
        <v>260</v>
      </c>
      <c r="DV118" s="124">
        <v>263</v>
      </c>
      <c r="DW118" s="129">
        <v>269</v>
      </c>
      <c r="DX118" s="5">
        <v>269</v>
      </c>
      <c r="DY118" s="5">
        <v>269</v>
      </c>
      <c r="DZ118" s="5">
        <v>269</v>
      </c>
      <c r="EA118" s="5">
        <v>269</v>
      </c>
      <c r="EB118" s="5">
        <v>269</v>
      </c>
      <c r="EC118" s="5">
        <v>269</v>
      </c>
      <c r="ED118" s="5">
        <v>269</v>
      </c>
      <c r="EE118" s="163">
        <v>284</v>
      </c>
      <c r="EF118" s="167">
        <v>300</v>
      </c>
      <c r="EG118" s="174">
        <v>314</v>
      </c>
      <c r="EH118" s="178">
        <v>326</v>
      </c>
      <c r="EI118" s="184">
        <v>340</v>
      </c>
      <c r="EJ118" s="189">
        <v>346</v>
      </c>
      <c r="EK118" s="193">
        <v>346</v>
      </c>
      <c r="EL118" s="202">
        <v>346</v>
      </c>
      <c r="EM118" s="1">
        <f t="shared" ref="EM118:EM119" si="167">EL118</f>
        <v>346</v>
      </c>
      <c r="EN118" s="209">
        <v>346</v>
      </c>
      <c r="EO118" s="218">
        <v>346</v>
      </c>
      <c r="EP118" s="225">
        <v>360</v>
      </c>
      <c r="EQ118" s="229">
        <v>376</v>
      </c>
      <c r="ER118" s="235">
        <v>393</v>
      </c>
      <c r="ES118" s="245">
        <v>408</v>
      </c>
      <c r="ET118" s="251">
        <v>424</v>
      </c>
      <c r="EU118" s="255">
        <v>442</v>
      </c>
      <c r="EV118" s="1">
        <f>EU118</f>
        <v>442</v>
      </c>
      <c r="EW118" s="1">
        <f>EV118</f>
        <v>442</v>
      </c>
      <c r="EX118" s="1">
        <f t="shared" si="166"/>
        <v>442</v>
      </c>
      <c r="EY118" s="279">
        <v>445</v>
      </c>
      <c r="EZ118" s="285">
        <v>445</v>
      </c>
      <c r="FA118" s="291">
        <v>445</v>
      </c>
      <c r="FB118" s="295">
        <v>445</v>
      </c>
      <c r="FC118" s="299">
        <v>445</v>
      </c>
      <c r="FD118" s="305">
        <v>445</v>
      </c>
      <c r="FE118" s="308">
        <v>445</v>
      </c>
      <c r="FF118" s="310">
        <v>445</v>
      </c>
      <c r="FG118" s="313">
        <v>445</v>
      </c>
      <c r="FH118" s="1">
        <f>FG118</f>
        <v>445</v>
      </c>
      <c r="FI118" s="322">
        <v>445</v>
      </c>
      <c r="FJ118" s="327">
        <v>445</v>
      </c>
      <c r="FK118" s="331">
        <v>445</v>
      </c>
      <c r="FL118" s="335">
        <v>445</v>
      </c>
      <c r="FM118" s="341">
        <v>445</v>
      </c>
      <c r="FN118" s="343">
        <v>445</v>
      </c>
      <c r="FO118" s="346">
        <v>445</v>
      </c>
      <c r="FP118" s="1">
        <v>445</v>
      </c>
      <c r="FQ118" s="375">
        <v>445</v>
      </c>
      <c r="FR118" s="388">
        <v>445</v>
      </c>
      <c r="FS118" s="396">
        <v>444</v>
      </c>
      <c r="FT118" s="396">
        <v>444</v>
      </c>
      <c r="FU118" s="396">
        <v>444</v>
      </c>
      <c r="FV118" s="396">
        <v>444</v>
      </c>
      <c r="FW118" s="396">
        <v>444</v>
      </c>
      <c r="FX118" s="441">
        <v>447</v>
      </c>
      <c r="FY118" s="448">
        <v>448</v>
      </c>
      <c r="FZ118" s="456">
        <v>454</v>
      </c>
      <c r="GA118" s="460">
        <v>467</v>
      </c>
      <c r="GB118" s="468">
        <v>486</v>
      </c>
      <c r="GC118" s="475">
        <v>502</v>
      </c>
      <c r="GD118" s="483">
        <v>514</v>
      </c>
      <c r="GE118" s="489">
        <v>530</v>
      </c>
      <c r="GF118" s="498">
        <v>541</v>
      </c>
      <c r="GG118" s="505">
        <v>550</v>
      </c>
      <c r="GH118" s="511">
        <v>558</v>
      </c>
      <c r="GI118" s="519">
        <v>567</v>
      </c>
      <c r="GJ118" s="530">
        <v>583</v>
      </c>
      <c r="GK118" s="218">
        <f t="shared" si="79"/>
        <v>16</v>
      </c>
      <c r="GL118" s="7">
        <v>6563</v>
      </c>
      <c r="GM118" s="7">
        <v>6717</v>
      </c>
      <c r="GN118" s="7">
        <v>6841</v>
      </c>
      <c r="GO118" s="13">
        <v>6967</v>
      </c>
      <c r="GP118" s="17">
        <v>7067</v>
      </c>
      <c r="GQ118" s="22"/>
      <c r="GR118" s="31">
        <v>7244</v>
      </c>
      <c r="GS118" s="37">
        <v>7351</v>
      </c>
      <c r="GT118" s="41">
        <v>7491</v>
      </c>
      <c r="GU118" s="44">
        <v>7627</v>
      </c>
      <c r="GV118" s="47">
        <v>7901</v>
      </c>
      <c r="GW118" s="53">
        <v>8055</v>
      </c>
      <c r="GX118" s="65">
        <v>8214</v>
      </c>
      <c r="GY118" s="69">
        <v>8357</v>
      </c>
      <c r="GZ118" s="71">
        <v>8445</v>
      </c>
      <c r="HA118" s="73">
        <v>8577</v>
      </c>
      <c r="HB118" s="77">
        <v>8596</v>
      </c>
      <c r="HC118" s="82"/>
      <c r="HD118" s="88"/>
      <c r="HE118" s="90">
        <v>8596</v>
      </c>
      <c r="HF118" s="93">
        <v>8640</v>
      </c>
      <c r="HG118" s="99">
        <v>8697</v>
      </c>
      <c r="HH118" s="74">
        <v>8765</v>
      </c>
      <c r="HI118" s="74">
        <v>8870</v>
      </c>
      <c r="HJ118" s="74">
        <v>8970</v>
      </c>
      <c r="HK118" s="122">
        <v>9041</v>
      </c>
      <c r="HL118" s="124">
        <v>9100</v>
      </c>
      <c r="HM118" s="129">
        <v>9211</v>
      </c>
      <c r="HN118" s="5">
        <v>9211</v>
      </c>
      <c r="HO118" s="5">
        <v>9211</v>
      </c>
      <c r="HP118" s="5">
        <v>9211</v>
      </c>
      <c r="HQ118" s="5">
        <v>9211</v>
      </c>
      <c r="HR118" s="5">
        <v>9211</v>
      </c>
      <c r="HS118" s="5">
        <v>9211</v>
      </c>
      <c r="HT118" s="5">
        <v>9211</v>
      </c>
      <c r="HU118" s="163">
        <v>9362</v>
      </c>
      <c r="HV118" s="167">
        <v>9562</v>
      </c>
      <c r="HW118" s="174">
        <v>9672</v>
      </c>
      <c r="HX118" s="178">
        <v>9780</v>
      </c>
      <c r="HY118" s="184">
        <v>9888</v>
      </c>
      <c r="HZ118" s="189">
        <v>10150</v>
      </c>
      <c r="IA118" s="193">
        <v>10490</v>
      </c>
      <c r="IB118" s="202">
        <v>10954</v>
      </c>
      <c r="IC118" s="205"/>
      <c r="ID118" s="209">
        <v>12021</v>
      </c>
      <c r="IE118" s="218">
        <v>12600</v>
      </c>
      <c r="IF118" s="225">
        <v>12776</v>
      </c>
      <c r="IG118" s="229">
        <v>12920</v>
      </c>
      <c r="IH118" s="235">
        <v>13074</v>
      </c>
      <c r="II118" s="245">
        <v>13186</v>
      </c>
      <c r="IJ118" s="251">
        <v>13338</v>
      </c>
      <c r="IK118" s="255">
        <v>13518</v>
      </c>
      <c r="IL118" s="264"/>
      <c r="IM118" s="268">
        <v>14403</v>
      </c>
      <c r="IN118" s="272">
        <v>14667</v>
      </c>
      <c r="IO118" s="279">
        <v>15160</v>
      </c>
      <c r="IP118" s="285">
        <v>15621</v>
      </c>
      <c r="IQ118" s="291">
        <v>16096</v>
      </c>
      <c r="IR118" s="295">
        <v>16605</v>
      </c>
      <c r="IS118" s="299">
        <v>17152</v>
      </c>
      <c r="IT118" s="305">
        <v>17755</v>
      </c>
      <c r="IU118" s="74">
        <v>18264</v>
      </c>
      <c r="IV118" s="310">
        <v>18709</v>
      </c>
      <c r="IW118" s="313">
        <v>19230</v>
      </c>
      <c r="IX118" s="317"/>
      <c r="IY118" s="322">
        <v>20057</v>
      </c>
      <c r="IZ118" s="327">
        <v>20350</v>
      </c>
      <c r="JA118" s="331">
        <v>20828</v>
      </c>
      <c r="JB118" s="335">
        <v>21383</v>
      </c>
      <c r="JC118" s="74">
        <v>21975</v>
      </c>
      <c r="JD118" s="343">
        <v>22588</v>
      </c>
      <c r="JE118" s="346">
        <v>23220</v>
      </c>
      <c r="JF118" s="354"/>
      <c r="JG118" s="375">
        <v>24466</v>
      </c>
      <c r="JH118" s="388">
        <v>25015</v>
      </c>
      <c r="JI118" s="393">
        <v>25513</v>
      </c>
      <c r="JJ118" s="414">
        <v>25925</v>
      </c>
      <c r="JK118" s="422">
        <v>26350</v>
      </c>
      <c r="JL118" s="429">
        <v>26720</v>
      </c>
      <c r="JM118" s="435">
        <v>27195</v>
      </c>
      <c r="JN118" s="441">
        <v>27747</v>
      </c>
      <c r="JO118" s="448">
        <v>28275</v>
      </c>
      <c r="JP118" s="456">
        <v>28718</v>
      </c>
      <c r="JQ118" s="460">
        <v>28983</v>
      </c>
      <c r="JR118" s="468">
        <v>29146</v>
      </c>
      <c r="JS118" s="475">
        <v>29303</v>
      </c>
      <c r="JT118" s="483">
        <v>29544</v>
      </c>
      <c r="JU118" s="489">
        <v>29655</v>
      </c>
      <c r="JV118" s="498">
        <v>29920</v>
      </c>
      <c r="JW118" s="505">
        <v>30092</v>
      </c>
      <c r="JX118" s="511">
        <v>30150</v>
      </c>
      <c r="JY118" s="74">
        <v>30370</v>
      </c>
      <c r="JZ118" s="530">
        <v>30503</v>
      </c>
      <c r="KA118" s="218">
        <f t="shared" si="80"/>
        <v>133</v>
      </c>
      <c r="KB118" s="4"/>
    </row>
    <row r="119" spans="1:288" ht="15" customHeight="1" x14ac:dyDescent="0.2">
      <c r="A119" s="557"/>
      <c r="B119" s="43">
        <v>118</v>
      </c>
      <c r="C119" s="4" t="s">
        <v>75</v>
      </c>
      <c r="D119" s="43">
        <v>1</v>
      </c>
      <c r="E119" s="43">
        <v>1</v>
      </c>
      <c r="F119" s="7">
        <v>171</v>
      </c>
      <c r="G119" s="1">
        <v>176</v>
      </c>
      <c r="H119" s="5">
        <v>176</v>
      </c>
      <c r="I119" s="5">
        <v>176</v>
      </c>
      <c r="J119" s="5">
        <v>176</v>
      </c>
      <c r="K119" s="5">
        <v>176</v>
      </c>
      <c r="L119" s="31">
        <v>179</v>
      </c>
      <c r="M119" s="37">
        <v>184</v>
      </c>
      <c r="N119" s="41">
        <v>189</v>
      </c>
      <c r="O119" s="44">
        <v>193</v>
      </c>
      <c r="P119" s="47">
        <v>197</v>
      </c>
      <c r="Q119" s="53">
        <v>200</v>
      </c>
      <c r="R119" s="65">
        <v>206</v>
      </c>
      <c r="S119" s="69">
        <v>211</v>
      </c>
      <c r="T119" s="71">
        <v>217</v>
      </c>
      <c r="U119" s="73">
        <v>222</v>
      </c>
      <c r="V119" s="77">
        <v>228</v>
      </c>
      <c r="W119" s="82">
        <v>235</v>
      </c>
      <c r="X119" s="88">
        <v>245</v>
      </c>
      <c r="Y119" s="90">
        <v>254</v>
      </c>
      <c r="Z119" s="93">
        <v>269</v>
      </c>
      <c r="AA119" s="99">
        <v>275</v>
      </c>
      <c r="AB119" s="104">
        <v>279</v>
      </c>
      <c r="AC119" s="114">
        <v>282</v>
      </c>
      <c r="AD119" s="117">
        <v>285</v>
      </c>
      <c r="AE119" s="122">
        <v>288</v>
      </c>
      <c r="AF119" s="124">
        <v>292</v>
      </c>
      <c r="AG119" s="129">
        <v>295</v>
      </c>
      <c r="AH119" s="1">
        <f>ROUND((AG119-AD119)/3+AG119,1)</f>
        <v>298.3</v>
      </c>
      <c r="AI119" s="136">
        <v>298.3</v>
      </c>
      <c r="AJ119" s="140">
        <v>308</v>
      </c>
      <c r="AK119" s="145">
        <v>312</v>
      </c>
      <c r="AL119" s="149">
        <v>317</v>
      </c>
      <c r="AM119" s="153">
        <v>321</v>
      </c>
      <c r="AN119" s="158">
        <v>325</v>
      </c>
      <c r="AO119" s="163">
        <v>327</v>
      </c>
      <c r="AP119" s="167">
        <v>331</v>
      </c>
      <c r="AQ119" s="174">
        <v>334</v>
      </c>
      <c r="AR119" s="178">
        <v>339</v>
      </c>
      <c r="AS119" s="184">
        <v>341</v>
      </c>
      <c r="AT119" s="189">
        <v>345</v>
      </c>
      <c r="AU119" s="1">
        <v>348</v>
      </c>
      <c r="AV119" s="1">
        <v>351</v>
      </c>
      <c r="AW119" s="1">
        <v>354</v>
      </c>
      <c r="AX119" s="1">
        <v>357</v>
      </c>
      <c r="AY119" s="218">
        <v>364</v>
      </c>
      <c r="AZ119" s="225">
        <v>367</v>
      </c>
      <c r="BA119" s="229">
        <v>370</v>
      </c>
      <c r="BB119" s="1">
        <v>373</v>
      </c>
      <c r="BC119" s="1">
        <v>376</v>
      </c>
      <c r="BD119" s="1">
        <v>379</v>
      </c>
      <c r="BE119" s="1">
        <v>382</v>
      </c>
      <c r="BF119" s="264">
        <v>384</v>
      </c>
      <c r="BG119" s="268">
        <v>388</v>
      </c>
      <c r="BH119" s="1">
        <v>392</v>
      </c>
      <c r="BI119" s="279">
        <v>393</v>
      </c>
      <c r="BJ119" s="285">
        <v>395</v>
      </c>
      <c r="BK119" s="1">
        <v>397</v>
      </c>
      <c r="BL119" s="295">
        <v>398</v>
      </c>
      <c r="BM119" s="299">
        <v>401</v>
      </c>
      <c r="BN119" s="305">
        <v>403</v>
      </c>
      <c r="BO119" s="308">
        <v>405</v>
      </c>
      <c r="BP119" s="310">
        <v>5</v>
      </c>
      <c r="BQ119" s="313">
        <v>7</v>
      </c>
      <c r="BR119" s="317">
        <v>10</v>
      </c>
      <c r="BS119" s="322">
        <v>13</v>
      </c>
      <c r="BT119" s="327">
        <v>14</v>
      </c>
      <c r="BU119" s="331">
        <v>18</v>
      </c>
      <c r="BV119" s="335">
        <v>21</v>
      </c>
      <c r="BW119" s="338">
        <v>23</v>
      </c>
      <c r="BX119" s="1">
        <v>25</v>
      </c>
      <c r="BY119" s="346">
        <v>27</v>
      </c>
      <c r="BZ119" s="354">
        <v>29</v>
      </c>
      <c r="CA119" s="375">
        <v>31</v>
      </c>
      <c r="CB119" s="1">
        <v>33</v>
      </c>
      <c r="CC119" s="393">
        <v>34</v>
      </c>
      <c r="CD119" s="414">
        <v>37</v>
      </c>
      <c r="CE119" s="422">
        <v>40</v>
      </c>
      <c r="CF119" s="429">
        <v>41</v>
      </c>
      <c r="CG119" s="435">
        <v>43</v>
      </c>
      <c r="CH119" s="441">
        <v>46</v>
      </c>
      <c r="CI119" s="448">
        <v>48</v>
      </c>
      <c r="CJ119" s="456">
        <v>49</v>
      </c>
      <c r="CK119" s="460">
        <v>51</v>
      </c>
      <c r="CL119" s="468">
        <v>52</v>
      </c>
      <c r="CM119" s="475">
        <v>53</v>
      </c>
      <c r="CN119" s="483">
        <v>55</v>
      </c>
      <c r="CO119" s="489">
        <v>57</v>
      </c>
      <c r="CP119" s="498">
        <v>59</v>
      </c>
      <c r="CQ119" s="505">
        <v>63</v>
      </c>
      <c r="CR119" s="511">
        <v>64</v>
      </c>
      <c r="CS119" s="519">
        <v>66</v>
      </c>
      <c r="CT119" s="530">
        <v>68</v>
      </c>
      <c r="CU119" s="218">
        <f t="shared" si="76"/>
        <v>2</v>
      </c>
      <c r="CV119" s="7">
        <v>110</v>
      </c>
      <c r="CW119" s="1">
        <v>113</v>
      </c>
      <c r="CX119" s="5">
        <v>113</v>
      </c>
      <c r="CY119" s="5">
        <v>113</v>
      </c>
      <c r="CZ119" s="5">
        <v>113</v>
      </c>
      <c r="DA119" s="5">
        <v>113</v>
      </c>
      <c r="DB119" s="5">
        <v>113</v>
      </c>
      <c r="DC119" s="5">
        <v>113</v>
      </c>
      <c r="DD119" s="41">
        <v>113</v>
      </c>
      <c r="DE119" s="44">
        <v>116</v>
      </c>
      <c r="DF119" s="47">
        <v>120</v>
      </c>
      <c r="DG119" s="53">
        <v>123</v>
      </c>
      <c r="DH119" s="65">
        <v>128</v>
      </c>
      <c r="DI119" s="69">
        <v>131</v>
      </c>
      <c r="DJ119" s="71">
        <v>135</v>
      </c>
      <c r="DK119" s="73">
        <v>137</v>
      </c>
      <c r="DL119" s="77">
        <v>137</v>
      </c>
      <c r="DM119" s="82">
        <v>137</v>
      </c>
      <c r="DN119" s="88">
        <v>138</v>
      </c>
      <c r="DO119" s="90">
        <v>138</v>
      </c>
      <c r="DP119" s="93">
        <v>139</v>
      </c>
      <c r="DQ119" s="99">
        <v>139</v>
      </c>
      <c r="DR119" s="104">
        <v>139</v>
      </c>
      <c r="DS119" s="114">
        <v>139</v>
      </c>
      <c r="DT119" s="117">
        <v>139</v>
      </c>
      <c r="DU119" s="122">
        <v>139</v>
      </c>
      <c r="DV119" s="124">
        <v>139</v>
      </c>
      <c r="DW119" s="129">
        <v>139</v>
      </c>
      <c r="DX119" s="1">
        <v>139</v>
      </c>
      <c r="DY119" s="136">
        <v>139</v>
      </c>
      <c r="DZ119" s="140">
        <v>139</v>
      </c>
      <c r="EA119" s="145">
        <v>139</v>
      </c>
      <c r="EB119" s="149">
        <v>139</v>
      </c>
      <c r="EC119" s="153">
        <v>139</v>
      </c>
      <c r="ED119" s="158">
        <v>137</v>
      </c>
      <c r="EE119" s="163">
        <v>137</v>
      </c>
      <c r="EF119" s="167">
        <v>137</v>
      </c>
      <c r="EG119" s="174">
        <v>137</v>
      </c>
      <c r="EH119" s="178">
        <v>137</v>
      </c>
      <c r="EI119" s="184">
        <v>137</v>
      </c>
      <c r="EJ119" s="189">
        <v>137</v>
      </c>
      <c r="EK119" s="1">
        <f>EJ119</f>
        <v>137</v>
      </c>
      <c r="EL119" s="1">
        <f t="shared" ref="EL119:EL120" si="168">EK119</f>
        <v>137</v>
      </c>
      <c r="EM119" s="1">
        <f t="shared" si="167"/>
        <v>137</v>
      </c>
      <c r="EN119" s="1">
        <f>EM119</f>
        <v>137</v>
      </c>
      <c r="EO119" s="218">
        <v>137</v>
      </c>
      <c r="EP119" s="225">
        <v>137</v>
      </c>
      <c r="EQ119" s="229">
        <v>137</v>
      </c>
      <c r="ER119" s="1">
        <v>137</v>
      </c>
      <c r="ES119" s="1">
        <v>137</v>
      </c>
      <c r="ET119" s="234">
        <v>137</v>
      </c>
      <c r="EU119" s="1">
        <v>137</v>
      </c>
      <c r="EV119" s="264">
        <v>137</v>
      </c>
      <c r="EW119" s="268">
        <v>137</v>
      </c>
      <c r="EX119" s="1">
        <f t="shared" si="166"/>
        <v>137</v>
      </c>
      <c r="EY119" s="279">
        <v>137</v>
      </c>
      <c r="EZ119" s="285">
        <v>137</v>
      </c>
      <c r="FA119" s="234">
        <v>137</v>
      </c>
      <c r="FB119" s="295">
        <v>137</v>
      </c>
      <c r="FC119" s="299">
        <v>137</v>
      </c>
      <c r="FD119" s="305">
        <v>137</v>
      </c>
      <c r="FE119" s="308">
        <v>2</v>
      </c>
      <c r="FF119" s="310">
        <v>2</v>
      </c>
      <c r="FG119" s="313">
        <v>4</v>
      </c>
      <c r="FH119" s="317">
        <v>4</v>
      </c>
      <c r="FI119" s="322">
        <v>4</v>
      </c>
      <c r="FJ119" s="327">
        <v>5</v>
      </c>
      <c r="FK119" s="331">
        <v>6</v>
      </c>
      <c r="FL119" s="335">
        <v>7</v>
      </c>
      <c r="FM119" s="338">
        <v>9</v>
      </c>
      <c r="FN119" s="1">
        <v>10</v>
      </c>
      <c r="FO119" s="346">
        <v>12</v>
      </c>
      <c r="FP119" s="354">
        <v>13</v>
      </c>
      <c r="FQ119" s="375">
        <v>15</v>
      </c>
      <c r="FR119" s="1">
        <v>17</v>
      </c>
      <c r="FS119" s="393">
        <v>18</v>
      </c>
      <c r="FT119" s="414">
        <v>18</v>
      </c>
      <c r="FU119" s="422">
        <v>19</v>
      </c>
      <c r="FV119" s="429">
        <v>20</v>
      </c>
      <c r="FW119" s="435">
        <v>21</v>
      </c>
      <c r="FX119" s="441">
        <v>23</v>
      </c>
      <c r="FY119" s="448">
        <v>24</v>
      </c>
      <c r="FZ119" s="456">
        <v>26</v>
      </c>
      <c r="GA119" s="460">
        <v>27</v>
      </c>
      <c r="GB119" s="468">
        <v>28</v>
      </c>
      <c r="GC119" s="475">
        <v>29</v>
      </c>
      <c r="GD119" s="483">
        <v>31</v>
      </c>
      <c r="GE119" s="489">
        <v>33</v>
      </c>
      <c r="GF119" s="498">
        <v>34</v>
      </c>
      <c r="GG119" s="505">
        <v>35</v>
      </c>
      <c r="GH119" s="511">
        <v>35</v>
      </c>
      <c r="GI119" s="519">
        <v>36</v>
      </c>
      <c r="GJ119" s="530">
        <v>37</v>
      </c>
      <c r="GK119" s="218">
        <f t="shared" si="79"/>
        <v>1</v>
      </c>
      <c r="GL119" s="7"/>
      <c r="GM119" s="7"/>
      <c r="GN119" s="7">
        <v>3093</v>
      </c>
      <c r="GO119" s="13">
        <v>3099</v>
      </c>
      <c r="GP119" s="17">
        <v>3103</v>
      </c>
      <c r="GQ119" s="22">
        <v>3146</v>
      </c>
      <c r="GR119" s="31">
        <v>3208</v>
      </c>
      <c r="GS119" s="37">
        <v>3240</v>
      </c>
      <c r="GT119" s="41"/>
      <c r="GU119" s="44">
        <v>3318</v>
      </c>
      <c r="GV119" s="47">
        <v>3343</v>
      </c>
      <c r="GW119" s="53">
        <v>3365</v>
      </c>
      <c r="GX119" s="65">
        <v>3386</v>
      </c>
      <c r="GY119" s="69">
        <v>3412</v>
      </c>
      <c r="GZ119" s="71">
        <v>3434</v>
      </c>
      <c r="HA119" s="73">
        <v>3511</v>
      </c>
      <c r="HB119" s="77">
        <v>3530</v>
      </c>
      <c r="HC119" s="82">
        <v>3555</v>
      </c>
      <c r="HD119" s="88">
        <v>3578</v>
      </c>
      <c r="HE119" s="90">
        <v>3609</v>
      </c>
      <c r="HF119" s="74">
        <v>3643</v>
      </c>
      <c r="HG119" s="99">
        <v>3670</v>
      </c>
      <c r="HH119" s="104">
        <v>3904</v>
      </c>
      <c r="HI119" s="114">
        <v>4131</v>
      </c>
      <c r="HJ119" s="117">
        <v>4326</v>
      </c>
      <c r="HK119" s="74">
        <v>4358</v>
      </c>
      <c r="HL119" s="74">
        <v>4399</v>
      </c>
      <c r="HM119" s="74">
        <v>4429</v>
      </c>
      <c r="HN119" s="133"/>
      <c r="HO119" s="74">
        <v>4459</v>
      </c>
      <c r="HP119" s="140">
        <v>4503</v>
      </c>
      <c r="HQ119" s="145">
        <v>4546</v>
      </c>
      <c r="HR119" s="149">
        <v>4850</v>
      </c>
      <c r="HS119" s="153">
        <v>4883</v>
      </c>
      <c r="HT119" s="158">
        <v>4916</v>
      </c>
      <c r="HU119" s="163">
        <v>4949</v>
      </c>
      <c r="HV119" s="167">
        <v>4974</v>
      </c>
      <c r="HW119" s="174">
        <v>4998</v>
      </c>
      <c r="HX119" s="178">
        <v>5035</v>
      </c>
      <c r="HY119" s="184">
        <v>5060</v>
      </c>
      <c r="HZ119" s="74">
        <v>5097</v>
      </c>
      <c r="IA119" s="193"/>
      <c r="IB119" s="202"/>
      <c r="IC119" s="205"/>
      <c r="ID119" s="209"/>
      <c r="IE119" s="218">
        <v>5438</v>
      </c>
      <c r="IF119" s="225">
        <v>5482</v>
      </c>
      <c r="IG119" s="229">
        <v>5528</v>
      </c>
      <c r="IH119" s="235"/>
      <c r="II119" s="245"/>
      <c r="IJ119" s="251"/>
      <c r="IK119" s="255"/>
      <c r="IL119" s="264">
        <v>5818</v>
      </c>
      <c r="IM119" s="268">
        <v>5894</v>
      </c>
      <c r="IN119" s="272"/>
      <c r="IO119" s="279">
        <v>6104</v>
      </c>
      <c r="IP119" s="285">
        <v>6303</v>
      </c>
      <c r="IQ119" s="291"/>
      <c r="IR119" s="295">
        <v>6409</v>
      </c>
      <c r="IS119" s="299">
        <v>6477</v>
      </c>
      <c r="IT119" s="305">
        <v>6545</v>
      </c>
      <c r="IU119" s="308">
        <v>6611</v>
      </c>
      <c r="IV119" s="310">
        <v>6668</v>
      </c>
      <c r="IW119" s="313">
        <v>6723</v>
      </c>
      <c r="IX119" s="317">
        <v>6794</v>
      </c>
      <c r="IY119" s="322">
        <v>6865</v>
      </c>
      <c r="IZ119" s="327">
        <v>6923</v>
      </c>
      <c r="JA119" s="331">
        <v>6985</v>
      </c>
      <c r="JB119" s="335">
        <v>7098</v>
      </c>
      <c r="JC119" s="338">
        <v>7181</v>
      </c>
      <c r="JD119" s="343"/>
      <c r="JE119" s="346">
        <v>7395</v>
      </c>
      <c r="JF119" s="354">
        <v>7487</v>
      </c>
      <c r="JG119" s="375">
        <v>7570</v>
      </c>
      <c r="JH119" s="388"/>
      <c r="JI119" s="393">
        <v>7850</v>
      </c>
      <c r="JJ119" s="414">
        <v>7918</v>
      </c>
      <c r="JK119" s="422">
        <v>8002</v>
      </c>
      <c r="JL119" s="429">
        <v>8051</v>
      </c>
      <c r="JM119" s="435">
        <v>8133</v>
      </c>
      <c r="JN119" s="441">
        <v>8243</v>
      </c>
      <c r="JO119" s="448">
        <v>8337</v>
      </c>
      <c r="JP119" s="456">
        <v>8502</v>
      </c>
      <c r="JQ119" s="460">
        <v>8763</v>
      </c>
      <c r="JR119" s="468">
        <v>8849</v>
      </c>
      <c r="JS119" s="475">
        <v>8949</v>
      </c>
      <c r="JT119" s="483">
        <v>9068</v>
      </c>
      <c r="JU119" s="489">
        <v>9198</v>
      </c>
      <c r="JV119" s="498">
        <v>9270</v>
      </c>
      <c r="JW119" s="505">
        <v>9349</v>
      </c>
      <c r="JX119" s="511">
        <v>9396</v>
      </c>
      <c r="JY119" s="519">
        <v>9456</v>
      </c>
      <c r="JZ119" s="530">
        <v>9523</v>
      </c>
      <c r="KA119" s="218">
        <f t="shared" si="80"/>
        <v>67</v>
      </c>
      <c r="KB119" s="4"/>
    </row>
    <row r="120" spans="1:288" ht="15" customHeight="1" x14ac:dyDescent="0.2">
      <c r="A120" s="557"/>
      <c r="B120" s="43">
        <v>119</v>
      </c>
      <c r="C120" s="4" t="s">
        <v>226</v>
      </c>
      <c r="D120" s="43">
        <v>2</v>
      </c>
      <c r="E120" s="43">
        <v>2</v>
      </c>
      <c r="F120" s="7">
        <v>178</v>
      </c>
      <c r="G120" s="7">
        <v>178</v>
      </c>
      <c r="H120" s="1">
        <v>178</v>
      </c>
      <c r="I120" s="5">
        <v>178</v>
      </c>
      <c r="J120" s="18">
        <v>201</v>
      </c>
      <c r="K120" s="22">
        <v>207</v>
      </c>
      <c r="L120" s="31">
        <v>214</v>
      </c>
      <c r="M120" s="37">
        <v>223</v>
      </c>
      <c r="N120" s="41">
        <v>228</v>
      </c>
      <c r="O120" s="44">
        <v>233</v>
      </c>
      <c r="P120" s="1">
        <f t="shared" ref="P120:P122" si="169">ROUND((O120-F120)/9+O120+1,0)</f>
        <v>240</v>
      </c>
      <c r="Q120" s="53">
        <v>242</v>
      </c>
      <c r="R120" s="65">
        <v>244</v>
      </c>
      <c r="S120" s="69">
        <v>247</v>
      </c>
      <c r="T120" s="71">
        <v>251</v>
      </c>
      <c r="U120" s="73">
        <v>254</v>
      </c>
      <c r="V120" s="80">
        <v>258</v>
      </c>
      <c r="W120" s="82">
        <v>262</v>
      </c>
      <c r="X120" s="88">
        <v>266</v>
      </c>
      <c r="Y120" s="90">
        <v>271</v>
      </c>
      <c r="Z120" s="93">
        <v>275</v>
      </c>
      <c r="AA120" s="99">
        <v>281</v>
      </c>
      <c r="AB120" s="104">
        <v>285</v>
      </c>
      <c r="AC120" s="114">
        <v>291</v>
      </c>
      <c r="AD120" s="117">
        <v>297</v>
      </c>
      <c r="AE120" s="122">
        <v>302</v>
      </c>
      <c r="AF120" s="124">
        <v>305</v>
      </c>
      <c r="AG120" s="129">
        <v>313</v>
      </c>
      <c r="AH120" s="133">
        <v>320</v>
      </c>
      <c r="AI120" s="1">
        <f>ROUND((AH120-AE120)/3+AH120,1)</f>
        <v>326</v>
      </c>
      <c r="AJ120" s="140">
        <v>333</v>
      </c>
      <c r="AK120" s="145">
        <v>339</v>
      </c>
      <c r="AL120" s="149">
        <v>345</v>
      </c>
      <c r="AM120" s="153">
        <v>350</v>
      </c>
      <c r="AN120" s="1">
        <v>356</v>
      </c>
      <c r="AO120" s="163">
        <v>359</v>
      </c>
      <c r="AP120" s="167">
        <v>363</v>
      </c>
      <c r="AQ120" s="174">
        <v>368</v>
      </c>
      <c r="AR120" s="178">
        <v>374</v>
      </c>
      <c r="AS120" s="184">
        <v>380</v>
      </c>
      <c r="AT120" s="1">
        <f>ROUND((AS120-AP120)/3*1.2+AS120,1)</f>
        <v>386.8</v>
      </c>
      <c r="AU120" s="193">
        <v>394</v>
      </c>
      <c r="AV120" s="1">
        <v>400</v>
      </c>
      <c r="AW120" s="205">
        <v>414</v>
      </c>
      <c r="AX120" s="209">
        <v>423</v>
      </c>
      <c r="AY120" s="218">
        <v>431</v>
      </c>
      <c r="AZ120" s="225">
        <v>437</v>
      </c>
      <c r="BA120" s="229">
        <v>444</v>
      </c>
      <c r="BB120" s="235">
        <v>467</v>
      </c>
      <c r="BC120" s="5">
        <v>467</v>
      </c>
      <c r="BD120" s="5">
        <v>467</v>
      </c>
      <c r="BE120" s="259">
        <v>5</v>
      </c>
      <c r="BF120" s="264">
        <v>7</v>
      </c>
      <c r="BG120" s="268">
        <v>8</v>
      </c>
      <c r="BH120" s="272">
        <v>14</v>
      </c>
      <c r="BI120" s="279">
        <v>31</v>
      </c>
      <c r="BJ120" s="285">
        <v>35</v>
      </c>
      <c r="BK120" s="291">
        <v>41</v>
      </c>
      <c r="BL120" s="295">
        <v>46</v>
      </c>
      <c r="BM120" s="299">
        <v>53</v>
      </c>
      <c r="BN120" s="305">
        <v>59</v>
      </c>
      <c r="BO120" s="308">
        <v>63</v>
      </c>
      <c r="BP120" s="310">
        <v>70</v>
      </c>
      <c r="BQ120" s="313">
        <v>80</v>
      </c>
      <c r="BR120" s="317">
        <v>86</v>
      </c>
      <c r="BS120" s="322">
        <v>91</v>
      </c>
      <c r="BT120" s="327">
        <v>96</v>
      </c>
      <c r="BU120" s="331">
        <v>104</v>
      </c>
      <c r="BV120" s="335">
        <v>110</v>
      </c>
      <c r="BW120" s="338">
        <v>114</v>
      </c>
      <c r="BX120" s="343">
        <v>117</v>
      </c>
      <c r="BY120" s="346">
        <v>119</v>
      </c>
      <c r="BZ120" s="354">
        <v>120</v>
      </c>
      <c r="CA120" s="375">
        <v>124</v>
      </c>
      <c r="CB120" s="388">
        <v>125</v>
      </c>
      <c r="CC120" s="393">
        <v>126</v>
      </c>
      <c r="CD120" s="414">
        <v>128</v>
      </c>
      <c r="CE120" s="422">
        <v>129</v>
      </c>
      <c r="CF120" s="429">
        <v>130</v>
      </c>
      <c r="CG120" s="435">
        <v>131</v>
      </c>
      <c r="CH120" s="441">
        <v>132</v>
      </c>
      <c r="CI120" s="448">
        <v>4</v>
      </c>
      <c r="CJ120" s="456">
        <v>11</v>
      </c>
      <c r="CK120" s="460">
        <v>20</v>
      </c>
      <c r="CL120" s="468">
        <v>28</v>
      </c>
      <c r="CM120" s="475">
        <v>36</v>
      </c>
      <c r="CN120" s="483">
        <v>45</v>
      </c>
      <c r="CO120" s="489">
        <v>53</v>
      </c>
      <c r="CP120" s="498">
        <v>60</v>
      </c>
      <c r="CQ120" s="505">
        <v>64</v>
      </c>
      <c r="CR120" s="511">
        <v>71</v>
      </c>
      <c r="CS120" s="519">
        <v>83</v>
      </c>
      <c r="CT120" s="530">
        <v>92</v>
      </c>
      <c r="CU120" s="218">
        <f t="shared" si="76"/>
        <v>9</v>
      </c>
      <c r="CV120" s="7">
        <v>52</v>
      </c>
      <c r="CW120" s="7">
        <v>52</v>
      </c>
      <c r="CX120" s="1">
        <v>52</v>
      </c>
      <c r="CY120" s="5">
        <v>52</v>
      </c>
      <c r="CZ120" s="18">
        <v>59</v>
      </c>
      <c r="DA120" s="22">
        <v>60</v>
      </c>
      <c r="DB120" s="31">
        <v>61</v>
      </c>
      <c r="DC120" s="37">
        <v>61</v>
      </c>
      <c r="DD120" s="41">
        <v>61</v>
      </c>
      <c r="DE120" s="44">
        <v>61</v>
      </c>
      <c r="DF120" s="1">
        <v>62</v>
      </c>
      <c r="DG120" s="53">
        <v>62</v>
      </c>
      <c r="DH120" s="65">
        <v>62</v>
      </c>
      <c r="DI120" s="69">
        <v>61</v>
      </c>
      <c r="DJ120" s="71">
        <v>62</v>
      </c>
      <c r="DK120" s="73">
        <v>66</v>
      </c>
      <c r="DL120" s="80">
        <v>67</v>
      </c>
      <c r="DM120" s="82">
        <v>68</v>
      </c>
      <c r="DN120" s="88">
        <v>69</v>
      </c>
      <c r="DO120" s="90">
        <v>69</v>
      </c>
      <c r="DP120" s="93">
        <v>71</v>
      </c>
      <c r="DQ120" s="99">
        <v>72</v>
      </c>
      <c r="DR120" s="104">
        <v>72</v>
      </c>
      <c r="DS120" s="114">
        <v>74</v>
      </c>
      <c r="DT120" s="117">
        <v>74</v>
      </c>
      <c r="DU120" s="122">
        <v>74</v>
      </c>
      <c r="DV120" s="124">
        <v>74</v>
      </c>
      <c r="DW120" s="129">
        <v>76</v>
      </c>
      <c r="DX120" s="133">
        <v>76</v>
      </c>
      <c r="DY120" s="1">
        <v>76</v>
      </c>
      <c r="DZ120" s="140">
        <v>76</v>
      </c>
      <c r="EA120" s="145">
        <v>76</v>
      </c>
      <c r="EB120" s="149">
        <v>76</v>
      </c>
      <c r="EC120" s="153">
        <v>76</v>
      </c>
      <c r="ED120" s="1">
        <v>76</v>
      </c>
      <c r="EE120" s="163">
        <v>76</v>
      </c>
      <c r="EF120" s="167">
        <v>76</v>
      </c>
      <c r="EG120" s="174">
        <v>76</v>
      </c>
      <c r="EH120" s="178">
        <v>76</v>
      </c>
      <c r="EI120" s="184">
        <v>76</v>
      </c>
      <c r="EJ120" s="1">
        <v>76</v>
      </c>
      <c r="EK120" s="193">
        <v>76</v>
      </c>
      <c r="EL120" s="1">
        <f t="shared" si="168"/>
        <v>76</v>
      </c>
      <c r="EM120" s="205">
        <v>76</v>
      </c>
      <c r="EN120" s="209">
        <v>76</v>
      </c>
      <c r="EO120" s="218">
        <v>76</v>
      </c>
      <c r="EP120" s="225">
        <v>76</v>
      </c>
      <c r="EQ120" s="229">
        <v>76</v>
      </c>
      <c r="ER120" s="235">
        <v>76</v>
      </c>
      <c r="ES120" s="5">
        <v>76</v>
      </c>
      <c r="ET120" s="5">
        <v>76</v>
      </c>
      <c r="EU120" s="259">
        <v>5</v>
      </c>
      <c r="EV120" s="264">
        <v>5</v>
      </c>
      <c r="EW120" s="268">
        <v>5</v>
      </c>
      <c r="EX120" s="276">
        <f t="shared" si="166"/>
        <v>5</v>
      </c>
      <c r="EY120" s="279">
        <v>6</v>
      </c>
      <c r="EZ120" s="285">
        <v>8</v>
      </c>
      <c r="FA120" s="291">
        <v>12</v>
      </c>
      <c r="FB120" s="295">
        <v>14</v>
      </c>
      <c r="FC120" s="299">
        <v>18</v>
      </c>
      <c r="FD120" s="305">
        <v>21</v>
      </c>
      <c r="FE120" s="308">
        <v>24</v>
      </c>
      <c r="FF120" s="310">
        <v>27</v>
      </c>
      <c r="FG120" s="313">
        <v>28</v>
      </c>
      <c r="FH120" s="317">
        <v>28</v>
      </c>
      <c r="FI120" s="322">
        <v>28</v>
      </c>
      <c r="FJ120" s="327">
        <v>28</v>
      </c>
      <c r="FK120" s="331">
        <v>28</v>
      </c>
      <c r="FL120" s="335">
        <v>33</v>
      </c>
      <c r="FM120" s="338">
        <v>36</v>
      </c>
      <c r="FN120" s="343">
        <v>39</v>
      </c>
      <c r="FO120" s="346">
        <v>46</v>
      </c>
      <c r="FP120" s="354">
        <v>50</v>
      </c>
      <c r="FQ120" s="375">
        <v>53</v>
      </c>
      <c r="FR120" s="388">
        <v>54</v>
      </c>
      <c r="FS120" s="393">
        <v>55</v>
      </c>
      <c r="FT120" s="414">
        <v>55</v>
      </c>
      <c r="FU120" s="422">
        <v>59</v>
      </c>
      <c r="FV120" s="429">
        <v>60</v>
      </c>
      <c r="FW120" s="435">
        <v>63</v>
      </c>
      <c r="FX120" s="441">
        <v>64</v>
      </c>
      <c r="FY120" s="448">
        <v>73</v>
      </c>
      <c r="FZ120" s="456">
        <v>78</v>
      </c>
      <c r="GA120" s="460">
        <v>83</v>
      </c>
      <c r="GB120" s="468">
        <v>88</v>
      </c>
      <c r="GC120" s="475">
        <v>93</v>
      </c>
      <c r="GD120" s="483">
        <v>100</v>
      </c>
      <c r="GE120" s="489">
        <v>105</v>
      </c>
      <c r="GF120" s="498">
        <v>107</v>
      </c>
      <c r="GG120" s="505">
        <v>109</v>
      </c>
      <c r="GH120" s="511">
        <v>113</v>
      </c>
      <c r="GI120" s="519">
        <v>117</v>
      </c>
      <c r="GJ120" s="530">
        <v>124</v>
      </c>
      <c r="GK120" s="218">
        <f t="shared" si="79"/>
        <v>7</v>
      </c>
      <c r="GL120" s="7"/>
      <c r="GM120" s="7">
        <v>12445</v>
      </c>
      <c r="GN120" s="7"/>
      <c r="GO120" s="13"/>
      <c r="GP120" s="17">
        <v>12803</v>
      </c>
      <c r="GQ120" s="22">
        <v>13122</v>
      </c>
      <c r="GR120" s="31">
        <v>13506</v>
      </c>
      <c r="GS120" s="37"/>
      <c r="GT120" s="41"/>
      <c r="GU120" s="44">
        <v>14061</v>
      </c>
      <c r="GV120" s="47"/>
      <c r="GW120" s="53">
        <v>14275</v>
      </c>
      <c r="GX120" s="65">
        <v>14412</v>
      </c>
      <c r="GY120" s="69">
        <v>14523</v>
      </c>
      <c r="GZ120" s="71">
        <v>14651</v>
      </c>
      <c r="HA120" s="73">
        <v>14760</v>
      </c>
      <c r="HB120" s="77"/>
      <c r="HC120" s="82">
        <v>15156</v>
      </c>
      <c r="HD120" s="88">
        <v>15291</v>
      </c>
      <c r="HE120" s="74">
        <v>15500</v>
      </c>
      <c r="HF120" s="93">
        <v>15630</v>
      </c>
      <c r="HG120" s="99">
        <v>15750</v>
      </c>
      <c r="HH120" s="104">
        <v>15887</v>
      </c>
      <c r="HI120" s="114">
        <v>15990</v>
      </c>
      <c r="HJ120" s="117">
        <v>16127</v>
      </c>
      <c r="HK120" s="122">
        <v>16248</v>
      </c>
      <c r="HL120" s="124">
        <v>16368</v>
      </c>
      <c r="HM120" s="129">
        <v>16531</v>
      </c>
      <c r="HN120" s="74">
        <v>16865</v>
      </c>
      <c r="HO120" s="136"/>
      <c r="HP120" s="140">
        <v>17392</v>
      </c>
      <c r="HQ120" s="145">
        <v>17628</v>
      </c>
      <c r="HR120" s="149">
        <v>17863</v>
      </c>
      <c r="HS120" s="74">
        <v>18024</v>
      </c>
      <c r="HT120" s="158"/>
      <c r="HU120" s="163"/>
      <c r="HV120" s="167"/>
      <c r="HW120" s="174"/>
      <c r="HX120" s="178"/>
      <c r="HY120" s="184"/>
      <c r="HZ120" s="189"/>
      <c r="IA120" s="193"/>
      <c r="IB120" s="202"/>
      <c r="IC120" s="205"/>
      <c r="ID120" s="209"/>
      <c r="IE120" s="218"/>
      <c r="IF120" s="225"/>
      <c r="IG120" s="229"/>
      <c r="IH120" s="235"/>
      <c r="II120" s="245"/>
      <c r="IJ120" s="251"/>
      <c r="IK120" s="255"/>
      <c r="IL120" s="264"/>
      <c r="IM120" s="268"/>
      <c r="IN120" s="272"/>
      <c r="IO120" s="279"/>
      <c r="IP120" s="285"/>
      <c r="IQ120" s="291">
        <v>22522</v>
      </c>
      <c r="IR120" s="295">
        <v>22664</v>
      </c>
      <c r="IS120" s="299">
        <v>22810</v>
      </c>
      <c r="IT120" s="305">
        <v>22947</v>
      </c>
      <c r="IU120" s="308">
        <v>23067</v>
      </c>
      <c r="IV120" s="310"/>
      <c r="IW120" s="313"/>
      <c r="IX120" s="317"/>
      <c r="IY120" s="322">
        <v>23942</v>
      </c>
      <c r="IZ120" s="327"/>
      <c r="JA120" s="331"/>
      <c r="JB120" s="335"/>
      <c r="JC120" s="338"/>
      <c r="JD120" s="343"/>
      <c r="JE120" s="346"/>
      <c r="JF120" s="354"/>
      <c r="JG120" s="375"/>
      <c r="JH120" s="388"/>
      <c r="JI120" s="393"/>
      <c r="JJ120" s="414"/>
      <c r="JK120" s="422"/>
      <c r="JL120" s="429"/>
      <c r="JM120" s="435"/>
      <c r="JN120" s="441"/>
      <c r="JO120" s="448"/>
      <c r="JP120" s="456"/>
      <c r="JQ120" s="460"/>
      <c r="JR120" s="468"/>
      <c r="JS120" s="475"/>
      <c r="JT120" s="483"/>
      <c r="JU120" s="489"/>
      <c r="JV120" s="498"/>
      <c r="JW120" s="505"/>
      <c r="JX120" s="511"/>
      <c r="JY120" s="519"/>
      <c r="JZ120" s="530"/>
      <c r="KA120" s="218" t="str">
        <f t="shared" si="80"/>
        <v>Н/Д</v>
      </c>
      <c r="KB120" s="4"/>
    </row>
    <row r="121" spans="1:288" ht="15" customHeight="1" x14ac:dyDescent="0.2">
      <c r="A121" s="557"/>
      <c r="B121" s="43">
        <v>120</v>
      </c>
      <c r="C121" s="4" t="s">
        <v>227</v>
      </c>
      <c r="D121" s="43">
        <v>0</v>
      </c>
      <c r="E121" s="43">
        <v>4</v>
      </c>
      <c r="F121" s="7">
        <v>297</v>
      </c>
      <c r="G121" s="7">
        <v>304</v>
      </c>
      <c r="H121" s="1">
        <v>311</v>
      </c>
      <c r="I121" s="13">
        <v>317</v>
      </c>
      <c r="J121" s="18">
        <v>325</v>
      </c>
      <c r="K121" s="22">
        <v>332</v>
      </c>
      <c r="L121" s="31">
        <v>340</v>
      </c>
      <c r="M121" s="1">
        <f t="shared" ref="M121:M122" si="170">ROUND((L121-F121)/6+L121+1,0)</f>
        <v>348</v>
      </c>
      <c r="N121" s="41">
        <v>356</v>
      </c>
      <c r="O121" s="44">
        <v>362</v>
      </c>
      <c r="P121" s="1">
        <f t="shared" si="169"/>
        <v>370</v>
      </c>
      <c r="Q121" s="1">
        <f t="shared" ref="Q121:Q122" si="171">ROUND((P121-F121)/10+P121+1,1)</f>
        <v>378.3</v>
      </c>
      <c r="R121" s="65">
        <v>380</v>
      </c>
      <c r="S121" s="69">
        <v>386</v>
      </c>
      <c r="T121" s="71">
        <v>392.66800000000001</v>
      </c>
      <c r="U121" s="73">
        <v>5</v>
      </c>
      <c r="V121" s="77">
        <v>12</v>
      </c>
      <c r="W121" s="82">
        <v>19</v>
      </c>
      <c r="X121" s="88">
        <v>26</v>
      </c>
      <c r="Y121" s="90">
        <v>32</v>
      </c>
      <c r="Z121" s="93">
        <v>38</v>
      </c>
      <c r="AA121" s="99">
        <v>43</v>
      </c>
      <c r="AB121" s="104">
        <v>49</v>
      </c>
      <c r="AC121" s="114">
        <v>54</v>
      </c>
      <c r="AD121" s="117">
        <v>60</v>
      </c>
      <c r="AE121" s="122">
        <v>65</v>
      </c>
      <c r="AF121" s="124">
        <v>71</v>
      </c>
      <c r="AG121" s="129">
        <v>77</v>
      </c>
      <c r="AH121" s="133">
        <v>84</v>
      </c>
      <c r="AI121" s="136">
        <v>91</v>
      </c>
      <c r="AJ121" s="140">
        <v>104</v>
      </c>
      <c r="AK121" s="145">
        <v>113</v>
      </c>
      <c r="AL121" s="149">
        <v>119</v>
      </c>
      <c r="AM121" s="153">
        <v>128</v>
      </c>
      <c r="AN121" s="158">
        <v>137</v>
      </c>
      <c r="AO121" s="163">
        <v>146</v>
      </c>
      <c r="AP121" s="167">
        <v>155</v>
      </c>
      <c r="AQ121" s="174">
        <v>164</v>
      </c>
      <c r="AR121" s="178">
        <v>172</v>
      </c>
      <c r="AS121" s="184">
        <v>180</v>
      </c>
      <c r="AT121" s="189">
        <v>190</v>
      </c>
      <c r="AU121" s="193">
        <v>199</v>
      </c>
      <c r="AV121" s="202">
        <v>210</v>
      </c>
      <c r="AW121" s="205">
        <v>220</v>
      </c>
      <c r="AX121" s="209">
        <v>230</v>
      </c>
      <c r="AY121" s="218">
        <v>238</v>
      </c>
      <c r="AZ121" s="225">
        <v>249</v>
      </c>
      <c r="BA121" s="229">
        <v>258</v>
      </c>
      <c r="BB121" s="235">
        <v>267</v>
      </c>
      <c r="BC121" s="245">
        <v>276</v>
      </c>
      <c r="BD121" s="251">
        <v>285</v>
      </c>
      <c r="BE121" s="255">
        <v>293</v>
      </c>
      <c r="BF121" s="264">
        <v>302</v>
      </c>
      <c r="BG121" s="268">
        <v>310</v>
      </c>
      <c r="BH121" s="272">
        <v>319</v>
      </c>
      <c r="BI121" s="279">
        <v>326</v>
      </c>
      <c r="BJ121" s="285">
        <v>335</v>
      </c>
      <c r="BK121" s="291">
        <v>343</v>
      </c>
      <c r="BL121" s="295">
        <v>352</v>
      </c>
      <c r="BM121" s="299">
        <v>361</v>
      </c>
      <c r="BN121" s="305">
        <v>370</v>
      </c>
      <c r="BO121" s="308">
        <v>377</v>
      </c>
      <c r="BP121" s="310">
        <v>384</v>
      </c>
      <c r="BQ121" s="313">
        <v>392</v>
      </c>
      <c r="BR121" s="317">
        <v>399</v>
      </c>
      <c r="BS121" s="322">
        <v>408</v>
      </c>
      <c r="BT121" s="327">
        <v>416</v>
      </c>
      <c r="BU121" s="331">
        <v>425</v>
      </c>
      <c r="BV121" s="335">
        <v>435</v>
      </c>
      <c r="BW121" s="338">
        <v>444</v>
      </c>
      <c r="BX121" s="1">
        <v>453</v>
      </c>
      <c r="BY121" s="346">
        <v>459</v>
      </c>
      <c r="BZ121" s="354">
        <v>465</v>
      </c>
      <c r="CA121" s="375">
        <v>471</v>
      </c>
      <c r="CB121" s="388">
        <v>477</v>
      </c>
      <c r="CC121" s="393">
        <v>484</v>
      </c>
      <c r="CD121" s="414">
        <v>489</v>
      </c>
      <c r="CE121" s="422">
        <v>500</v>
      </c>
      <c r="CF121" s="429">
        <v>511</v>
      </c>
      <c r="CG121" s="435">
        <v>521</v>
      </c>
      <c r="CH121" s="441">
        <v>532</v>
      </c>
      <c r="CI121" s="448">
        <v>541</v>
      </c>
      <c r="CJ121" s="456">
        <v>551</v>
      </c>
      <c r="CK121" s="460">
        <v>564</v>
      </c>
      <c r="CL121" s="468">
        <v>575</v>
      </c>
      <c r="CM121" s="475">
        <v>1.2390000000000001</v>
      </c>
      <c r="CN121" s="483">
        <v>10</v>
      </c>
      <c r="CO121" s="489">
        <v>18</v>
      </c>
      <c r="CP121" s="498">
        <v>28</v>
      </c>
      <c r="CQ121" s="505">
        <v>37</v>
      </c>
      <c r="CR121" s="511">
        <v>47</v>
      </c>
      <c r="CS121" s="519">
        <v>57</v>
      </c>
      <c r="CT121" s="530">
        <v>64</v>
      </c>
      <c r="CU121" s="218">
        <f t="shared" si="76"/>
        <v>7</v>
      </c>
      <c r="CV121" s="7">
        <v>43</v>
      </c>
      <c r="CW121" s="7">
        <v>47</v>
      </c>
      <c r="CX121" s="1">
        <v>52</v>
      </c>
      <c r="CY121" s="13">
        <v>55</v>
      </c>
      <c r="CZ121" s="18">
        <v>59</v>
      </c>
      <c r="DA121" s="22">
        <v>63</v>
      </c>
      <c r="DB121" s="31">
        <v>65</v>
      </c>
      <c r="DC121" s="1">
        <f t="shared" ref="DC121:DC122" si="172">ROUND((DB121-CV121)/6/31*21+DB121-1,0)</f>
        <v>66</v>
      </c>
      <c r="DD121" s="41">
        <v>72</v>
      </c>
      <c r="DE121" s="44">
        <v>77</v>
      </c>
      <c r="DF121" s="1">
        <f t="shared" ref="DF121:DF122" si="173">ROUND((DE121-CV121)/9+DE121+1,0)</f>
        <v>82</v>
      </c>
      <c r="DG121" s="1">
        <f t="shared" ref="DG121:DG122" si="174">ROUND((DF121-CV121)/10+DF121+1,1)</f>
        <v>86.9</v>
      </c>
      <c r="DH121" s="65">
        <v>94</v>
      </c>
      <c r="DI121" s="69">
        <v>100</v>
      </c>
      <c r="DJ121" s="71">
        <v>105</v>
      </c>
      <c r="DK121" s="73">
        <v>110</v>
      </c>
      <c r="DL121" s="77">
        <v>115</v>
      </c>
      <c r="DM121" s="82">
        <v>118</v>
      </c>
      <c r="DN121" s="88">
        <v>122</v>
      </c>
      <c r="DO121" s="90">
        <v>124</v>
      </c>
      <c r="DP121" s="93">
        <v>129</v>
      </c>
      <c r="DQ121" s="99">
        <v>133</v>
      </c>
      <c r="DR121" s="104">
        <v>139</v>
      </c>
      <c r="DS121" s="114">
        <v>144</v>
      </c>
      <c r="DT121" s="117">
        <v>157</v>
      </c>
      <c r="DU121" s="122">
        <v>157</v>
      </c>
      <c r="DV121" s="124">
        <v>160</v>
      </c>
      <c r="DW121" s="129">
        <v>165</v>
      </c>
      <c r="DX121" s="133">
        <v>167</v>
      </c>
      <c r="DY121" s="136">
        <v>167</v>
      </c>
      <c r="DZ121" s="140">
        <v>167</v>
      </c>
      <c r="EA121" s="145">
        <v>167</v>
      </c>
      <c r="EB121" s="149">
        <v>167</v>
      </c>
      <c r="EC121" s="153">
        <v>167</v>
      </c>
      <c r="ED121" s="158">
        <v>167</v>
      </c>
      <c r="EE121" s="163">
        <v>167</v>
      </c>
      <c r="EF121" s="167">
        <v>167</v>
      </c>
      <c r="EG121" s="174">
        <v>167</v>
      </c>
      <c r="EH121" s="178">
        <v>167</v>
      </c>
      <c r="EI121" s="184">
        <v>167</v>
      </c>
      <c r="EJ121" s="189">
        <v>167</v>
      </c>
      <c r="EK121" s="193">
        <v>167</v>
      </c>
      <c r="EL121" s="202">
        <v>167</v>
      </c>
      <c r="EM121" s="205">
        <v>167</v>
      </c>
      <c r="EN121" s="209">
        <v>167</v>
      </c>
      <c r="EO121" s="218">
        <v>167</v>
      </c>
      <c r="EP121" s="225">
        <v>167</v>
      </c>
      <c r="EQ121" s="229">
        <v>167</v>
      </c>
      <c r="ER121" s="240">
        <v>167</v>
      </c>
      <c r="ES121" s="241">
        <v>167</v>
      </c>
      <c r="ET121" s="241">
        <v>167</v>
      </c>
      <c r="EU121" s="246">
        <v>167</v>
      </c>
      <c r="EV121" s="246">
        <v>167</v>
      </c>
      <c r="EW121" s="246">
        <v>167</v>
      </c>
      <c r="EX121" s="246">
        <v>167</v>
      </c>
      <c r="EY121" s="246">
        <v>167</v>
      </c>
      <c r="EZ121" s="246">
        <v>167</v>
      </c>
      <c r="FA121" s="246">
        <v>167</v>
      </c>
      <c r="FB121" s="246">
        <v>167</v>
      </c>
      <c r="FC121" s="246">
        <v>167</v>
      </c>
      <c r="FD121" s="246">
        <v>167</v>
      </c>
      <c r="FE121" s="246">
        <v>167</v>
      </c>
      <c r="FF121" s="246">
        <v>167</v>
      </c>
      <c r="FG121" s="246">
        <v>167</v>
      </c>
      <c r="FH121" s="246">
        <v>167</v>
      </c>
      <c r="FI121" s="246">
        <v>167</v>
      </c>
      <c r="FJ121" s="246">
        <v>167</v>
      </c>
      <c r="FK121" s="246">
        <v>167</v>
      </c>
      <c r="FL121" s="246">
        <v>167</v>
      </c>
      <c r="FM121" s="246">
        <v>167</v>
      </c>
      <c r="FN121" s="241">
        <v>167</v>
      </c>
      <c r="FO121" s="246">
        <v>1.1060000000000001</v>
      </c>
      <c r="FP121" s="246">
        <v>1.1060000000000001</v>
      </c>
      <c r="FQ121" s="246">
        <v>1.1060000000000001</v>
      </c>
      <c r="FR121" s="246">
        <v>1.1060000000000001</v>
      </c>
      <c r="FS121" s="246">
        <v>1.1060000000000001</v>
      </c>
      <c r="FT121" s="246">
        <v>1.1060000000000001</v>
      </c>
      <c r="FU121" s="246">
        <v>1.1060000000000001</v>
      </c>
      <c r="FV121" s="241">
        <v>1.1060000000000001</v>
      </c>
      <c r="FW121" s="246">
        <v>1.1060000000000001</v>
      </c>
      <c r="FX121" s="246">
        <v>1.1060000000000001</v>
      </c>
      <c r="FY121" s="246">
        <v>1.1060000000000001</v>
      </c>
      <c r="FZ121" s="246">
        <v>1.1060000000000001</v>
      </c>
      <c r="GA121" s="246">
        <v>1.1060000000000001</v>
      </c>
      <c r="GB121" s="246">
        <v>1.1060000000000001</v>
      </c>
      <c r="GC121" s="246">
        <v>1.1060000000000001</v>
      </c>
      <c r="GD121" s="246">
        <v>1.1060000000000001</v>
      </c>
      <c r="GE121" s="246">
        <v>1.1060000000000001</v>
      </c>
      <c r="GF121" s="246">
        <v>1.1060000000000001</v>
      </c>
      <c r="GG121" s="246">
        <v>1.1060000000000001</v>
      </c>
      <c r="GH121" s="246">
        <v>1.1060000000000001</v>
      </c>
      <c r="GI121" s="246">
        <v>1.1060000000000001</v>
      </c>
      <c r="GJ121" s="246">
        <v>1.1060000000000001</v>
      </c>
      <c r="GK121" s="218">
        <f t="shared" si="79"/>
        <v>0</v>
      </c>
      <c r="GL121" s="7">
        <v>5891</v>
      </c>
      <c r="GM121" s="7">
        <v>6031</v>
      </c>
      <c r="GN121" s="7"/>
      <c r="GO121" s="13">
        <v>6325</v>
      </c>
      <c r="GP121" s="17">
        <v>6486</v>
      </c>
      <c r="GQ121" s="22"/>
      <c r="GR121" s="31">
        <v>6791</v>
      </c>
      <c r="GS121" s="37"/>
      <c r="GT121" s="41"/>
      <c r="GU121" s="44">
        <v>7252</v>
      </c>
      <c r="GV121" s="47"/>
      <c r="GW121" s="53"/>
      <c r="GX121" s="65">
        <v>7729</v>
      </c>
      <c r="GY121" s="69">
        <v>7874</v>
      </c>
      <c r="GZ121" s="71">
        <v>8018</v>
      </c>
      <c r="HA121" s="73">
        <v>8157</v>
      </c>
      <c r="HB121" s="77">
        <v>8293</v>
      </c>
      <c r="HC121" s="82">
        <v>8475</v>
      </c>
      <c r="HD121" s="88">
        <v>8624</v>
      </c>
      <c r="HE121" s="90">
        <v>8751</v>
      </c>
      <c r="HF121" s="93">
        <v>8907</v>
      </c>
      <c r="HG121" s="99">
        <v>9049</v>
      </c>
      <c r="HH121" s="104">
        <v>9190</v>
      </c>
      <c r="HI121" s="114">
        <v>9351</v>
      </c>
      <c r="HJ121" s="117">
        <v>9497</v>
      </c>
      <c r="HK121" s="122">
        <v>9612</v>
      </c>
      <c r="HL121" s="124">
        <v>9751</v>
      </c>
      <c r="HM121" s="129">
        <v>9895</v>
      </c>
      <c r="HN121" s="133">
        <v>10050</v>
      </c>
      <c r="HO121" s="136">
        <v>10180</v>
      </c>
      <c r="HP121" s="140">
        <v>10408</v>
      </c>
      <c r="HQ121" s="145">
        <v>10549</v>
      </c>
      <c r="HR121" s="149">
        <v>10691</v>
      </c>
      <c r="HS121" s="153">
        <v>10860</v>
      </c>
      <c r="HT121" s="158">
        <v>11048</v>
      </c>
      <c r="HU121" s="163">
        <v>11248</v>
      </c>
      <c r="HV121" s="167">
        <v>11453</v>
      </c>
      <c r="HW121" s="174">
        <v>11642</v>
      </c>
      <c r="HX121" s="178">
        <v>11849</v>
      </c>
      <c r="HY121" s="184">
        <v>12057</v>
      </c>
      <c r="HZ121" s="189">
        <v>12220</v>
      </c>
      <c r="IA121" s="193">
        <v>12363</v>
      </c>
      <c r="IB121" s="202">
        <v>12520</v>
      </c>
      <c r="IC121" s="205">
        <v>12668</v>
      </c>
      <c r="ID121" s="209">
        <v>12847</v>
      </c>
      <c r="IE121" s="218">
        <v>13010</v>
      </c>
      <c r="IF121" s="225">
        <v>13219</v>
      </c>
      <c r="IG121" s="229">
        <v>13430</v>
      </c>
      <c r="IH121" s="235">
        <v>13619</v>
      </c>
      <c r="II121" s="245">
        <v>13807</v>
      </c>
      <c r="IJ121" s="251">
        <v>14010</v>
      </c>
      <c r="IK121" s="255">
        <v>14184</v>
      </c>
      <c r="IL121" s="264">
        <v>14364</v>
      </c>
      <c r="IM121" s="268">
        <v>14546</v>
      </c>
      <c r="IN121" s="272">
        <v>14703</v>
      </c>
      <c r="IO121" s="279">
        <v>14845</v>
      </c>
      <c r="IP121" s="285">
        <v>15036</v>
      </c>
      <c r="IQ121" s="291">
        <v>15210</v>
      </c>
      <c r="IR121" s="295">
        <v>15388</v>
      </c>
      <c r="IS121" s="299">
        <v>15590</v>
      </c>
      <c r="IT121" s="305">
        <v>15797</v>
      </c>
      <c r="IU121" s="308">
        <v>15974</v>
      </c>
      <c r="IV121" s="310">
        <v>16158</v>
      </c>
      <c r="IW121" s="313">
        <v>16344</v>
      </c>
      <c r="IX121" s="317">
        <v>16500</v>
      </c>
      <c r="IY121" s="322">
        <v>16671</v>
      </c>
      <c r="IZ121" s="327">
        <v>16820</v>
      </c>
      <c r="JA121" s="331">
        <v>16977</v>
      </c>
      <c r="JB121" s="335">
        <v>17205</v>
      </c>
      <c r="JC121" s="338">
        <v>17402</v>
      </c>
      <c r="JD121" s="343"/>
      <c r="JE121" s="74">
        <v>17773</v>
      </c>
      <c r="JF121" s="354">
        <v>17906</v>
      </c>
      <c r="JG121" s="375">
        <v>18051</v>
      </c>
      <c r="JH121" s="388">
        <v>18204</v>
      </c>
      <c r="JI121" s="393">
        <v>18366</v>
      </c>
      <c r="JJ121" s="414">
        <v>18496</v>
      </c>
      <c r="JK121" s="422">
        <v>18704</v>
      </c>
      <c r="JL121" s="429">
        <v>18889</v>
      </c>
      <c r="JM121" s="435">
        <v>19051</v>
      </c>
      <c r="JN121" s="441">
        <v>19241</v>
      </c>
      <c r="JO121" s="448">
        <v>19397</v>
      </c>
      <c r="JP121" s="456">
        <v>19576</v>
      </c>
      <c r="JQ121" s="460">
        <v>19797</v>
      </c>
      <c r="JR121" s="468">
        <v>19992</v>
      </c>
      <c r="JS121" s="475">
        <v>20159</v>
      </c>
      <c r="JT121" s="483">
        <v>20352</v>
      </c>
      <c r="JU121" s="489">
        <v>20544</v>
      </c>
      <c r="JV121" s="498">
        <v>20762</v>
      </c>
      <c r="JW121" s="505">
        <v>20976</v>
      </c>
      <c r="JX121" s="511">
        <v>21129</v>
      </c>
      <c r="JY121" s="519">
        <v>21299</v>
      </c>
      <c r="JZ121" s="530">
        <v>21458</v>
      </c>
      <c r="KA121" s="218">
        <f t="shared" si="80"/>
        <v>159</v>
      </c>
      <c r="KB121" s="4"/>
    </row>
    <row r="122" spans="1:288" ht="15" customHeight="1" x14ac:dyDescent="0.2">
      <c r="A122" s="557">
        <v>1</v>
      </c>
      <c r="B122" s="43">
        <v>121</v>
      </c>
      <c r="C122" s="4" t="s">
        <v>228</v>
      </c>
      <c r="D122" s="43">
        <v>1</v>
      </c>
      <c r="E122" s="43">
        <v>0</v>
      </c>
      <c r="F122" s="7">
        <v>232</v>
      </c>
      <c r="G122" s="1">
        <v>238</v>
      </c>
      <c r="H122" s="10">
        <v>248</v>
      </c>
      <c r="I122" s="13">
        <v>256</v>
      </c>
      <c r="J122" s="1">
        <v>264</v>
      </c>
      <c r="K122" s="1">
        <v>270</v>
      </c>
      <c r="L122" s="1">
        <v>274</v>
      </c>
      <c r="M122" s="1">
        <f t="shared" si="170"/>
        <v>282</v>
      </c>
      <c r="N122" s="1">
        <f>ROUND((M122-F122)/7+M122,0)</f>
        <v>289</v>
      </c>
      <c r="O122" s="1">
        <f>ROUND((N122-F122)/8+N122,0)</f>
        <v>296</v>
      </c>
      <c r="P122" s="1">
        <f t="shared" si="169"/>
        <v>304</v>
      </c>
      <c r="Q122" s="1">
        <f t="shared" si="171"/>
        <v>312.2</v>
      </c>
      <c r="R122" s="1">
        <f>ROUND((Q122-F122)/11+Q122,1)</f>
        <v>319.5</v>
      </c>
      <c r="S122" s="1">
        <f t="shared" ref="S122:S123" si="175">ROUND((R122-G122)/11+R122,1)</f>
        <v>326.89999999999998</v>
      </c>
      <c r="T122" s="71">
        <v>336</v>
      </c>
      <c r="U122" s="1">
        <v>343.2</v>
      </c>
      <c r="V122" s="77">
        <v>350</v>
      </c>
      <c r="W122" s="82">
        <v>356</v>
      </c>
      <c r="X122" s="1">
        <f>ROUND((W122-T122)/3+W122,1)</f>
        <v>362.7</v>
      </c>
      <c r="Y122" s="1">
        <f>ROUND((X122-U122)/3+X122,1)</f>
        <v>369.2</v>
      </c>
      <c r="Z122" s="93">
        <v>374</v>
      </c>
      <c r="AA122" s="1">
        <f>ROUND((Z122-W122)/3+Z122,1)</f>
        <v>380</v>
      </c>
      <c r="AB122" s="104">
        <v>388</v>
      </c>
      <c r="AC122" s="114">
        <v>393</v>
      </c>
      <c r="AD122" s="117">
        <v>400</v>
      </c>
      <c r="AE122" s="122">
        <v>406</v>
      </c>
      <c r="AF122" s="124">
        <v>413</v>
      </c>
      <c r="AG122" s="129">
        <v>420</v>
      </c>
      <c r="AH122" s="133">
        <v>428</v>
      </c>
      <c r="AI122" s="136">
        <v>438</v>
      </c>
      <c r="AJ122" s="1">
        <f>ROUND((AI122-AF122)/3+AI122,1)</f>
        <v>446.3</v>
      </c>
      <c r="AK122" s="1">
        <f>ROUND((AJ122-AG122)/3+AJ122,1)</f>
        <v>455.1</v>
      </c>
      <c r="AL122" s="149">
        <v>464</v>
      </c>
      <c r="AM122" s="1">
        <v>472</v>
      </c>
      <c r="AN122" s="1">
        <v>478</v>
      </c>
      <c r="AO122" s="1">
        <v>484</v>
      </c>
      <c r="AP122" s="1">
        <v>490</v>
      </c>
      <c r="AQ122" s="1">
        <v>496</v>
      </c>
      <c r="AR122" s="1">
        <v>500</v>
      </c>
      <c r="AS122" s="1">
        <v>504</v>
      </c>
      <c r="AT122" s="1">
        <v>510</v>
      </c>
      <c r="AU122" s="1">
        <v>514</v>
      </c>
      <c r="AV122" s="1">
        <v>520</v>
      </c>
      <c r="AW122" s="1">
        <v>524</v>
      </c>
      <c r="AX122" s="1">
        <v>530</v>
      </c>
      <c r="AY122" s="1">
        <v>530</v>
      </c>
      <c r="AZ122" s="1">
        <v>530</v>
      </c>
      <c r="BA122" s="1">
        <v>530</v>
      </c>
      <c r="BB122" s="1">
        <v>530</v>
      </c>
      <c r="BC122" s="1">
        <v>530</v>
      </c>
      <c r="BD122" s="1">
        <v>530</v>
      </c>
      <c r="BE122" s="1">
        <v>530</v>
      </c>
      <c r="BF122" s="1">
        <v>530</v>
      </c>
      <c r="BG122" s="1">
        <f>BF122</f>
        <v>530</v>
      </c>
      <c r="BH122" s="272">
        <v>605</v>
      </c>
      <c r="BI122" s="5">
        <v>605</v>
      </c>
      <c r="BJ122" s="5">
        <v>605</v>
      </c>
      <c r="BK122" s="5">
        <v>605</v>
      </c>
      <c r="BL122" s="5">
        <v>605</v>
      </c>
      <c r="BM122" s="5">
        <v>605</v>
      </c>
      <c r="BN122" s="5">
        <v>605</v>
      </c>
      <c r="BO122" s="5">
        <v>605</v>
      </c>
      <c r="BP122" s="5">
        <v>605</v>
      </c>
      <c r="BQ122" s="5">
        <v>605</v>
      </c>
      <c r="BR122" s="5">
        <v>605</v>
      </c>
      <c r="BS122" s="5">
        <v>605</v>
      </c>
      <c r="BT122" s="5">
        <v>605</v>
      </c>
      <c r="BU122" s="5">
        <v>605</v>
      </c>
      <c r="BV122" s="5">
        <v>605</v>
      </c>
      <c r="BW122" s="5">
        <v>605</v>
      </c>
      <c r="BX122" s="5">
        <v>605</v>
      </c>
      <c r="BY122" s="5">
        <v>605</v>
      </c>
      <c r="BZ122" s="5">
        <v>605</v>
      </c>
      <c r="CA122" s="5">
        <v>605</v>
      </c>
      <c r="CB122" s="5">
        <v>605</v>
      </c>
      <c r="CC122" s="393">
        <v>638</v>
      </c>
      <c r="CD122" s="5">
        <v>638</v>
      </c>
      <c r="CE122" s="5">
        <v>638</v>
      </c>
      <c r="CF122" s="433">
        <v>649</v>
      </c>
      <c r="CG122" s="5">
        <v>649</v>
      </c>
      <c r="CH122" s="5">
        <v>649</v>
      </c>
      <c r="CI122" s="5">
        <v>649</v>
      </c>
      <c r="CJ122" s="5">
        <v>649</v>
      </c>
      <c r="CK122" s="5">
        <v>649</v>
      </c>
      <c r="CL122" s="5">
        <v>649</v>
      </c>
      <c r="CM122" s="5">
        <v>649</v>
      </c>
      <c r="CN122" s="5">
        <v>649</v>
      </c>
      <c r="CO122" s="5">
        <v>649</v>
      </c>
      <c r="CP122" s="5">
        <v>649</v>
      </c>
      <c r="CQ122" s="5">
        <v>649</v>
      </c>
      <c r="CR122" s="5">
        <v>649</v>
      </c>
      <c r="CS122" s="5">
        <v>649</v>
      </c>
      <c r="CT122" s="5">
        <v>649</v>
      </c>
      <c r="CU122" s="218">
        <f t="shared" si="76"/>
        <v>0</v>
      </c>
      <c r="CV122" s="7">
        <v>116</v>
      </c>
      <c r="CW122" s="1">
        <v>120</v>
      </c>
      <c r="CX122" s="10">
        <v>124</v>
      </c>
      <c r="CY122" s="13">
        <v>130</v>
      </c>
      <c r="CZ122" s="1">
        <v>132</v>
      </c>
      <c r="DA122" s="1">
        <v>135</v>
      </c>
      <c r="DB122" s="1">
        <v>136</v>
      </c>
      <c r="DC122" s="1">
        <f t="shared" si="172"/>
        <v>137</v>
      </c>
      <c r="DD122" s="1">
        <f>ROUND((DC122-CV122)/7+DC122,0)</f>
        <v>140</v>
      </c>
      <c r="DE122" s="1">
        <f>ROUND((DD122-CV122)/8+DD122,0)</f>
        <v>143</v>
      </c>
      <c r="DF122" s="1">
        <f t="shared" si="173"/>
        <v>147</v>
      </c>
      <c r="DG122" s="1">
        <f t="shared" si="174"/>
        <v>151.1</v>
      </c>
      <c r="DH122" s="1">
        <f>ROUND((DG122-CV122)/11+DG122,1)</f>
        <v>154.30000000000001</v>
      </c>
      <c r="DI122" s="1">
        <f t="shared" ref="DI122:DI123" si="176">ROUND((DH122-CW122)/11+DH122,1)</f>
        <v>157.4</v>
      </c>
      <c r="DJ122" s="71">
        <v>180</v>
      </c>
      <c r="DK122" s="1">
        <v>184.5</v>
      </c>
      <c r="DL122" s="77">
        <v>190</v>
      </c>
      <c r="DM122" s="82">
        <v>193</v>
      </c>
      <c r="DN122" s="1">
        <f>ROUND((DM122-DJ122)/3+DM122,1)</f>
        <v>197.3</v>
      </c>
      <c r="DO122" s="1">
        <f>ROUND((DN122-DK122)/3+DN122,1)</f>
        <v>201.6</v>
      </c>
      <c r="DP122" s="93">
        <v>202</v>
      </c>
      <c r="DQ122" s="1">
        <f>ROUND((DP122-DM122)/3+DP122,1)</f>
        <v>205</v>
      </c>
      <c r="DR122" s="104">
        <v>213</v>
      </c>
      <c r="DS122" s="114">
        <v>218</v>
      </c>
      <c r="DT122" s="117">
        <v>223</v>
      </c>
      <c r="DU122" s="122">
        <v>228</v>
      </c>
      <c r="DV122" s="124">
        <v>233</v>
      </c>
      <c r="DW122" s="129">
        <v>238</v>
      </c>
      <c r="DX122" s="133">
        <v>241</v>
      </c>
      <c r="DY122" s="136">
        <v>241</v>
      </c>
      <c r="DZ122" s="1">
        <f>DY122</f>
        <v>241</v>
      </c>
      <c r="EA122" s="1">
        <f>DZ122</f>
        <v>241</v>
      </c>
      <c r="EB122" s="149">
        <v>242</v>
      </c>
      <c r="EC122" s="1">
        <v>244</v>
      </c>
      <c r="ED122" s="1">
        <v>246</v>
      </c>
      <c r="EE122" s="1">
        <v>248</v>
      </c>
      <c r="EF122" s="1">
        <v>250</v>
      </c>
      <c r="EG122" s="1">
        <v>252</v>
      </c>
      <c r="EH122" s="1">
        <v>254</v>
      </c>
      <c r="EI122" s="1">
        <v>256</v>
      </c>
      <c r="EJ122" s="1">
        <v>257</v>
      </c>
      <c r="EK122" s="1">
        <f>EJ122</f>
        <v>257</v>
      </c>
      <c r="EL122" s="1">
        <f>EK122</f>
        <v>257</v>
      </c>
      <c r="EM122" s="1">
        <f>EL122</f>
        <v>257</v>
      </c>
      <c r="EN122" s="1">
        <f>EM122</f>
        <v>257</v>
      </c>
      <c r="EO122" s="1">
        <v>257</v>
      </c>
      <c r="EP122" s="1">
        <v>257</v>
      </c>
      <c r="EQ122" s="1">
        <v>257</v>
      </c>
      <c r="ER122" s="1">
        <v>257</v>
      </c>
      <c r="ES122" s="1">
        <v>257</v>
      </c>
      <c r="ET122" s="1">
        <v>257</v>
      </c>
      <c r="EU122" s="1">
        <v>257</v>
      </c>
      <c r="EV122" s="1">
        <f>EU122</f>
        <v>257</v>
      </c>
      <c r="EW122" s="1">
        <f>EV122</f>
        <v>257</v>
      </c>
      <c r="EX122" s="1">
        <f t="shared" ref="EX122:EX124" si="177">EW122</f>
        <v>257</v>
      </c>
      <c r="EY122" s="5">
        <v>248</v>
      </c>
      <c r="EZ122" s="5">
        <v>248</v>
      </c>
      <c r="FA122" s="5">
        <v>248</v>
      </c>
      <c r="FB122" s="5">
        <v>248</v>
      </c>
      <c r="FC122" s="5">
        <v>248</v>
      </c>
      <c r="FD122" s="5">
        <v>248</v>
      </c>
      <c r="FE122" s="5">
        <v>248</v>
      </c>
      <c r="FF122" s="5">
        <v>248</v>
      </c>
      <c r="FG122" s="5">
        <v>248</v>
      </c>
      <c r="FH122" s="5">
        <v>248</v>
      </c>
      <c r="FI122" s="5">
        <v>248</v>
      </c>
      <c r="FJ122" s="5">
        <v>248</v>
      </c>
      <c r="FK122" s="5">
        <v>248</v>
      </c>
      <c r="FL122" s="5">
        <v>248</v>
      </c>
      <c r="FM122" s="5">
        <v>248</v>
      </c>
      <c r="FN122" s="5">
        <v>248</v>
      </c>
      <c r="FO122" s="5">
        <v>248</v>
      </c>
      <c r="FP122" s="5">
        <v>248</v>
      </c>
      <c r="FQ122" s="5">
        <v>248</v>
      </c>
      <c r="FR122" s="5">
        <v>248</v>
      </c>
      <c r="FS122" s="393">
        <v>257</v>
      </c>
      <c r="FT122" s="5">
        <v>257</v>
      </c>
      <c r="FU122" s="5">
        <v>257</v>
      </c>
      <c r="FV122" s="433">
        <v>262</v>
      </c>
      <c r="FW122" s="5">
        <v>262</v>
      </c>
      <c r="FX122" s="5">
        <v>262</v>
      </c>
      <c r="FY122" s="5">
        <v>262</v>
      </c>
      <c r="FZ122" s="5">
        <v>262</v>
      </c>
      <c r="GA122" s="5">
        <v>262</v>
      </c>
      <c r="GB122" s="5">
        <v>262</v>
      </c>
      <c r="GC122" s="5">
        <v>262</v>
      </c>
      <c r="GD122" s="5">
        <v>262</v>
      </c>
      <c r="GE122" s="5">
        <v>262</v>
      </c>
      <c r="GF122" s="5">
        <v>262</v>
      </c>
      <c r="GG122" s="5">
        <v>262</v>
      </c>
      <c r="GH122" s="5">
        <v>262</v>
      </c>
      <c r="GI122" s="5">
        <v>262</v>
      </c>
      <c r="GJ122" s="5">
        <v>262</v>
      </c>
      <c r="GK122" s="218">
        <f t="shared" si="79"/>
        <v>0</v>
      </c>
      <c r="GL122" s="7">
        <v>4764</v>
      </c>
      <c r="GM122" s="7">
        <v>4889</v>
      </c>
      <c r="GN122" s="7">
        <v>5036</v>
      </c>
      <c r="GO122" s="13">
        <v>5182</v>
      </c>
      <c r="GP122" s="17">
        <v>5331</v>
      </c>
      <c r="GQ122" s="22">
        <v>5471</v>
      </c>
      <c r="GR122" s="31">
        <v>5547</v>
      </c>
      <c r="GS122" s="37">
        <v>5714</v>
      </c>
      <c r="GT122" s="41">
        <v>5969</v>
      </c>
      <c r="GU122" s="44">
        <v>6098</v>
      </c>
      <c r="GV122" s="47">
        <v>6227</v>
      </c>
      <c r="GW122" s="53">
        <v>6401</v>
      </c>
      <c r="GX122" s="65">
        <v>6528</v>
      </c>
      <c r="GY122" s="69">
        <v>6660</v>
      </c>
      <c r="GZ122" s="71">
        <v>6784</v>
      </c>
      <c r="HA122" s="73">
        <v>6970</v>
      </c>
      <c r="HB122" s="77">
        <v>7092</v>
      </c>
      <c r="HC122" s="82">
        <v>7224</v>
      </c>
      <c r="HD122" s="88">
        <v>7318</v>
      </c>
      <c r="HE122" s="90">
        <v>7467</v>
      </c>
      <c r="HF122" s="93">
        <v>7892</v>
      </c>
      <c r="HG122" s="99">
        <v>8148</v>
      </c>
      <c r="HH122" s="104">
        <v>8436</v>
      </c>
      <c r="HI122" s="114">
        <v>8763</v>
      </c>
      <c r="HJ122" s="117">
        <v>9124</v>
      </c>
      <c r="HK122" s="122">
        <v>9442</v>
      </c>
      <c r="HL122" s="124">
        <v>9613</v>
      </c>
      <c r="HM122" s="129">
        <v>9814</v>
      </c>
      <c r="HN122" s="133">
        <v>10010</v>
      </c>
      <c r="HO122" s="136">
        <v>10266</v>
      </c>
      <c r="HP122" s="140">
        <v>10369</v>
      </c>
      <c r="HQ122" s="145">
        <v>10779</v>
      </c>
      <c r="HR122" s="149">
        <v>11423</v>
      </c>
      <c r="HS122" s="153">
        <v>11771</v>
      </c>
      <c r="HT122" s="158">
        <v>12146</v>
      </c>
      <c r="HU122" s="163">
        <v>12517</v>
      </c>
      <c r="HV122" s="167">
        <v>12917</v>
      </c>
      <c r="HW122" s="174">
        <v>13262</v>
      </c>
      <c r="HX122" s="178">
        <v>13647</v>
      </c>
      <c r="HY122" s="184">
        <v>14024</v>
      </c>
      <c r="HZ122" s="189">
        <v>14400</v>
      </c>
      <c r="IA122" s="193">
        <v>14714</v>
      </c>
      <c r="IB122" s="202">
        <v>14977</v>
      </c>
      <c r="IC122" s="205">
        <v>15330</v>
      </c>
      <c r="ID122" s="209">
        <v>15620</v>
      </c>
      <c r="IE122" s="218">
        <v>15620</v>
      </c>
      <c r="IF122" s="225">
        <v>15620</v>
      </c>
      <c r="IG122" s="229">
        <v>15678</v>
      </c>
      <c r="IH122" s="235">
        <v>15679</v>
      </c>
      <c r="II122" s="245">
        <v>15679</v>
      </c>
      <c r="IJ122" s="251">
        <v>15702</v>
      </c>
      <c r="IK122" s="255">
        <v>15702</v>
      </c>
      <c r="IL122" s="264">
        <v>15754</v>
      </c>
      <c r="IM122" s="268">
        <v>15754</v>
      </c>
      <c r="IN122" s="272">
        <v>15800</v>
      </c>
      <c r="IO122" s="279">
        <v>15800</v>
      </c>
      <c r="IP122" s="285">
        <v>15800</v>
      </c>
      <c r="IQ122" s="291">
        <v>15800</v>
      </c>
      <c r="IR122" s="295">
        <v>15800</v>
      </c>
      <c r="IS122" s="301">
        <v>15890</v>
      </c>
      <c r="IT122" s="305">
        <v>15890</v>
      </c>
      <c r="IU122" s="308">
        <v>15890</v>
      </c>
      <c r="IV122" s="310">
        <v>15890</v>
      </c>
      <c r="IW122" s="313">
        <v>15890</v>
      </c>
      <c r="IX122" s="317">
        <v>15982</v>
      </c>
      <c r="IY122" s="322">
        <v>16016</v>
      </c>
      <c r="IZ122" s="327">
        <v>16045</v>
      </c>
      <c r="JA122" s="331">
        <v>16045</v>
      </c>
      <c r="JB122" s="335">
        <v>16045</v>
      </c>
      <c r="JC122" s="338">
        <v>16376</v>
      </c>
      <c r="JD122" s="343">
        <v>16376</v>
      </c>
      <c r="JE122" s="346">
        <v>16376</v>
      </c>
      <c r="JF122" s="354">
        <v>16376</v>
      </c>
      <c r="JG122" s="375">
        <v>16376</v>
      </c>
      <c r="JH122" s="388">
        <v>16376</v>
      </c>
      <c r="JI122" s="393">
        <v>16529</v>
      </c>
      <c r="JJ122" s="414">
        <v>16529</v>
      </c>
      <c r="JK122" s="422">
        <v>16560</v>
      </c>
      <c r="JL122" s="429">
        <v>16575</v>
      </c>
      <c r="JM122" s="435">
        <v>16583</v>
      </c>
      <c r="JN122" s="441">
        <v>16583</v>
      </c>
      <c r="JO122" s="448">
        <v>16609</v>
      </c>
      <c r="JP122" s="456">
        <v>16609</v>
      </c>
      <c r="JQ122" s="460">
        <v>16609</v>
      </c>
      <c r="JR122" s="468">
        <v>16609</v>
      </c>
      <c r="JS122" s="475">
        <v>16609</v>
      </c>
      <c r="JT122" s="483">
        <v>16609</v>
      </c>
      <c r="JU122" s="489">
        <v>16676</v>
      </c>
      <c r="JV122" s="498">
        <v>16676</v>
      </c>
      <c r="JW122" s="505">
        <v>16716</v>
      </c>
      <c r="JX122" s="511">
        <v>16736</v>
      </c>
      <c r="JY122" s="519">
        <v>16736</v>
      </c>
      <c r="JZ122" s="530">
        <v>16736</v>
      </c>
      <c r="KA122" s="218">
        <f t="shared" si="80"/>
        <v>0</v>
      </c>
      <c r="KB122" s="4" t="s">
        <v>8</v>
      </c>
    </row>
    <row r="123" spans="1:288" ht="15" customHeight="1" x14ac:dyDescent="0.2">
      <c r="A123" s="557"/>
      <c r="B123" s="43">
        <v>122</v>
      </c>
      <c r="C123" s="4" t="s">
        <v>383</v>
      </c>
      <c r="D123" s="43">
        <v>1</v>
      </c>
      <c r="E123" s="43">
        <v>1</v>
      </c>
      <c r="F123" s="7">
        <v>351</v>
      </c>
      <c r="G123" s="7">
        <v>355</v>
      </c>
      <c r="H123" s="10">
        <v>359</v>
      </c>
      <c r="I123" s="13">
        <v>365</v>
      </c>
      <c r="J123" s="18">
        <v>370</v>
      </c>
      <c r="K123" s="22">
        <v>376</v>
      </c>
      <c r="L123" s="31">
        <v>384</v>
      </c>
      <c r="M123" s="40">
        <v>392</v>
      </c>
      <c r="N123" s="41">
        <v>399</v>
      </c>
      <c r="O123" s="44">
        <v>407</v>
      </c>
      <c r="P123" s="47">
        <v>412</v>
      </c>
      <c r="Q123" s="53">
        <v>418</v>
      </c>
      <c r="R123" s="65">
        <v>423</v>
      </c>
      <c r="S123" s="1">
        <f t="shared" si="175"/>
        <v>429.2</v>
      </c>
      <c r="T123" s="71">
        <v>438</v>
      </c>
      <c r="U123" s="73">
        <v>446</v>
      </c>
      <c r="V123" s="77">
        <v>451</v>
      </c>
      <c r="W123" s="82">
        <v>456</v>
      </c>
      <c r="X123" s="88">
        <v>461</v>
      </c>
      <c r="Y123" s="90">
        <v>468</v>
      </c>
      <c r="Z123" s="93">
        <v>473</v>
      </c>
      <c r="AA123" s="99">
        <v>479</v>
      </c>
      <c r="AB123" s="104">
        <v>485</v>
      </c>
      <c r="AC123" s="114">
        <v>491</v>
      </c>
      <c r="AD123" s="117">
        <v>497</v>
      </c>
      <c r="AE123" s="122">
        <v>503</v>
      </c>
      <c r="AF123" s="124">
        <v>509</v>
      </c>
      <c r="AG123" s="129">
        <v>514</v>
      </c>
      <c r="AH123" s="133">
        <v>521</v>
      </c>
      <c r="AI123" s="136">
        <v>529</v>
      </c>
      <c r="AJ123" s="140">
        <v>536</v>
      </c>
      <c r="AK123" s="145">
        <v>542</v>
      </c>
      <c r="AL123" s="149">
        <v>548</v>
      </c>
      <c r="AM123" s="153">
        <v>555</v>
      </c>
      <c r="AN123" s="158">
        <v>561</v>
      </c>
      <c r="AO123" s="163">
        <v>567</v>
      </c>
      <c r="AP123" s="167">
        <v>575</v>
      </c>
      <c r="AQ123" s="174">
        <v>581</v>
      </c>
      <c r="AR123" s="178">
        <v>587</v>
      </c>
      <c r="AS123" s="184">
        <v>594</v>
      </c>
      <c r="AT123" s="189">
        <v>601</v>
      </c>
      <c r="AU123" s="193">
        <v>608</v>
      </c>
      <c r="AV123" s="202">
        <v>614</v>
      </c>
      <c r="AW123" s="205">
        <v>620</v>
      </c>
      <c r="AX123" s="209">
        <v>624</v>
      </c>
      <c r="AY123" s="1">
        <v>628</v>
      </c>
      <c r="AZ123" s="225">
        <v>631</v>
      </c>
      <c r="BA123" s="1">
        <v>634</v>
      </c>
      <c r="BB123" s="235">
        <v>638</v>
      </c>
      <c r="BC123" s="245">
        <v>641</v>
      </c>
      <c r="BD123" s="1">
        <v>644</v>
      </c>
      <c r="BE123" s="1">
        <v>647</v>
      </c>
      <c r="BF123" s="264">
        <v>647</v>
      </c>
      <c r="BG123" s="268">
        <v>652</v>
      </c>
      <c r="BH123" s="1">
        <v>657</v>
      </c>
      <c r="BI123" s="279">
        <v>659</v>
      </c>
      <c r="BJ123" s="285">
        <v>662</v>
      </c>
      <c r="BK123" s="291">
        <v>666</v>
      </c>
      <c r="BL123" s="295">
        <v>668</v>
      </c>
      <c r="BM123" s="299">
        <v>672</v>
      </c>
      <c r="BN123" s="1">
        <v>676</v>
      </c>
      <c r="BO123" s="308">
        <v>676</v>
      </c>
      <c r="BP123" s="310">
        <v>677</v>
      </c>
      <c r="BQ123" s="313">
        <v>677</v>
      </c>
      <c r="BR123" s="317">
        <v>680</v>
      </c>
      <c r="BS123" s="322">
        <v>680</v>
      </c>
      <c r="BT123" s="1">
        <v>680</v>
      </c>
      <c r="BU123" s="1">
        <v>680</v>
      </c>
      <c r="BV123" s="1">
        <v>680</v>
      </c>
      <c r="BW123" s="1">
        <v>680</v>
      </c>
      <c r="BX123" s="1">
        <v>684</v>
      </c>
      <c r="BY123" s="1">
        <v>688</v>
      </c>
      <c r="BZ123" s="1">
        <v>692</v>
      </c>
      <c r="CA123" s="1">
        <v>696</v>
      </c>
      <c r="CB123" s="1">
        <v>700</v>
      </c>
      <c r="CC123" s="1">
        <v>704</v>
      </c>
      <c r="CD123" s="1">
        <v>708</v>
      </c>
      <c r="CE123" s="1">
        <v>712</v>
      </c>
      <c r="CF123" s="1">
        <v>716</v>
      </c>
      <c r="CG123" s="1">
        <v>720</v>
      </c>
      <c r="CH123" s="1">
        <v>724</v>
      </c>
      <c r="CI123" s="1">
        <v>1.081</v>
      </c>
      <c r="CJ123" s="456">
        <v>6</v>
      </c>
      <c r="CK123" s="460">
        <v>11</v>
      </c>
      <c r="CL123" s="1">
        <v>16</v>
      </c>
      <c r="CM123" s="475">
        <v>22</v>
      </c>
      <c r="CN123" s="1">
        <v>27</v>
      </c>
      <c r="CO123" s="489">
        <v>32</v>
      </c>
      <c r="CP123" s="498">
        <v>38</v>
      </c>
      <c r="CQ123" s="505">
        <v>44</v>
      </c>
      <c r="CR123" s="1">
        <v>50</v>
      </c>
      <c r="CS123" s="519">
        <v>55</v>
      </c>
      <c r="CT123" s="530">
        <v>63</v>
      </c>
      <c r="CU123" s="218">
        <f t="shared" si="76"/>
        <v>8</v>
      </c>
      <c r="CV123" s="7">
        <v>178</v>
      </c>
      <c r="CW123" s="7">
        <v>180</v>
      </c>
      <c r="CX123" s="10">
        <v>183</v>
      </c>
      <c r="CY123" s="13">
        <v>187</v>
      </c>
      <c r="CZ123" s="18">
        <v>189</v>
      </c>
      <c r="DA123" s="22">
        <v>192</v>
      </c>
      <c r="DB123" s="31">
        <v>194</v>
      </c>
      <c r="DC123" s="40">
        <v>196</v>
      </c>
      <c r="DD123" s="41">
        <v>198</v>
      </c>
      <c r="DE123" s="44">
        <v>202</v>
      </c>
      <c r="DF123" s="47">
        <v>205</v>
      </c>
      <c r="DG123" s="53">
        <v>208</v>
      </c>
      <c r="DH123" s="65">
        <v>212</v>
      </c>
      <c r="DI123" s="1">
        <f t="shared" si="176"/>
        <v>214.9</v>
      </c>
      <c r="DJ123" s="71">
        <v>220</v>
      </c>
      <c r="DK123" s="73">
        <v>225</v>
      </c>
      <c r="DL123" s="77">
        <v>225</v>
      </c>
      <c r="DM123" s="82">
        <v>227</v>
      </c>
      <c r="DN123" s="88">
        <v>229</v>
      </c>
      <c r="DO123" s="90">
        <v>229</v>
      </c>
      <c r="DP123" s="93">
        <v>229</v>
      </c>
      <c r="DQ123" s="99">
        <v>229</v>
      </c>
      <c r="DR123" s="104">
        <v>229</v>
      </c>
      <c r="DS123" s="114">
        <v>229</v>
      </c>
      <c r="DT123" s="117">
        <v>229</v>
      </c>
      <c r="DU123" s="122">
        <v>229</v>
      </c>
      <c r="DV123" s="124">
        <v>229</v>
      </c>
      <c r="DW123" s="129">
        <v>229</v>
      </c>
      <c r="DX123" s="133">
        <v>229</v>
      </c>
      <c r="DY123" s="136">
        <v>229</v>
      </c>
      <c r="DZ123" s="140">
        <v>229</v>
      </c>
      <c r="EA123" s="145">
        <v>229</v>
      </c>
      <c r="EB123" s="149">
        <v>229</v>
      </c>
      <c r="EC123" s="153">
        <v>229</v>
      </c>
      <c r="ED123" s="158">
        <v>229</v>
      </c>
      <c r="EE123" s="163">
        <v>229</v>
      </c>
      <c r="EF123" s="167">
        <v>229</v>
      </c>
      <c r="EG123" s="174">
        <v>229</v>
      </c>
      <c r="EH123" s="178">
        <v>229</v>
      </c>
      <c r="EI123" s="184">
        <v>229</v>
      </c>
      <c r="EJ123" s="189">
        <v>229</v>
      </c>
      <c r="EK123" s="193">
        <v>229</v>
      </c>
      <c r="EL123" s="202">
        <v>229</v>
      </c>
      <c r="EM123" s="205">
        <v>229</v>
      </c>
      <c r="EN123" s="209">
        <v>229</v>
      </c>
      <c r="EO123" s="1">
        <v>229</v>
      </c>
      <c r="EP123" s="225">
        <v>229</v>
      </c>
      <c r="EQ123" s="1">
        <v>229</v>
      </c>
      <c r="ER123" s="235">
        <v>229</v>
      </c>
      <c r="ES123" s="245">
        <v>229</v>
      </c>
      <c r="ET123" s="1">
        <v>229</v>
      </c>
      <c r="EU123" s="1">
        <v>229</v>
      </c>
      <c r="EV123" s="264">
        <v>229</v>
      </c>
      <c r="EW123" s="268">
        <v>229</v>
      </c>
      <c r="EX123" s="1">
        <f t="shared" si="177"/>
        <v>229</v>
      </c>
      <c r="EY123" s="279">
        <v>229</v>
      </c>
      <c r="EZ123" s="285">
        <v>229</v>
      </c>
      <c r="FA123" s="291">
        <v>229</v>
      </c>
      <c r="FB123" s="295">
        <v>229</v>
      </c>
      <c r="FC123" s="299">
        <v>229</v>
      </c>
      <c r="FD123" s="1">
        <v>229</v>
      </c>
      <c r="FE123" s="308">
        <v>229</v>
      </c>
      <c r="FF123" s="310">
        <v>229</v>
      </c>
      <c r="FG123" s="313">
        <v>229</v>
      </c>
      <c r="FH123" s="317">
        <v>229</v>
      </c>
      <c r="FI123" s="322">
        <v>229</v>
      </c>
      <c r="FJ123" s="1">
        <v>229</v>
      </c>
      <c r="FK123" s="1">
        <v>229</v>
      </c>
      <c r="FL123" s="1">
        <v>229</v>
      </c>
      <c r="FM123" s="1">
        <v>229</v>
      </c>
      <c r="FN123" s="1">
        <v>231</v>
      </c>
      <c r="FO123" s="1">
        <v>233</v>
      </c>
      <c r="FP123" s="1">
        <v>235</v>
      </c>
      <c r="FQ123" s="1">
        <v>237</v>
      </c>
      <c r="FR123" s="1">
        <v>239</v>
      </c>
      <c r="FS123" s="1">
        <v>241</v>
      </c>
      <c r="FT123" s="1">
        <v>242</v>
      </c>
      <c r="FU123" s="1">
        <v>244</v>
      </c>
      <c r="FV123" s="1">
        <v>246</v>
      </c>
      <c r="FW123" s="1">
        <v>248</v>
      </c>
      <c r="FX123" s="1">
        <v>250</v>
      </c>
      <c r="FY123" s="1">
        <v>252</v>
      </c>
      <c r="FZ123" s="456">
        <v>5</v>
      </c>
      <c r="GA123" s="460">
        <v>10</v>
      </c>
      <c r="GB123" s="1">
        <v>15</v>
      </c>
      <c r="GC123" s="475">
        <v>18</v>
      </c>
      <c r="GD123" s="1">
        <v>22</v>
      </c>
      <c r="GE123" s="489">
        <v>29</v>
      </c>
      <c r="GF123" s="498">
        <v>34</v>
      </c>
      <c r="GG123" s="505">
        <v>37</v>
      </c>
      <c r="GH123" s="1">
        <v>41</v>
      </c>
      <c r="GI123" s="519">
        <v>44</v>
      </c>
      <c r="GJ123" s="530">
        <v>51</v>
      </c>
      <c r="GK123" s="218">
        <f t="shared" si="79"/>
        <v>7</v>
      </c>
      <c r="GL123" s="7">
        <v>6970</v>
      </c>
      <c r="GM123" s="7">
        <v>7060</v>
      </c>
      <c r="GN123" s="7">
        <v>7170</v>
      </c>
      <c r="GO123" s="13">
        <v>7265</v>
      </c>
      <c r="GP123" s="17">
        <v>7350</v>
      </c>
      <c r="GQ123" s="22">
        <v>7518</v>
      </c>
      <c r="GR123" s="31">
        <v>7800</v>
      </c>
      <c r="GS123" s="37">
        <v>7915</v>
      </c>
      <c r="GT123" s="41">
        <v>8043</v>
      </c>
      <c r="GU123" s="44">
        <v>8142</v>
      </c>
      <c r="GV123" s="47">
        <v>8223</v>
      </c>
      <c r="GW123" s="53">
        <v>8315</v>
      </c>
      <c r="GX123" s="65">
        <v>8405</v>
      </c>
      <c r="GY123" s="69">
        <v>8500</v>
      </c>
      <c r="GZ123" s="71">
        <v>8590</v>
      </c>
      <c r="HA123" s="73">
        <v>8664</v>
      </c>
      <c r="HB123" s="77">
        <v>8788</v>
      </c>
      <c r="HC123" s="82">
        <v>9004</v>
      </c>
      <c r="HD123" s="88">
        <v>9172</v>
      </c>
      <c r="HE123" s="90">
        <v>9321</v>
      </c>
      <c r="HF123" s="93">
        <v>9457</v>
      </c>
      <c r="HG123" s="99">
        <v>9614</v>
      </c>
      <c r="HH123" s="104">
        <v>9773</v>
      </c>
      <c r="HI123" s="114">
        <v>9937</v>
      </c>
      <c r="HJ123" s="117">
        <v>10111</v>
      </c>
      <c r="HK123" s="122">
        <v>10266</v>
      </c>
      <c r="HL123" s="124">
        <v>10443</v>
      </c>
      <c r="HM123" s="129">
        <v>10594</v>
      </c>
      <c r="HN123" s="133">
        <v>10811</v>
      </c>
      <c r="HO123" s="136">
        <v>10992</v>
      </c>
      <c r="HP123" s="140">
        <v>11153</v>
      </c>
      <c r="HQ123" s="145">
        <v>11298</v>
      </c>
      <c r="HR123" s="149">
        <v>11481</v>
      </c>
      <c r="HS123" s="153">
        <v>11648</v>
      </c>
      <c r="HT123" s="158">
        <v>11830</v>
      </c>
      <c r="HU123" s="163">
        <v>11999</v>
      </c>
      <c r="HV123" s="167">
        <v>12194</v>
      </c>
      <c r="HW123" s="174">
        <v>12356</v>
      </c>
      <c r="HX123" s="178">
        <v>12538</v>
      </c>
      <c r="HY123" s="184">
        <v>12720</v>
      </c>
      <c r="HZ123" s="189">
        <v>12906</v>
      </c>
      <c r="IA123" s="193">
        <v>13130</v>
      </c>
      <c r="IB123" s="202">
        <v>13290</v>
      </c>
      <c r="IC123" s="205">
        <v>13470</v>
      </c>
      <c r="ID123" s="209">
        <v>13585</v>
      </c>
      <c r="IE123" s="218">
        <v>13687</v>
      </c>
      <c r="IF123" s="225">
        <v>13796</v>
      </c>
      <c r="IG123" s="229">
        <v>13910</v>
      </c>
      <c r="IH123" s="235">
        <v>14001</v>
      </c>
      <c r="II123" s="245">
        <v>14087</v>
      </c>
      <c r="IJ123" s="251">
        <v>14184</v>
      </c>
      <c r="IK123" s="255">
        <v>14277</v>
      </c>
      <c r="IL123" s="264">
        <v>14368</v>
      </c>
      <c r="IM123" s="268">
        <v>14492</v>
      </c>
      <c r="IN123" s="272">
        <v>14618</v>
      </c>
      <c r="IO123" s="279">
        <v>14705</v>
      </c>
      <c r="IP123" s="285">
        <v>14799</v>
      </c>
      <c r="IQ123" s="291">
        <v>14891</v>
      </c>
      <c r="IR123" s="295">
        <v>14986</v>
      </c>
      <c r="IS123" s="301">
        <v>15097</v>
      </c>
      <c r="IT123" s="305">
        <v>15175</v>
      </c>
      <c r="IU123" s="308">
        <v>15215</v>
      </c>
      <c r="IV123" s="310">
        <v>15240</v>
      </c>
      <c r="IW123" s="313">
        <v>15247</v>
      </c>
      <c r="IX123" s="317">
        <v>15248</v>
      </c>
      <c r="IY123" s="322">
        <v>15248</v>
      </c>
      <c r="IZ123" s="327">
        <v>15249</v>
      </c>
      <c r="JA123" s="331">
        <v>15255</v>
      </c>
      <c r="JB123" s="335">
        <v>15271</v>
      </c>
      <c r="JC123" s="338">
        <v>15371</v>
      </c>
      <c r="JD123" s="343">
        <v>15468</v>
      </c>
      <c r="JE123" s="346">
        <v>15699</v>
      </c>
      <c r="JF123" s="354">
        <v>16030</v>
      </c>
      <c r="JG123" s="375">
        <v>16294</v>
      </c>
      <c r="JH123" s="388">
        <v>16585</v>
      </c>
      <c r="JI123" s="393">
        <v>16871</v>
      </c>
      <c r="JJ123" s="414">
        <v>17073</v>
      </c>
      <c r="JK123" s="422">
        <v>17251</v>
      </c>
      <c r="JL123" s="429">
        <v>17408</v>
      </c>
      <c r="JM123" s="435">
        <v>17484</v>
      </c>
      <c r="JN123" s="441">
        <v>17681</v>
      </c>
      <c r="JO123" s="448">
        <v>17756</v>
      </c>
      <c r="JP123" s="456">
        <v>17829</v>
      </c>
      <c r="JQ123" s="460">
        <v>17918</v>
      </c>
      <c r="JR123" s="468">
        <v>18008</v>
      </c>
      <c r="JS123" s="475">
        <v>18084</v>
      </c>
      <c r="JT123" s="483">
        <v>18210</v>
      </c>
      <c r="JU123" s="489">
        <v>18328</v>
      </c>
      <c r="JV123" s="498">
        <v>18424</v>
      </c>
      <c r="JW123" s="505">
        <v>18521</v>
      </c>
      <c r="JX123" s="511">
        <v>18609</v>
      </c>
      <c r="JY123" s="519">
        <v>18733</v>
      </c>
      <c r="JZ123" s="530">
        <v>18890</v>
      </c>
      <c r="KA123" s="218">
        <f t="shared" si="80"/>
        <v>157</v>
      </c>
      <c r="KB123" s="4"/>
    </row>
    <row r="124" spans="1:288" ht="15" customHeight="1" x14ac:dyDescent="0.2">
      <c r="A124" s="557"/>
      <c r="B124" s="43">
        <v>123</v>
      </c>
      <c r="C124" s="4" t="s">
        <v>229</v>
      </c>
      <c r="D124" s="43">
        <v>1</v>
      </c>
      <c r="E124" s="43">
        <v>1</v>
      </c>
      <c r="F124" s="7">
        <v>129</v>
      </c>
      <c r="G124" s="7">
        <v>130</v>
      </c>
      <c r="H124" s="10">
        <v>130</v>
      </c>
      <c r="I124" s="13">
        <v>132</v>
      </c>
      <c r="J124" s="18">
        <v>133</v>
      </c>
      <c r="K124" s="22">
        <v>133</v>
      </c>
      <c r="L124" s="31">
        <v>134</v>
      </c>
      <c r="M124" s="37">
        <v>134</v>
      </c>
      <c r="N124" s="41">
        <v>135</v>
      </c>
      <c r="O124" s="44">
        <v>135</v>
      </c>
      <c r="P124" s="47">
        <v>135</v>
      </c>
      <c r="Q124" s="53">
        <v>135</v>
      </c>
      <c r="R124" s="65">
        <v>136</v>
      </c>
      <c r="S124" s="69">
        <v>136</v>
      </c>
      <c r="T124" s="71">
        <v>137</v>
      </c>
      <c r="U124" s="73">
        <v>138</v>
      </c>
      <c r="V124" s="77">
        <v>139</v>
      </c>
      <c r="W124" s="82">
        <v>140</v>
      </c>
      <c r="X124" s="1">
        <f>ROUND((W124-T124)/3+W124,1)</f>
        <v>141</v>
      </c>
      <c r="Y124" s="90">
        <v>142</v>
      </c>
      <c r="Z124" s="93">
        <v>142</v>
      </c>
      <c r="AA124" s="99">
        <v>143</v>
      </c>
      <c r="AB124" s="104">
        <v>144</v>
      </c>
      <c r="AC124" s="114">
        <v>145</v>
      </c>
      <c r="AD124" s="1">
        <f>ROUND((AC124-Z124)/3+AC124,1)</f>
        <v>146</v>
      </c>
      <c r="AE124" s="1">
        <f t="shared" ref="AE124" si="178">ROUND((AD124-AA124)/3+AD124,1)</f>
        <v>147</v>
      </c>
      <c r="AF124" s="124">
        <v>152</v>
      </c>
      <c r="AG124" s="1">
        <f>ROUND((AF124-AC124)/3+AF124,1)</f>
        <v>154.30000000000001</v>
      </c>
      <c r="AH124" s="1">
        <f>ROUND((AG124-AD124)/3+AG124,1)</f>
        <v>157.1</v>
      </c>
      <c r="AI124" s="1">
        <f>ROUND((AH124-AE124)/3+AH124,1)</f>
        <v>160.5</v>
      </c>
      <c r="AJ124" s="140">
        <v>163</v>
      </c>
      <c r="AK124" s="145">
        <v>3.6040000000000001</v>
      </c>
      <c r="AL124" s="149">
        <v>3.6040000000000001</v>
      </c>
      <c r="AM124" s="1">
        <v>7</v>
      </c>
      <c r="AN124" s="5">
        <v>7</v>
      </c>
      <c r="AO124" s="163">
        <v>7</v>
      </c>
      <c r="AP124" s="167">
        <v>5</v>
      </c>
      <c r="AQ124" s="174">
        <v>6</v>
      </c>
      <c r="AR124" s="178">
        <v>7</v>
      </c>
      <c r="AS124" s="184">
        <v>8</v>
      </c>
      <c r="AT124" s="1">
        <f>ROUND((AS124-AP124)/3*1.2+AS124,1)</f>
        <v>9.1999999999999993</v>
      </c>
      <c r="AU124" s="193">
        <v>9.1999999999999993</v>
      </c>
      <c r="AV124" s="202">
        <v>11</v>
      </c>
      <c r="AW124" s="205">
        <v>13</v>
      </c>
      <c r="AX124" s="209">
        <v>14</v>
      </c>
      <c r="AY124" s="218">
        <v>15</v>
      </c>
      <c r="AZ124" s="225">
        <v>16</v>
      </c>
      <c r="BA124" s="229">
        <v>16</v>
      </c>
      <c r="BB124" s="235">
        <v>16</v>
      </c>
      <c r="BC124" s="245">
        <v>17</v>
      </c>
      <c r="BD124" s="251">
        <v>17</v>
      </c>
      <c r="BE124" s="255">
        <v>18</v>
      </c>
      <c r="BF124" s="264">
        <v>19</v>
      </c>
      <c r="BG124" s="268">
        <v>21</v>
      </c>
      <c r="BH124" s="272">
        <v>23</v>
      </c>
      <c r="BI124" s="279">
        <v>22</v>
      </c>
      <c r="BJ124" s="285">
        <v>25</v>
      </c>
      <c r="BK124" s="291">
        <v>26</v>
      </c>
      <c r="BL124" s="295">
        <v>27</v>
      </c>
      <c r="BM124" s="1">
        <v>28</v>
      </c>
      <c r="BN124" s="305">
        <v>28</v>
      </c>
      <c r="BO124" s="308">
        <v>29</v>
      </c>
      <c r="BP124" s="310">
        <v>30</v>
      </c>
      <c r="BQ124" s="313">
        <v>31</v>
      </c>
      <c r="BR124" s="317">
        <v>32</v>
      </c>
      <c r="BS124" s="322">
        <v>34</v>
      </c>
      <c r="BT124" s="327">
        <v>36</v>
      </c>
      <c r="BU124" s="331">
        <v>37</v>
      </c>
      <c r="BV124" s="335">
        <v>38</v>
      </c>
      <c r="BW124" s="338">
        <v>41</v>
      </c>
      <c r="BX124" s="343">
        <v>41</v>
      </c>
      <c r="BY124" s="1">
        <v>41</v>
      </c>
      <c r="BZ124" s="1">
        <v>41</v>
      </c>
      <c r="CA124" s="375">
        <v>42</v>
      </c>
      <c r="CB124" s="388">
        <v>42</v>
      </c>
      <c r="CC124" s="393">
        <v>43</v>
      </c>
      <c r="CD124" s="414">
        <v>43</v>
      </c>
      <c r="CE124" s="1">
        <v>43</v>
      </c>
      <c r="CF124" s="429">
        <v>43</v>
      </c>
      <c r="CG124" s="1">
        <v>43</v>
      </c>
      <c r="CH124" s="441">
        <v>47</v>
      </c>
      <c r="CI124" s="448">
        <v>42</v>
      </c>
      <c r="CJ124" s="456">
        <v>43</v>
      </c>
      <c r="CK124" s="460">
        <v>43</v>
      </c>
      <c r="CL124" s="468">
        <v>44</v>
      </c>
      <c r="CM124" s="475">
        <v>44</v>
      </c>
      <c r="CN124" s="483">
        <v>45</v>
      </c>
      <c r="CO124" s="1">
        <v>46</v>
      </c>
      <c r="CP124" s="498">
        <v>47</v>
      </c>
      <c r="CQ124" s="505">
        <v>48</v>
      </c>
      <c r="CR124" s="511">
        <v>50</v>
      </c>
      <c r="CS124" s="519">
        <v>51</v>
      </c>
      <c r="CT124" s="530">
        <v>52</v>
      </c>
      <c r="CU124" s="218">
        <f t="shared" si="76"/>
        <v>1</v>
      </c>
      <c r="CV124" s="7">
        <v>50</v>
      </c>
      <c r="CW124" s="7">
        <v>51</v>
      </c>
      <c r="CX124" s="10">
        <v>53</v>
      </c>
      <c r="CY124" s="13">
        <v>55</v>
      </c>
      <c r="CZ124" s="18">
        <v>56</v>
      </c>
      <c r="DA124" s="22">
        <v>57</v>
      </c>
      <c r="DB124" s="31">
        <v>58</v>
      </c>
      <c r="DC124" s="37">
        <v>59</v>
      </c>
      <c r="DD124" s="41">
        <v>60</v>
      </c>
      <c r="DE124" s="44">
        <v>62</v>
      </c>
      <c r="DF124" s="47">
        <v>64</v>
      </c>
      <c r="DG124" s="53">
        <v>65</v>
      </c>
      <c r="DH124" s="65">
        <v>67</v>
      </c>
      <c r="DI124" s="69">
        <v>70</v>
      </c>
      <c r="DJ124" s="71">
        <v>73</v>
      </c>
      <c r="DK124" s="73">
        <v>76</v>
      </c>
      <c r="DL124" s="77">
        <v>79</v>
      </c>
      <c r="DM124" s="82">
        <v>81</v>
      </c>
      <c r="DN124" s="1">
        <f>ROUND((DM124-DJ124)/3+DM124,1)</f>
        <v>83.7</v>
      </c>
      <c r="DO124" s="90">
        <v>83.7</v>
      </c>
      <c r="DP124" s="93">
        <v>84</v>
      </c>
      <c r="DQ124" s="99">
        <v>85</v>
      </c>
      <c r="DR124" s="104">
        <v>87</v>
      </c>
      <c r="DS124" s="114">
        <v>91</v>
      </c>
      <c r="DT124" s="1">
        <f>ROUND((DS124-DP124)/3+DS124,1)</f>
        <v>93.3</v>
      </c>
      <c r="DU124" s="1">
        <f t="shared" ref="DU124" si="179">ROUND((DT124-DQ124)/3+DT124,1)</f>
        <v>96.1</v>
      </c>
      <c r="DV124" s="124">
        <v>99</v>
      </c>
      <c r="DW124" s="1">
        <f>ROUND((DV124-DS124)/3+DV124,1)</f>
        <v>101.7</v>
      </c>
      <c r="DX124" s="1">
        <f>ROUND((DW124-DT124)/3/31*16+DW124,1)</f>
        <v>103.1</v>
      </c>
      <c r="DY124" s="1">
        <v>103.1</v>
      </c>
      <c r="DZ124" s="140">
        <v>103.1</v>
      </c>
      <c r="EA124" s="145">
        <v>1.167</v>
      </c>
      <c r="EB124" s="149">
        <v>1.167</v>
      </c>
      <c r="EC124" s="1">
        <v>3</v>
      </c>
      <c r="ED124" s="158">
        <v>3</v>
      </c>
      <c r="EE124" s="163">
        <v>3</v>
      </c>
      <c r="EF124" s="167">
        <v>4</v>
      </c>
      <c r="EG124" s="174">
        <v>5</v>
      </c>
      <c r="EH124" s="178">
        <v>6</v>
      </c>
      <c r="EI124" s="184">
        <v>8</v>
      </c>
      <c r="EJ124" s="1">
        <v>9</v>
      </c>
      <c r="EK124" s="193">
        <v>9</v>
      </c>
      <c r="EL124" s="202">
        <v>9</v>
      </c>
      <c r="EM124" s="205">
        <v>9</v>
      </c>
      <c r="EN124" s="209">
        <v>9</v>
      </c>
      <c r="EO124" s="218">
        <v>9</v>
      </c>
      <c r="EP124" s="225">
        <v>10</v>
      </c>
      <c r="EQ124" s="229">
        <v>11</v>
      </c>
      <c r="ER124" s="235">
        <v>11</v>
      </c>
      <c r="ES124" s="245">
        <v>12</v>
      </c>
      <c r="ET124" s="251">
        <v>13</v>
      </c>
      <c r="EU124" s="255">
        <v>14</v>
      </c>
      <c r="EV124" s="264">
        <v>14</v>
      </c>
      <c r="EW124" s="1">
        <f>EV124</f>
        <v>14</v>
      </c>
      <c r="EX124" s="1">
        <f t="shared" si="177"/>
        <v>14</v>
      </c>
      <c r="EY124" s="279">
        <v>14</v>
      </c>
      <c r="EZ124" s="285">
        <v>14</v>
      </c>
      <c r="FA124" s="291">
        <v>15</v>
      </c>
      <c r="FB124" s="295">
        <v>15</v>
      </c>
      <c r="FC124" s="1">
        <v>16</v>
      </c>
      <c r="FD124" s="305">
        <v>17</v>
      </c>
      <c r="FE124" s="308">
        <v>17</v>
      </c>
      <c r="FF124" s="310">
        <v>18</v>
      </c>
      <c r="FG124" s="313">
        <v>18</v>
      </c>
      <c r="FH124" s="317">
        <v>18</v>
      </c>
      <c r="FI124" s="322">
        <v>18</v>
      </c>
      <c r="FJ124" s="327">
        <v>18</v>
      </c>
      <c r="FK124" s="331">
        <v>18</v>
      </c>
      <c r="FL124" s="335">
        <v>18</v>
      </c>
      <c r="FM124" s="338">
        <v>18</v>
      </c>
      <c r="FN124" s="343">
        <v>19</v>
      </c>
      <c r="FO124" s="1">
        <v>19</v>
      </c>
      <c r="FP124" s="1">
        <v>19</v>
      </c>
      <c r="FQ124" s="1">
        <v>19</v>
      </c>
      <c r="FR124" s="1">
        <v>19</v>
      </c>
      <c r="FS124" s="1">
        <v>19</v>
      </c>
      <c r="FT124" s="1">
        <v>19</v>
      </c>
      <c r="FU124" s="1">
        <v>19</v>
      </c>
      <c r="FV124" s="429">
        <v>23</v>
      </c>
      <c r="FW124" s="435">
        <v>25</v>
      </c>
      <c r="FX124" s="441">
        <v>28</v>
      </c>
      <c r="FY124" s="448">
        <v>27</v>
      </c>
      <c r="FZ124" s="456">
        <v>28</v>
      </c>
      <c r="GA124" s="460">
        <v>28</v>
      </c>
      <c r="GB124" s="468">
        <v>29</v>
      </c>
      <c r="GC124" s="475">
        <v>30</v>
      </c>
      <c r="GD124" s="483">
        <v>30</v>
      </c>
      <c r="GE124" s="1">
        <v>30</v>
      </c>
      <c r="GF124" s="498">
        <v>30</v>
      </c>
      <c r="GG124" s="505">
        <v>31</v>
      </c>
      <c r="GH124" s="511">
        <v>32</v>
      </c>
      <c r="GI124" s="519">
        <v>32</v>
      </c>
      <c r="GJ124" s="530">
        <v>37</v>
      </c>
      <c r="GK124" s="218">
        <f t="shared" si="79"/>
        <v>5</v>
      </c>
      <c r="GL124" s="7">
        <v>3923</v>
      </c>
      <c r="GM124" s="7">
        <v>3971</v>
      </c>
      <c r="GN124" s="7">
        <v>4021</v>
      </c>
      <c r="GO124" s="13">
        <v>4073</v>
      </c>
      <c r="GP124" s="17">
        <v>4117</v>
      </c>
      <c r="GQ124" s="22">
        <v>4160</v>
      </c>
      <c r="GR124" s="31">
        <v>4200</v>
      </c>
      <c r="GS124" s="37">
        <v>4246</v>
      </c>
      <c r="GT124" s="41">
        <v>4290</v>
      </c>
      <c r="GU124" s="44">
        <v>4347</v>
      </c>
      <c r="GV124" s="47">
        <v>4396</v>
      </c>
      <c r="GW124" s="53">
        <v>4458</v>
      </c>
      <c r="GX124" s="65">
        <v>4505</v>
      </c>
      <c r="GY124" s="69">
        <v>4560</v>
      </c>
      <c r="GZ124" s="71">
        <v>4621</v>
      </c>
      <c r="HA124" s="73">
        <v>4670</v>
      </c>
      <c r="HB124" s="77">
        <v>4715</v>
      </c>
      <c r="HC124" s="82">
        <v>4757</v>
      </c>
      <c r="HD124" s="88">
        <v>4811</v>
      </c>
      <c r="HE124" s="90">
        <v>4863</v>
      </c>
      <c r="HF124" s="93">
        <v>4916</v>
      </c>
      <c r="HG124" s="99">
        <v>4963</v>
      </c>
      <c r="HH124" s="104">
        <v>5005</v>
      </c>
      <c r="HI124" s="114">
        <v>5050</v>
      </c>
      <c r="HJ124" s="117">
        <v>5091</v>
      </c>
      <c r="HK124" s="122">
        <v>5128</v>
      </c>
      <c r="HL124" s="124">
        <v>5172</v>
      </c>
      <c r="HM124" s="129">
        <v>5211</v>
      </c>
      <c r="HN124" s="133">
        <v>5253</v>
      </c>
      <c r="HO124" s="136">
        <v>5300</v>
      </c>
      <c r="HP124" s="140">
        <v>5345</v>
      </c>
      <c r="HQ124" s="145">
        <v>5394</v>
      </c>
      <c r="HR124" s="149">
        <v>5431</v>
      </c>
      <c r="HS124" s="153">
        <v>5482</v>
      </c>
      <c r="HT124" s="158">
        <v>5523</v>
      </c>
      <c r="HU124" s="163">
        <v>5559</v>
      </c>
      <c r="HV124" s="167">
        <v>5600</v>
      </c>
      <c r="HW124" s="174">
        <v>5637</v>
      </c>
      <c r="HX124" s="178">
        <v>5675</v>
      </c>
      <c r="HY124" s="184">
        <v>5711</v>
      </c>
      <c r="HZ124" s="189">
        <v>5744</v>
      </c>
      <c r="IA124" s="193">
        <v>5781</v>
      </c>
      <c r="IB124" s="202">
        <v>5821</v>
      </c>
      <c r="IC124" s="205">
        <v>5862</v>
      </c>
      <c r="ID124" s="209">
        <v>5896</v>
      </c>
      <c r="IE124" s="218">
        <v>5934</v>
      </c>
      <c r="IF124" s="225">
        <v>5969</v>
      </c>
      <c r="IG124" s="229">
        <v>6001</v>
      </c>
      <c r="IH124" s="235">
        <v>6036</v>
      </c>
      <c r="II124" s="245">
        <v>6074</v>
      </c>
      <c r="IJ124" s="251">
        <v>6122</v>
      </c>
      <c r="IK124" s="255">
        <v>6160</v>
      </c>
      <c r="IL124" s="264">
        <v>6206</v>
      </c>
      <c r="IM124" s="268">
        <v>6261</v>
      </c>
      <c r="IN124" s="272">
        <v>6313</v>
      </c>
      <c r="IO124" s="279">
        <v>6359</v>
      </c>
      <c r="IP124" s="285">
        <v>6413</v>
      </c>
      <c r="IQ124" s="291">
        <v>6471</v>
      </c>
      <c r="IR124" s="295">
        <v>6527</v>
      </c>
      <c r="IS124" s="301">
        <v>6585</v>
      </c>
      <c r="IT124" s="305">
        <v>6636</v>
      </c>
      <c r="IU124" s="308">
        <v>6681</v>
      </c>
      <c r="IV124" s="310">
        <v>6727</v>
      </c>
      <c r="IW124" s="313">
        <v>6803</v>
      </c>
      <c r="IX124" s="317">
        <v>6867</v>
      </c>
      <c r="IY124" s="322">
        <v>6910</v>
      </c>
      <c r="IZ124" s="327">
        <v>6961</v>
      </c>
      <c r="JA124" s="331">
        <v>7009</v>
      </c>
      <c r="JB124" s="335">
        <v>7068</v>
      </c>
      <c r="JC124" s="338">
        <v>7123</v>
      </c>
      <c r="JD124" s="343">
        <v>7179</v>
      </c>
      <c r="JE124" s="346">
        <v>7213</v>
      </c>
      <c r="JF124" s="354">
        <v>7252</v>
      </c>
      <c r="JG124" s="375">
        <v>7292</v>
      </c>
      <c r="JH124" s="388">
        <v>7352</v>
      </c>
      <c r="JI124" s="393">
        <v>7429</v>
      </c>
      <c r="JJ124" s="414">
        <v>7473</v>
      </c>
      <c r="JK124" s="422">
        <v>7520</v>
      </c>
      <c r="JL124" s="429">
        <v>7572</v>
      </c>
      <c r="JM124" s="435">
        <v>7616</v>
      </c>
      <c r="JN124" s="441">
        <v>7705</v>
      </c>
      <c r="JO124" s="448">
        <v>7761</v>
      </c>
      <c r="JP124" s="456">
        <v>7809</v>
      </c>
      <c r="JQ124" s="460">
        <v>7844</v>
      </c>
      <c r="JR124" s="468">
        <v>7887</v>
      </c>
      <c r="JS124" s="475">
        <v>7921</v>
      </c>
      <c r="JT124" s="483">
        <v>7952</v>
      </c>
      <c r="JU124" s="489">
        <v>7979</v>
      </c>
      <c r="JV124" s="498">
        <v>8009</v>
      </c>
      <c r="JW124" s="505">
        <v>8041</v>
      </c>
      <c r="JX124" s="511">
        <v>8071</v>
      </c>
      <c r="JY124" s="519">
        <v>8101</v>
      </c>
      <c r="JZ124" s="530">
        <v>8130</v>
      </c>
      <c r="KA124" s="218">
        <f t="shared" si="80"/>
        <v>29</v>
      </c>
      <c r="KB124" s="4"/>
    </row>
    <row r="125" spans="1:288" ht="15" customHeight="1" x14ac:dyDescent="0.2">
      <c r="A125" s="557"/>
      <c r="B125" s="43">
        <v>124</v>
      </c>
      <c r="C125" s="4" t="s">
        <v>351</v>
      </c>
      <c r="D125" s="43">
        <v>0</v>
      </c>
      <c r="E125" s="43">
        <v>0</v>
      </c>
      <c r="F125" s="7">
        <v>175</v>
      </c>
      <c r="G125" s="5">
        <v>175</v>
      </c>
      <c r="H125" s="5">
        <v>175</v>
      </c>
      <c r="I125" s="5">
        <v>175</v>
      </c>
      <c r="J125" s="5">
        <v>175</v>
      </c>
      <c r="K125" s="5">
        <v>175</v>
      </c>
      <c r="L125" s="5">
        <v>175</v>
      </c>
      <c r="M125" s="5">
        <v>175</v>
      </c>
      <c r="N125" s="5">
        <v>175</v>
      </c>
      <c r="O125" s="46">
        <v>181</v>
      </c>
      <c r="P125" s="5">
        <v>181</v>
      </c>
      <c r="Q125" s="5">
        <v>181</v>
      </c>
      <c r="R125" s="5">
        <v>181</v>
      </c>
      <c r="S125" s="5">
        <v>181</v>
      </c>
      <c r="T125" s="5">
        <v>181</v>
      </c>
      <c r="U125" s="5">
        <v>181</v>
      </c>
      <c r="V125" s="5">
        <v>181</v>
      </c>
      <c r="W125" s="5">
        <v>181</v>
      </c>
      <c r="X125" s="5">
        <v>181</v>
      </c>
      <c r="Y125" s="5">
        <v>181</v>
      </c>
      <c r="Z125" s="5">
        <v>181</v>
      </c>
      <c r="AA125" s="5">
        <v>181</v>
      </c>
      <c r="AB125" s="5">
        <v>181</v>
      </c>
      <c r="AC125" s="5">
        <v>181</v>
      </c>
      <c r="AD125" s="5">
        <v>181</v>
      </c>
      <c r="AE125" s="5">
        <v>181</v>
      </c>
      <c r="AF125" s="5">
        <v>181</v>
      </c>
      <c r="AG125" s="5">
        <v>181</v>
      </c>
      <c r="AH125" s="5">
        <v>181</v>
      </c>
      <c r="AI125" s="5">
        <v>181</v>
      </c>
      <c r="AJ125" s="5">
        <v>181</v>
      </c>
      <c r="AK125" s="5">
        <v>181</v>
      </c>
      <c r="AL125" s="5">
        <v>181</v>
      </c>
      <c r="AM125" s="5">
        <v>181</v>
      </c>
      <c r="AN125" s="5">
        <v>181</v>
      </c>
      <c r="AO125" s="5">
        <v>181</v>
      </c>
      <c r="AP125" s="5">
        <v>181</v>
      </c>
      <c r="AQ125" s="5">
        <v>181</v>
      </c>
      <c r="AR125" s="5">
        <v>181</v>
      </c>
      <c r="AS125" s="5">
        <v>181</v>
      </c>
      <c r="AT125" s="5">
        <v>181</v>
      </c>
      <c r="AU125" s="5">
        <v>181</v>
      </c>
      <c r="AV125" s="5">
        <v>181</v>
      </c>
      <c r="AW125" s="5">
        <v>181</v>
      </c>
      <c r="AX125" s="5">
        <v>181</v>
      </c>
      <c r="AY125" s="5">
        <v>181</v>
      </c>
      <c r="AZ125" s="5">
        <v>181</v>
      </c>
      <c r="BA125" s="5">
        <v>181</v>
      </c>
      <c r="BB125" s="5">
        <v>181</v>
      </c>
      <c r="BC125" s="5">
        <v>181</v>
      </c>
      <c r="BD125" s="253">
        <v>1.1819999999999999</v>
      </c>
      <c r="BE125" s="5">
        <v>1.1819999999999999</v>
      </c>
      <c r="BF125" s="264">
        <v>2</v>
      </c>
      <c r="BG125" s="5">
        <v>2</v>
      </c>
      <c r="BH125" s="5">
        <v>2</v>
      </c>
      <c r="BI125" s="279">
        <v>5</v>
      </c>
      <c r="BJ125" s="5">
        <v>5</v>
      </c>
      <c r="BK125" s="5">
        <v>5</v>
      </c>
      <c r="BL125" s="5">
        <v>5</v>
      </c>
      <c r="BM125" s="5">
        <v>5</v>
      </c>
      <c r="BN125" s="5">
        <v>5</v>
      </c>
      <c r="BO125" s="5">
        <v>5</v>
      </c>
      <c r="BP125" s="5">
        <v>5</v>
      </c>
      <c r="BQ125" s="5">
        <v>5</v>
      </c>
      <c r="BR125" s="5">
        <v>5</v>
      </c>
      <c r="BS125" s="5">
        <v>5</v>
      </c>
      <c r="BT125" s="5">
        <v>5</v>
      </c>
      <c r="BU125" s="5">
        <v>5</v>
      </c>
      <c r="BV125" s="5">
        <v>5</v>
      </c>
      <c r="BW125" s="1">
        <v>6</v>
      </c>
      <c r="BX125" s="5">
        <v>6</v>
      </c>
      <c r="BY125" s="234">
        <v>8</v>
      </c>
      <c r="BZ125" s="1">
        <f>BY125+2</f>
        <v>10</v>
      </c>
      <c r="CA125" s="1">
        <v>12</v>
      </c>
      <c r="CB125" s="1">
        <v>14</v>
      </c>
      <c r="CC125" s="1">
        <v>16</v>
      </c>
      <c r="CD125" s="1">
        <v>18</v>
      </c>
      <c r="CE125" s="422">
        <v>13</v>
      </c>
      <c r="CF125" s="1">
        <v>13</v>
      </c>
      <c r="CG125" s="435">
        <v>14</v>
      </c>
      <c r="CH125" s="1">
        <v>14</v>
      </c>
      <c r="CI125" s="448">
        <v>15</v>
      </c>
      <c r="CJ125" s="456">
        <v>16</v>
      </c>
      <c r="CK125" s="460">
        <v>20</v>
      </c>
      <c r="CL125" s="468">
        <v>21</v>
      </c>
      <c r="CM125" s="475">
        <v>22</v>
      </c>
      <c r="CN125" s="483">
        <v>23</v>
      </c>
      <c r="CO125" s="1">
        <v>24</v>
      </c>
      <c r="CP125" s="498">
        <v>24</v>
      </c>
      <c r="CQ125" s="505">
        <v>25</v>
      </c>
      <c r="CR125" s="1">
        <v>26</v>
      </c>
      <c r="CS125" s="519">
        <v>26</v>
      </c>
      <c r="CT125" s="530">
        <v>27</v>
      </c>
      <c r="CU125" s="218">
        <f t="shared" si="76"/>
        <v>1</v>
      </c>
      <c r="CV125" s="7">
        <v>20</v>
      </c>
      <c r="CW125" s="5">
        <v>20</v>
      </c>
      <c r="CX125" s="5">
        <v>20</v>
      </c>
      <c r="CY125" s="5">
        <v>20</v>
      </c>
      <c r="CZ125" s="5">
        <v>20</v>
      </c>
      <c r="DA125" s="5">
        <v>20</v>
      </c>
      <c r="DB125" s="5">
        <v>20</v>
      </c>
      <c r="DC125" s="5">
        <v>20</v>
      </c>
      <c r="DD125" s="5">
        <v>20</v>
      </c>
      <c r="DE125" s="46">
        <v>8</v>
      </c>
      <c r="DF125" s="5">
        <v>8</v>
      </c>
      <c r="DG125" s="5">
        <v>8</v>
      </c>
      <c r="DH125" s="5">
        <v>8</v>
      </c>
      <c r="DI125" s="5">
        <v>8</v>
      </c>
      <c r="DJ125" s="5">
        <v>8</v>
      </c>
      <c r="DK125" s="5">
        <v>8</v>
      </c>
      <c r="DL125" s="5">
        <v>8</v>
      </c>
      <c r="DM125" s="5">
        <v>8</v>
      </c>
      <c r="DN125" s="5">
        <v>8</v>
      </c>
      <c r="DO125" s="5">
        <v>8</v>
      </c>
      <c r="DP125" s="5">
        <v>8</v>
      </c>
      <c r="DQ125" s="5">
        <v>8</v>
      </c>
      <c r="DR125" s="5">
        <v>8</v>
      </c>
      <c r="DS125" s="5">
        <v>8</v>
      </c>
      <c r="DT125" s="5">
        <v>8</v>
      </c>
      <c r="DU125" s="5">
        <v>8</v>
      </c>
      <c r="DV125" s="5">
        <v>8</v>
      </c>
      <c r="DW125" s="5">
        <v>8</v>
      </c>
      <c r="DX125" s="5">
        <v>8</v>
      </c>
      <c r="DY125" s="5">
        <v>8</v>
      </c>
      <c r="DZ125" s="5">
        <v>8</v>
      </c>
      <c r="EA125" s="5">
        <v>8</v>
      </c>
      <c r="EB125" s="5">
        <v>8</v>
      </c>
      <c r="EC125" s="5">
        <v>8</v>
      </c>
      <c r="ED125" s="5">
        <v>8</v>
      </c>
      <c r="EE125" s="5">
        <v>8</v>
      </c>
      <c r="EF125" s="5">
        <v>8</v>
      </c>
      <c r="EG125" s="5">
        <v>8</v>
      </c>
      <c r="EH125" s="5">
        <v>8</v>
      </c>
      <c r="EI125" s="5">
        <v>8</v>
      </c>
      <c r="EJ125" s="5">
        <v>8</v>
      </c>
      <c r="EK125" s="5">
        <v>8</v>
      </c>
      <c r="EL125" s="5">
        <v>8</v>
      </c>
      <c r="EM125" s="5">
        <v>8</v>
      </c>
      <c r="EN125" s="5">
        <v>8</v>
      </c>
      <c r="EO125" s="5">
        <v>8</v>
      </c>
      <c r="EP125" s="5">
        <v>8</v>
      </c>
      <c r="EQ125" s="5">
        <v>8</v>
      </c>
      <c r="ER125" s="5">
        <v>8</v>
      </c>
      <c r="ES125" s="5">
        <v>8</v>
      </c>
      <c r="ET125" s="253">
        <v>1.131</v>
      </c>
      <c r="EU125" s="5">
        <v>1.131</v>
      </c>
      <c r="EV125" s="264">
        <v>2</v>
      </c>
      <c r="EW125" s="5">
        <v>2</v>
      </c>
      <c r="EX125" s="5">
        <v>2</v>
      </c>
      <c r="EY125" s="279">
        <v>4</v>
      </c>
      <c r="EZ125" s="5">
        <v>4</v>
      </c>
      <c r="FA125" s="234">
        <v>5</v>
      </c>
      <c r="FB125" s="5">
        <v>5</v>
      </c>
      <c r="FC125" s="5">
        <v>5</v>
      </c>
      <c r="FD125" s="5">
        <v>5</v>
      </c>
      <c r="FE125" s="5">
        <v>5</v>
      </c>
      <c r="FF125" s="5">
        <v>5</v>
      </c>
      <c r="FG125" s="5">
        <v>5</v>
      </c>
      <c r="FH125" s="5">
        <v>5</v>
      </c>
      <c r="FI125" s="5">
        <v>5</v>
      </c>
      <c r="FJ125" s="5">
        <v>5</v>
      </c>
      <c r="FK125" s="5">
        <v>5</v>
      </c>
      <c r="FL125" s="5">
        <v>5</v>
      </c>
      <c r="FM125" s="234">
        <v>6</v>
      </c>
      <c r="FN125" s="5">
        <v>6</v>
      </c>
      <c r="FO125" s="234">
        <v>7</v>
      </c>
      <c r="FP125" s="1">
        <f>FO125+1</f>
        <v>8</v>
      </c>
      <c r="FQ125" s="1">
        <v>9</v>
      </c>
      <c r="FR125" s="1">
        <v>10</v>
      </c>
      <c r="FS125" s="1">
        <v>11</v>
      </c>
      <c r="FT125" s="1">
        <v>12</v>
      </c>
      <c r="FU125" s="422">
        <v>10</v>
      </c>
      <c r="FV125" s="1">
        <v>10</v>
      </c>
      <c r="FW125" s="435">
        <v>11</v>
      </c>
      <c r="FX125" s="234">
        <v>11</v>
      </c>
      <c r="FY125" s="448">
        <v>12</v>
      </c>
      <c r="FZ125" s="456">
        <v>13</v>
      </c>
      <c r="GA125" s="460">
        <v>15</v>
      </c>
      <c r="GB125" s="468">
        <v>16</v>
      </c>
      <c r="GC125" s="234">
        <v>17</v>
      </c>
      <c r="GD125" s="483">
        <v>17</v>
      </c>
      <c r="GE125" s="489">
        <v>17</v>
      </c>
      <c r="GF125" s="498">
        <v>18</v>
      </c>
      <c r="GG125" s="505">
        <v>18</v>
      </c>
      <c r="GH125" s="1">
        <v>19</v>
      </c>
      <c r="GI125" s="519">
        <v>20</v>
      </c>
      <c r="GJ125" s="530">
        <v>21</v>
      </c>
      <c r="GK125" s="218">
        <f t="shared" si="79"/>
        <v>1</v>
      </c>
      <c r="GL125" s="7"/>
      <c r="GM125" s="7"/>
      <c r="GN125" s="7"/>
      <c r="GO125" s="13"/>
      <c r="GP125" s="17"/>
      <c r="GQ125" s="22"/>
      <c r="GR125" s="31"/>
      <c r="GS125" s="37"/>
      <c r="GT125" s="41"/>
      <c r="GU125" s="44"/>
      <c r="GV125" s="47"/>
      <c r="GW125" s="53"/>
      <c r="GX125" s="65"/>
      <c r="GY125" s="69"/>
      <c r="GZ125" s="71"/>
      <c r="HA125" s="73"/>
      <c r="HB125" s="77"/>
      <c r="HC125" s="82"/>
      <c r="HD125" s="88"/>
      <c r="HE125" s="90"/>
      <c r="HF125" s="93"/>
      <c r="HG125" s="99"/>
      <c r="HH125" s="104"/>
      <c r="HI125" s="114"/>
      <c r="HJ125" s="117"/>
      <c r="HK125" s="122"/>
      <c r="HL125" s="124"/>
      <c r="HM125" s="129"/>
      <c r="HN125" s="133"/>
      <c r="HO125" s="136"/>
      <c r="HP125" s="140">
        <v>1137</v>
      </c>
      <c r="HQ125" s="145">
        <v>1137</v>
      </c>
      <c r="HR125" s="149">
        <v>1137</v>
      </c>
      <c r="HS125" s="153">
        <v>1137</v>
      </c>
      <c r="HT125" s="158">
        <v>1137</v>
      </c>
      <c r="HU125" s="163">
        <v>1137</v>
      </c>
      <c r="HV125" s="171">
        <v>1137</v>
      </c>
      <c r="HW125" s="74">
        <v>1137</v>
      </c>
      <c r="HX125" s="178">
        <v>1137</v>
      </c>
      <c r="HY125" s="184">
        <v>1137</v>
      </c>
      <c r="HZ125" s="189">
        <v>1137</v>
      </c>
      <c r="IA125" s="193">
        <v>1137</v>
      </c>
      <c r="IB125" s="202">
        <v>1137</v>
      </c>
      <c r="IC125" s="205">
        <v>1137</v>
      </c>
      <c r="ID125" s="209">
        <v>1137</v>
      </c>
      <c r="IE125" s="218">
        <v>1137</v>
      </c>
      <c r="IF125" s="225">
        <v>1137</v>
      </c>
      <c r="IG125" s="229">
        <v>1137</v>
      </c>
      <c r="IH125" s="235">
        <v>1137</v>
      </c>
      <c r="II125" s="245">
        <v>1137</v>
      </c>
      <c r="IJ125" s="251">
        <v>1137</v>
      </c>
      <c r="IK125" s="255">
        <v>1137</v>
      </c>
      <c r="IL125" s="264">
        <v>1137</v>
      </c>
      <c r="IM125" s="268">
        <v>1137</v>
      </c>
      <c r="IN125" s="272">
        <v>1137</v>
      </c>
      <c r="IO125" s="279">
        <v>1137</v>
      </c>
      <c r="IP125" s="285">
        <v>1137</v>
      </c>
      <c r="IQ125" s="291">
        <v>1137</v>
      </c>
      <c r="IR125" s="295">
        <v>1137</v>
      </c>
      <c r="IS125" s="301">
        <v>1137</v>
      </c>
      <c r="IT125" s="305">
        <v>1137</v>
      </c>
      <c r="IU125" s="308">
        <v>1137</v>
      </c>
      <c r="IV125" s="310">
        <v>1137</v>
      </c>
      <c r="IW125" s="313">
        <v>1137</v>
      </c>
      <c r="IX125" s="317">
        <v>1137</v>
      </c>
      <c r="IY125" s="322">
        <v>1137</v>
      </c>
      <c r="IZ125" s="327">
        <v>1137</v>
      </c>
      <c r="JA125" s="331">
        <v>1137</v>
      </c>
      <c r="JB125" s="335">
        <v>1137</v>
      </c>
      <c r="JC125" s="338">
        <v>1137</v>
      </c>
      <c r="JD125" s="343">
        <v>1137</v>
      </c>
      <c r="JE125" s="346">
        <v>1137</v>
      </c>
      <c r="JF125" s="354">
        <v>1137</v>
      </c>
      <c r="JG125" s="375">
        <v>1137</v>
      </c>
      <c r="JH125" s="388">
        <v>1137</v>
      </c>
      <c r="JI125" s="393">
        <v>1137</v>
      </c>
      <c r="JJ125" s="414">
        <v>1137</v>
      </c>
      <c r="JK125" s="8">
        <v>1137</v>
      </c>
      <c r="JL125" s="8">
        <v>1137</v>
      </c>
      <c r="JM125" s="8">
        <v>1137</v>
      </c>
      <c r="JN125" s="8">
        <v>1137</v>
      </c>
      <c r="JO125" s="8">
        <v>1137</v>
      </c>
      <c r="JP125" s="8">
        <v>1137</v>
      </c>
      <c r="JQ125" s="8">
        <v>1137</v>
      </c>
      <c r="JR125" s="8">
        <v>1137</v>
      </c>
      <c r="JS125" s="8">
        <v>1137</v>
      </c>
      <c r="JT125" s="8">
        <v>1137</v>
      </c>
      <c r="JU125" s="8">
        <v>1137</v>
      </c>
      <c r="JV125" s="8">
        <v>1137</v>
      </c>
      <c r="JW125" s="8">
        <v>1137</v>
      </c>
      <c r="JX125" s="8">
        <v>1137</v>
      </c>
      <c r="JY125" s="8">
        <v>1137</v>
      </c>
      <c r="JZ125" s="8">
        <v>1137</v>
      </c>
      <c r="KA125" s="218">
        <f t="shared" si="80"/>
        <v>0</v>
      </c>
      <c r="KB125" s="4"/>
    </row>
    <row r="126" spans="1:288" ht="15" customHeight="1" x14ac:dyDescent="0.2">
      <c r="A126" s="557">
        <v>2</v>
      </c>
      <c r="B126" s="43">
        <v>125</v>
      </c>
      <c r="C126" s="4" t="s">
        <v>230</v>
      </c>
      <c r="D126" s="43">
        <v>2</v>
      </c>
      <c r="E126" s="43">
        <v>2</v>
      </c>
      <c r="F126" s="7">
        <v>1</v>
      </c>
      <c r="G126" s="5">
        <v>1</v>
      </c>
      <c r="H126" s="5">
        <v>1</v>
      </c>
      <c r="I126" s="5">
        <v>1</v>
      </c>
      <c r="J126" s="5">
        <v>1</v>
      </c>
      <c r="K126" s="5">
        <v>1</v>
      </c>
      <c r="L126" s="5">
        <v>1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1</v>
      </c>
      <c r="S126" s="5">
        <v>1</v>
      </c>
      <c r="T126" s="5">
        <v>1</v>
      </c>
      <c r="U126" s="5">
        <v>1</v>
      </c>
      <c r="V126" s="5">
        <v>1</v>
      </c>
      <c r="W126" s="5">
        <v>1</v>
      </c>
      <c r="X126" s="5">
        <v>1</v>
      </c>
      <c r="Y126" s="5">
        <v>1</v>
      </c>
      <c r="Z126" s="5">
        <v>1</v>
      </c>
      <c r="AA126" s="5">
        <v>1</v>
      </c>
      <c r="AB126" s="5">
        <v>1</v>
      </c>
      <c r="AC126" s="5">
        <v>1</v>
      </c>
      <c r="AD126" s="5">
        <v>1</v>
      </c>
      <c r="AE126" s="5">
        <v>1</v>
      </c>
      <c r="AF126" s="125">
        <v>2</v>
      </c>
      <c r="AG126" s="5">
        <v>2</v>
      </c>
      <c r="AH126" s="5">
        <v>2</v>
      </c>
      <c r="AI126" s="5">
        <v>2</v>
      </c>
      <c r="AJ126" s="5">
        <v>2</v>
      </c>
      <c r="AK126" s="5">
        <v>2</v>
      </c>
      <c r="AL126" s="5">
        <v>2</v>
      </c>
      <c r="AM126" s="5">
        <v>2</v>
      </c>
      <c r="AN126" s="5">
        <v>2</v>
      </c>
      <c r="AO126" s="5">
        <v>2</v>
      </c>
      <c r="AP126" s="5">
        <v>2</v>
      </c>
      <c r="AQ126" s="5">
        <v>2</v>
      </c>
      <c r="AR126" s="5">
        <v>2</v>
      </c>
      <c r="AS126" s="5">
        <v>2</v>
      </c>
      <c r="AT126" s="5">
        <v>2</v>
      </c>
      <c r="AU126" s="5">
        <v>2</v>
      </c>
      <c r="AV126" s="202">
        <v>21</v>
      </c>
      <c r="AW126" s="1">
        <v>29</v>
      </c>
      <c r="AX126" s="1">
        <v>37</v>
      </c>
      <c r="AY126" s="218">
        <v>67</v>
      </c>
      <c r="AZ126" s="1">
        <v>77</v>
      </c>
      <c r="BA126" s="229">
        <v>84</v>
      </c>
      <c r="BB126" s="1">
        <v>92</v>
      </c>
      <c r="BC126" s="245">
        <v>99</v>
      </c>
      <c r="BD126" s="1">
        <v>107</v>
      </c>
      <c r="BE126" s="255">
        <v>115</v>
      </c>
      <c r="BF126" s="264">
        <v>131</v>
      </c>
      <c r="BG126" s="268">
        <v>149</v>
      </c>
      <c r="BH126" s="1">
        <v>163</v>
      </c>
      <c r="BI126" s="279">
        <v>190</v>
      </c>
      <c r="BJ126" s="285">
        <v>211</v>
      </c>
      <c r="BK126" s="1">
        <v>223</v>
      </c>
      <c r="BL126" s="295">
        <v>244</v>
      </c>
      <c r="BM126" s="299">
        <v>254</v>
      </c>
      <c r="BN126" s="305">
        <v>262</v>
      </c>
      <c r="BO126" s="308">
        <v>270</v>
      </c>
      <c r="BP126" s="310">
        <v>280</v>
      </c>
      <c r="BQ126" s="313">
        <v>294</v>
      </c>
      <c r="BR126" s="321">
        <v>312</v>
      </c>
      <c r="BS126" s="322">
        <v>327</v>
      </c>
      <c r="BT126" s="327">
        <v>346</v>
      </c>
      <c r="BU126" s="331">
        <v>370</v>
      </c>
      <c r="BV126" s="335">
        <v>387</v>
      </c>
      <c r="BW126" s="338">
        <v>404</v>
      </c>
      <c r="BX126" s="343">
        <v>418</v>
      </c>
      <c r="BY126" s="346">
        <v>432</v>
      </c>
      <c r="BZ126" s="354">
        <v>444</v>
      </c>
      <c r="CA126" s="375">
        <v>456</v>
      </c>
      <c r="CB126" s="388">
        <v>471</v>
      </c>
      <c r="CC126" s="393">
        <v>486</v>
      </c>
      <c r="CD126" s="414">
        <v>7</v>
      </c>
      <c r="CE126" s="422">
        <v>21</v>
      </c>
      <c r="CF126" s="429">
        <v>38</v>
      </c>
      <c r="CG126" s="435">
        <v>55</v>
      </c>
      <c r="CH126" s="1">
        <v>72</v>
      </c>
      <c r="CI126" s="448">
        <v>82</v>
      </c>
      <c r="CJ126" s="456">
        <v>98</v>
      </c>
      <c r="CK126" s="460">
        <v>112</v>
      </c>
      <c r="CL126" s="468">
        <v>124</v>
      </c>
      <c r="CM126" s="475">
        <v>137</v>
      </c>
      <c r="CN126" s="483">
        <v>151</v>
      </c>
      <c r="CO126" s="1">
        <v>163</v>
      </c>
      <c r="CP126" s="498">
        <v>166</v>
      </c>
      <c r="CQ126" s="505">
        <v>195</v>
      </c>
      <c r="CR126" s="511">
        <v>211</v>
      </c>
      <c r="CS126" s="519">
        <v>227</v>
      </c>
      <c r="CT126" s="530">
        <v>236</v>
      </c>
      <c r="CU126" s="218">
        <f t="shared" si="76"/>
        <v>9</v>
      </c>
      <c r="CV126" s="7">
        <v>1</v>
      </c>
      <c r="CW126" s="5">
        <v>1</v>
      </c>
      <c r="CX126" s="5">
        <v>1</v>
      </c>
      <c r="CY126" s="5">
        <v>1</v>
      </c>
      <c r="CZ126" s="5">
        <v>1</v>
      </c>
      <c r="DA126" s="5">
        <v>1</v>
      </c>
      <c r="DB126" s="5">
        <v>1</v>
      </c>
      <c r="DC126" s="5">
        <v>1</v>
      </c>
      <c r="DD126" s="5">
        <v>1</v>
      </c>
      <c r="DE126" s="5">
        <v>1</v>
      </c>
      <c r="DF126" s="5">
        <v>1</v>
      </c>
      <c r="DG126" s="5">
        <v>1</v>
      </c>
      <c r="DH126" s="5">
        <v>1</v>
      </c>
      <c r="DI126" s="5">
        <v>1</v>
      </c>
      <c r="DJ126" s="5">
        <v>1</v>
      </c>
      <c r="DK126" s="5">
        <v>1</v>
      </c>
      <c r="DL126" s="5">
        <v>1</v>
      </c>
      <c r="DM126" s="5">
        <v>1</v>
      </c>
      <c r="DN126" s="5">
        <v>1</v>
      </c>
      <c r="DO126" s="5">
        <v>1</v>
      </c>
      <c r="DP126" s="5">
        <v>1</v>
      </c>
      <c r="DQ126" s="5">
        <v>1</v>
      </c>
      <c r="DR126" s="5">
        <v>1</v>
      </c>
      <c r="DS126" s="5">
        <v>1</v>
      </c>
      <c r="DT126" s="5">
        <v>1</v>
      </c>
      <c r="DU126" s="5">
        <v>1</v>
      </c>
      <c r="DV126" s="125">
        <v>1</v>
      </c>
      <c r="DW126" s="5">
        <v>1</v>
      </c>
      <c r="DX126" s="5">
        <v>1</v>
      </c>
      <c r="DY126" s="5">
        <v>1</v>
      </c>
      <c r="DZ126" s="5">
        <v>1</v>
      </c>
      <c r="EA126" s="5">
        <v>1</v>
      </c>
      <c r="EB126" s="5">
        <v>1</v>
      </c>
      <c r="EC126" s="5">
        <v>1</v>
      </c>
      <c r="ED126" s="5">
        <v>1</v>
      </c>
      <c r="EE126" s="5">
        <v>1</v>
      </c>
      <c r="EF126" s="5">
        <v>1</v>
      </c>
      <c r="EG126" s="5">
        <v>1</v>
      </c>
      <c r="EH126" s="5">
        <v>1</v>
      </c>
      <c r="EI126" s="5">
        <v>1</v>
      </c>
      <c r="EJ126" s="5">
        <v>1</v>
      </c>
      <c r="EK126" s="5">
        <v>1</v>
      </c>
      <c r="EL126" s="202">
        <v>1</v>
      </c>
      <c r="EM126" s="1">
        <f>EL126</f>
        <v>1</v>
      </c>
      <c r="EN126" s="1">
        <f>EM126</f>
        <v>1</v>
      </c>
      <c r="EO126" s="218">
        <v>9</v>
      </c>
      <c r="EP126" s="1">
        <v>15</v>
      </c>
      <c r="EQ126" s="229">
        <v>36</v>
      </c>
      <c r="ER126" s="1">
        <v>49</v>
      </c>
      <c r="ES126" s="245">
        <v>59</v>
      </c>
      <c r="ET126" s="1">
        <v>69</v>
      </c>
      <c r="EU126" s="255">
        <v>86</v>
      </c>
      <c r="EV126" s="264">
        <v>89</v>
      </c>
      <c r="EW126" s="268">
        <v>89</v>
      </c>
      <c r="EX126" s="1">
        <f>EW126</f>
        <v>89</v>
      </c>
      <c r="EY126" s="279">
        <v>89</v>
      </c>
      <c r="EZ126" s="285">
        <v>89</v>
      </c>
      <c r="FA126" s="1">
        <v>89</v>
      </c>
      <c r="FB126" s="295">
        <v>89</v>
      </c>
      <c r="FC126" s="299">
        <v>101</v>
      </c>
      <c r="FD126" s="305">
        <v>115</v>
      </c>
      <c r="FE126" s="308">
        <v>127</v>
      </c>
      <c r="FF126" s="310">
        <v>140</v>
      </c>
      <c r="FG126" s="313">
        <v>141</v>
      </c>
      <c r="FH126" s="321">
        <v>141</v>
      </c>
      <c r="FI126" s="322">
        <v>141</v>
      </c>
      <c r="FJ126" s="327">
        <v>141</v>
      </c>
      <c r="FK126" s="331">
        <v>141</v>
      </c>
      <c r="FL126" s="335">
        <v>141</v>
      </c>
      <c r="FM126" s="338">
        <v>141</v>
      </c>
      <c r="FN126" s="343">
        <v>143</v>
      </c>
      <c r="FO126" s="346">
        <v>144</v>
      </c>
      <c r="FP126" s="354">
        <v>145</v>
      </c>
      <c r="FQ126" s="375">
        <v>147</v>
      </c>
      <c r="FR126" s="388">
        <v>149</v>
      </c>
      <c r="FS126" s="393">
        <v>150</v>
      </c>
      <c r="FT126" s="414">
        <v>150</v>
      </c>
      <c r="FU126" s="422">
        <v>151</v>
      </c>
      <c r="FV126" s="429">
        <v>151</v>
      </c>
      <c r="FW126" s="435">
        <v>152</v>
      </c>
      <c r="FX126" s="1">
        <v>152</v>
      </c>
      <c r="FY126" s="448">
        <v>154</v>
      </c>
      <c r="FZ126" s="456">
        <v>155</v>
      </c>
      <c r="GA126" s="460">
        <v>157</v>
      </c>
      <c r="GB126" s="468">
        <v>160</v>
      </c>
      <c r="GC126" s="475">
        <v>163</v>
      </c>
      <c r="GD126" s="483">
        <v>165</v>
      </c>
      <c r="GE126" s="1">
        <v>167</v>
      </c>
      <c r="GF126" s="498">
        <v>181</v>
      </c>
      <c r="GG126" s="505">
        <v>183</v>
      </c>
      <c r="GH126" s="511">
        <v>185</v>
      </c>
      <c r="GI126" s="519">
        <v>187</v>
      </c>
      <c r="GJ126" s="530">
        <v>189</v>
      </c>
      <c r="GK126" s="218">
        <f t="shared" si="79"/>
        <v>2</v>
      </c>
      <c r="GL126" s="7">
        <v>36</v>
      </c>
      <c r="GM126" s="7">
        <v>36</v>
      </c>
      <c r="GN126" s="7">
        <v>57</v>
      </c>
      <c r="GO126" s="13">
        <v>60</v>
      </c>
      <c r="GP126" s="17">
        <v>60</v>
      </c>
      <c r="GQ126" s="22">
        <v>60</v>
      </c>
      <c r="GR126" s="31">
        <v>60</v>
      </c>
      <c r="GS126" s="37">
        <v>60</v>
      </c>
      <c r="GT126" s="41">
        <v>60</v>
      </c>
      <c r="GU126" s="44">
        <v>60</v>
      </c>
      <c r="GV126" s="47">
        <v>60</v>
      </c>
      <c r="GW126" s="62">
        <v>60</v>
      </c>
      <c r="GX126" s="65">
        <v>60</v>
      </c>
      <c r="GY126" s="69">
        <v>60</v>
      </c>
      <c r="GZ126" s="71">
        <v>60</v>
      </c>
      <c r="HA126" s="73">
        <v>60</v>
      </c>
      <c r="HB126" s="77">
        <v>60</v>
      </c>
      <c r="HC126" s="82">
        <v>60</v>
      </c>
      <c r="HD126" s="88">
        <v>60</v>
      </c>
      <c r="HE126" s="90">
        <v>60</v>
      </c>
      <c r="HF126" s="93">
        <v>60</v>
      </c>
      <c r="HG126" s="99">
        <v>60</v>
      </c>
      <c r="HH126" s="104">
        <v>60</v>
      </c>
      <c r="HI126" s="114">
        <v>60</v>
      </c>
      <c r="HJ126" s="117">
        <v>60</v>
      </c>
      <c r="HK126" s="122">
        <v>60</v>
      </c>
      <c r="HL126" s="124">
        <v>69</v>
      </c>
      <c r="HM126" s="130">
        <v>70</v>
      </c>
      <c r="HN126" s="133">
        <v>71</v>
      </c>
      <c r="HO126" s="136">
        <v>71</v>
      </c>
      <c r="HP126" s="140">
        <v>73</v>
      </c>
      <c r="HQ126" s="145">
        <v>73</v>
      </c>
      <c r="HR126" s="149">
        <v>73</v>
      </c>
      <c r="HS126" s="153">
        <v>73</v>
      </c>
      <c r="HT126" s="158">
        <v>73</v>
      </c>
      <c r="HU126" s="163">
        <v>74</v>
      </c>
      <c r="HV126" s="167">
        <v>86</v>
      </c>
      <c r="HW126" s="174">
        <v>96</v>
      </c>
      <c r="HX126" s="178">
        <v>101</v>
      </c>
      <c r="HY126" s="184">
        <v>101</v>
      </c>
      <c r="HZ126" s="189">
        <v>119</v>
      </c>
      <c r="IA126" s="193">
        <v>216</v>
      </c>
      <c r="IB126" s="202">
        <v>690</v>
      </c>
      <c r="IC126" s="205">
        <v>1256</v>
      </c>
      <c r="ID126" s="209">
        <v>1708</v>
      </c>
      <c r="IE126" s="218">
        <v>2107</v>
      </c>
      <c r="IF126" s="225">
        <v>2305</v>
      </c>
      <c r="IG126" s="229">
        <v>2526</v>
      </c>
      <c r="IH126" s="235">
        <v>2700</v>
      </c>
      <c r="II126" s="245">
        <v>2864</v>
      </c>
      <c r="IJ126" s="251">
        <v>3061</v>
      </c>
      <c r="IK126" s="255">
        <v>3215</v>
      </c>
      <c r="IL126" s="264">
        <v>3652</v>
      </c>
      <c r="IM126" s="268">
        <v>4095</v>
      </c>
      <c r="IN126" s="272">
        <v>4577</v>
      </c>
      <c r="IO126" s="279">
        <v>5042</v>
      </c>
      <c r="IP126" s="285">
        <v>5531</v>
      </c>
      <c r="IQ126" s="291">
        <v>6087</v>
      </c>
      <c r="IR126" s="295">
        <v>6626</v>
      </c>
      <c r="IS126" s="301">
        <v>6882</v>
      </c>
      <c r="IT126" s="305">
        <v>7095</v>
      </c>
      <c r="IU126" s="308">
        <v>7312</v>
      </c>
      <c r="IV126" s="310">
        <v>7526</v>
      </c>
      <c r="IW126" s="313">
        <v>7953</v>
      </c>
      <c r="IX126" s="317">
        <v>8469</v>
      </c>
      <c r="IY126" s="322">
        <v>8982</v>
      </c>
      <c r="IZ126" s="327">
        <v>9659</v>
      </c>
      <c r="JA126" s="331">
        <v>10198</v>
      </c>
      <c r="JB126" s="335">
        <v>10682</v>
      </c>
      <c r="JC126" s="338">
        <v>11194</v>
      </c>
      <c r="JD126" s="343">
        <v>11632</v>
      </c>
      <c r="JE126" s="346">
        <v>12257</v>
      </c>
      <c r="JF126" s="354">
        <v>12711</v>
      </c>
      <c r="JG126" s="375">
        <v>13137</v>
      </c>
      <c r="JH126" s="388">
        <v>13654</v>
      </c>
      <c r="JI126" s="393">
        <v>14227</v>
      </c>
      <c r="JJ126" s="414">
        <v>14689</v>
      </c>
      <c r="JK126" s="422">
        <v>15126</v>
      </c>
      <c r="JL126" s="429">
        <v>15958</v>
      </c>
      <c r="JM126" s="435">
        <v>16395</v>
      </c>
      <c r="JN126" s="441">
        <v>16838</v>
      </c>
      <c r="JO126" s="448">
        <v>17245</v>
      </c>
      <c r="JP126" s="456">
        <v>17714</v>
      </c>
      <c r="JQ126" s="460">
        <v>18190</v>
      </c>
      <c r="JR126" s="468">
        <v>18639</v>
      </c>
      <c r="JS126" s="475">
        <v>19040</v>
      </c>
      <c r="JT126" s="483">
        <v>19510</v>
      </c>
      <c r="JU126" s="489">
        <v>19950</v>
      </c>
      <c r="JV126" s="498">
        <v>20421</v>
      </c>
      <c r="JW126" s="505">
        <v>20919</v>
      </c>
      <c r="JX126" s="511">
        <v>21459</v>
      </c>
      <c r="JY126" s="519">
        <v>21771</v>
      </c>
      <c r="JZ126" s="530">
        <v>22042</v>
      </c>
      <c r="KA126" s="218">
        <f t="shared" si="80"/>
        <v>271</v>
      </c>
      <c r="KB126" s="4"/>
    </row>
    <row r="127" spans="1:288" ht="15" customHeight="1" x14ac:dyDescent="0.2">
      <c r="A127" s="557"/>
      <c r="B127" s="43">
        <v>126</v>
      </c>
      <c r="C127" s="4" t="s">
        <v>231</v>
      </c>
      <c r="D127" s="43">
        <v>0</v>
      </c>
      <c r="E127" s="43">
        <v>0</v>
      </c>
      <c r="F127" s="7">
        <v>256</v>
      </c>
      <c r="G127" s="7">
        <v>256</v>
      </c>
      <c r="H127" s="5">
        <v>256</v>
      </c>
      <c r="I127" s="5">
        <v>256</v>
      </c>
      <c r="J127" s="5">
        <v>256</v>
      </c>
      <c r="K127" s="5">
        <v>256</v>
      </c>
      <c r="L127" s="5">
        <v>256</v>
      </c>
      <c r="M127" s="5">
        <v>256</v>
      </c>
      <c r="N127" s="5">
        <v>256</v>
      </c>
      <c r="O127" s="5">
        <v>256</v>
      </c>
      <c r="P127" s="5">
        <v>256</v>
      </c>
      <c r="Q127" s="5">
        <v>256</v>
      </c>
      <c r="R127" s="5">
        <v>256</v>
      </c>
      <c r="S127" s="69">
        <v>262</v>
      </c>
      <c r="T127" s="71">
        <v>278</v>
      </c>
      <c r="U127" s="5">
        <v>278</v>
      </c>
      <c r="V127" s="5">
        <v>278</v>
      </c>
      <c r="W127" s="5">
        <v>278</v>
      </c>
      <c r="X127" s="5">
        <v>278</v>
      </c>
      <c r="Y127" s="90">
        <v>282</v>
      </c>
      <c r="Z127" s="5">
        <v>282</v>
      </c>
      <c r="AA127" s="5">
        <v>282</v>
      </c>
      <c r="AB127" s="5">
        <v>282</v>
      </c>
      <c r="AC127" s="5">
        <v>282</v>
      </c>
      <c r="AD127" s="5">
        <v>282</v>
      </c>
      <c r="AE127" s="5">
        <v>282</v>
      </c>
      <c r="AF127" s="5">
        <v>282</v>
      </c>
      <c r="AG127" s="5">
        <v>282</v>
      </c>
      <c r="AH127" s="5">
        <v>282</v>
      </c>
      <c r="AI127" s="5">
        <v>282</v>
      </c>
      <c r="AJ127" s="5">
        <v>282</v>
      </c>
      <c r="AK127" s="5">
        <v>282</v>
      </c>
      <c r="AL127" s="5">
        <v>282</v>
      </c>
      <c r="AM127" s="5">
        <v>282</v>
      </c>
      <c r="AN127" s="5">
        <v>282</v>
      </c>
      <c r="AO127" s="5">
        <v>282</v>
      </c>
      <c r="AP127" s="5">
        <v>282</v>
      </c>
      <c r="AQ127" s="5">
        <v>282</v>
      </c>
      <c r="AR127" s="5">
        <v>282</v>
      </c>
      <c r="AS127" s="5">
        <v>282</v>
      </c>
      <c r="AT127" s="5">
        <v>282</v>
      </c>
      <c r="AU127" s="5">
        <v>282</v>
      </c>
      <c r="AV127" s="5">
        <v>282</v>
      </c>
      <c r="AW127" s="5">
        <v>282</v>
      </c>
      <c r="AX127" s="5">
        <v>282</v>
      </c>
      <c r="AY127" s="5">
        <v>282</v>
      </c>
      <c r="AZ127" s="5">
        <v>282</v>
      </c>
      <c r="BA127" s="5">
        <v>282</v>
      </c>
      <c r="BB127" s="5">
        <v>282</v>
      </c>
      <c r="BC127" s="5">
        <v>282</v>
      </c>
      <c r="BD127" s="5">
        <v>282</v>
      </c>
      <c r="BE127" s="5">
        <v>282</v>
      </c>
      <c r="BF127" s="5">
        <v>282</v>
      </c>
      <c r="BG127" s="5">
        <v>282</v>
      </c>
      <c r="BH127" s="5">
        <v>282</v>
      </c>
      <c r="BI127" s="5">
        <v>282</v>
      </c>
      <c r="BJ127" s="5">
        <v>282</v>
      </c>
      <c r="BK127" s="1">
        <v>286</v>
      </c>
      <c r="BL127" s="1">
        <v>290</v>
      </c>
      <c r="BM127" s="5">
        <v>290</v>
      </c>
      <c r="BN127" s="5">
        <v>290</v>
      </c>
      <c r="BO127" s="5">
        <v>290</v>
      </c>
      <c r="BP127" s="5">
        <v>290</v>
      </c>
      <c r="BQ127" s="5">
        <v>290</v>
      </c>
      <c r="BR127" s="1">
        <f>BQ127+10</f>
        <v>300</v>
      </c>
      <c r="BS127" s="5">
        <v>300</v>
      </c>
      <c r="BT127" s="1">
        <v>310</v>
      </c>
      <c r="BU127" s="5">
        <v>310</v>
      </c>
      <c r="BV127" s="5">
        <v>310</v>
      </c>
      <c r="BW127" s="5">
        <v>310</v>
      </c>
      <c r="BX127" s="5">
        <v>310</v>
      </c>
      <c r="BY127" s="5">
        <v>310</v>
      </c>
      <c r="BZ127" s="5">
        <v>310</v>
      </c>
      <c r="CA127" s="5">
        <v>310</v>
      </c>
      <c r="CB127" s="5">
        <v>310</v>
      </c>
      <c r="CC127" s="5">
        <v>310</v>
      </c>
      <c r="CD127" s="5">
        <v>310</v>
      </c>
      <c r="CE127" s="5">
        <v>310</v>
      </c>
      <c r="CF127" s="5">
        <v>310</v>
      </c>
      <c r="CG127" s="5">
        <v>310</v>
      </c>
      <c r="CH127" s="5">
        <v>310</v>
      </c>
      <c r="CI127" s="5">
        <v>310</v>
      </c>
      <c r="CJ127" s="5">
        <v>310</v>
      </c>
      <c r="CK127" s="5">
        <v>310</v>
      </c>
      <c r="CL127" s="5">
        <v>310</v>
      </c>
      <c r="CM127" s="5">
        <v>310</v>
      </c>
      <c r="CN127" s="5">
        <v>310</v>
      </c>
      <c r="CO127" s="493">
        <v>346</v>
      </c>
      <c r="CP127" s="5">
        <v>346</v>
      </c>
      <c r="CQ127" s="5">
        <v>346</v>
      </c>
      <c r="CR127" s="5">
        <v>346</v>
      </c>
      <c r="CS127" s="5">
        <v>346</v>
      </c>
      <c r="CT127" s="5">
        <v>346</v>
      </c>
      <c r="CU127" s="218">
        <f t="shared" si="76"/>
        <v>0</v>
      </c>
      <c r="CV127" s="7">
        <v>140</v>
      </c>
      <c r="CW127" s="7">
        <v>140</v>
      </c>
      <c r="CX127" s="5">
        <v>140</v>
      </c>
      <c r="CY127" s="5">
        <v>140</v>
      </c>
      <c r="CZ127" s="5">
        <v>140</v>
      </c>
      <c r="DA127" s="5">
        <v>140</v>
      </c>
      <c r="DB127" s="5">
        <v>140</v>
      </c>
      <c r="DC127" s="5">
        <v>140</v>
      </c>
      <c r="DD127" s="5">
        <v>140</v>
      </c>
      <c r="DE127" s="5">
        <v>140</v>
      </c>
      <c r="DF127" s="5">
        <v>140</v>
      </c>
      <c r="DG127" s="5">
        <v>140</v>
      </c>
      <c r="DH127" s="5">
        <v>140</v>
      </c>
      <c r="DI127" s="69">
        <v>154</v>
      </c>
      <c r="DJ127" s="71">
        <v>161</v>
      </c>
      <c r="DK127" s="5">
        <v>161</v>
      </c>
      <c r="DL127" s="5">
        <v>161</v>
      </c>
      <c r="DM127" s="5">
        <v>161</v>
      </c>
      <c r="DN127" s="5">
        <v>161</v>
      </c>
      <c r="DO127" s="90">
        <v>162</v>
      </c>
      <c r="DP127" s="5">
        <v>162</v>
      </c>
      <c r="DQ127" s="5">
        <v>162</v>
      </c>
      <c r="DR127" s="5">
        <v>162</v>
      </c>
      <c r="DS127" s="5">
        <v>162</v>
      </c>
      <c r="DT127" s="5">
        <v>162</v>
      </c>
      <c r="DU127" s="5">
        <v>162</v>
      </c>
      <c r="DV127" s="5">
        <v>162</v>
      </c>
      <c r="DW127" s="5">
        <v>162</v>
      </c>
      <c r="DX127" s="5">
        <v>162</v>
      </c>
      <c r="DY127" s="5">
        <v>162</v>
      </c>
      <c r="DZ127" s="5">
        <v>162</v>
      </c>
      <c r="EA127" s="5">
        <v>162</v>
      </c>
      <c r="EB127" s="5">
        <v>162</v>
      </c>
      <c r="EC127" s="5">
        <v>162</v>
      </c>
      <c r="ED127" s="5">
        <v>162</v>
      </c>
      <c r="EE127" s="5">
        <v>162</v>
      </c>
      <c r="EF127" s="5">
        <v>162</v>
      </c>
      <c r="EG127" s="5">
        <v>162</v>
      </c>
      <c r="EH127" s="5">
        <v>162</v>
      </c>
      <c r="EI127" s="5">
        <v>162</v>
      </c>
      <c r="EJ127" s="5">
        <v>162</v>
      </c>
      <c r="EK127" s="5">
        <v>162</v>
      </c>
      <c r="EL127" s="5">
        <v>162</v>
      </c>
      <c r="EM127" s="5">
        <v>162</v>
      </c>
      <c r="EN127" s="5">
        <v>162</v>
      </c>
      <c r="EO127" s="5">
        <v>162</v>
      </c>
      <c r="EP127" s="5">
        <v>162</v>
      </c>
      <c r="EQ127" s="5">
        <v>162</v>
      </c>
      <c r="ER127" s="5">
        <v>162</v>
      </c>
      <c r="ES127" s="5">
        <v>162</v>
      </c>
      <c r="ET127" s="5">
        <v>162</v>
      </c>
      <c r="EU127" s="5">
        <v>162</v>
      </c>
      <c r="EV127" s="5">
        <v>162</v>
      </c>
      <c r="EW127" s="5">
        <v>162</v>
      </c>
      <c r="EX127" s="5">
        <v>162</v>
      </c>
      <c r="EY127" s="5">
        <v>162</v>
      </c>
      <c r="EZ127" s="5">
        <v>162</v>
      </c>
      <c r="FA127" s="1">
        <v>165</v>
      </c>
      <c r="FB127" s="1">
        <v>168</v>
      </c>
      <c r="FC127" s="5">
        <v>168</v>
      </c>
      <c r="FD127" s="5">
        <v>168</v>
      </c>
      <c r="FE127" s="5">
        <v>168</v>
      </c>
      <c r="FF127" s="5">
        <v>168</v>
      </c>
      <c r="FG127" s="5">
        <v>168</v>
      </c>
      <c r="FH127" s="1">
        <v>168</v>
      </c>
      <c r="FI127" s="5">
        <v>168</v>
      </c>
      <c r="FJ127" s="1">
        <v>168</v>
      </c>
      <c r="FK127" s="5">
        <v>168</v>
      </c>
      <c r="FL127" s="5">
        <v>168</v>
      </c>
      <c r="FM127" s="5">
        <v>168</v>
      </c>
      <c r="FN127" s="5">
        <v>168</v>
      </c>
      <c r="FO127" s="5">
        <v>168</v>
      </c>
      <c r="FP127" s="5">
        <v>168</v>
      </c>
      <c r="FQ127" s="5">
        <v>168</v>
      </c>
      <c r="FR127" s="5">
        <v>168</v>
      </c>
      <c r="FS127" s="5">
        <v>168</v>
      </c>
      <c r="FT127" s="5">
        <v>168</v>
      </c>
      <c r="FU127" s="5">
        <v>168</v>
      </c>
      <c r="FV127" s="5">
        <v>168</v>
      </c>
      <c r="FW127" s="5">
        <v>168</v>
      </c>
      <c r="FX127" s="5">
        <v>168</v>
      </c>
      <c r="FY127" s="5">
        <v>168</v>
      </c>
      <c r="FZ127" s="5">
        <v>168</v>
      </c>
      <c r="GA127" s="5">
        <v>168</v>
      </c>
      <c r="GB127" s="5">
        <v>168</v>
      </c>
      <c r="GC127" s="5">
        <v>1.23</v>
      </c>
      <c r="GD127" s="5">
        <v>1.23</v>
      </c>
      <c r="GE127" s="493">
        <v>1.23</v>
      </c>
      <c r="GF127" s="5">
        <v>1.23</v>
      </c>
      <c r="GG127" s="5">
        <v>1.23</v>
      </c>
      <c r="GH127" s="5">
        <v>1.23</v>
      </c>
      <c r="GI127" s="5">
        <v>1.23</v>
      </c>
      <c r="GJ127" s="5">
        <v>1.23</v>
      </c>
      <c r="GK127" s="218">
        <f t="shared" si="79"/>
        <v>0</v>
      </c>
      <c r="GL127" s="7">
        <v>4335</v>
      </c>
      <c r="GM127" s="7">
        <v>4372</v>
      </c>
      <c r="GN127" s="7">
        <v>4372</v>
      </c>
      <c r="GO127" s="13">
        <v>4372</v>
      </c>
      <c r="GP127" s="17">
        <v>4372</v>
      </c>
      <c r="GQ127" s="22">
        <v>4414</v>
      </c>
      <c r="GR127" s="31">
        <v>4442</v>
      </c>
      <c r="GS127" s="37">
        <v>4462</v>
      </c>
      <c r="GT127" s="41">
        <v>4531</v>
      </c>
      <c r="GU127" s="44">
        <v>4531</v>
      </c>
      <c r="GV127" s="47">
        <v>4547</v>
      </c>
      <c r="GW127" s="62">
        <v>4560</v>
      </c>
      <c r="GX127" s="65">
        <v>4561</v>
      </c>
      <c r="GY127" s="69">
        <v>4643</v>
      </c>
      <c r="GZ127" s="71">
        <v>4839</v>
      </c>
      <c r="HA127" s="73">
        <v>4853</v>
      </c>
      <c r="HB127" s="77">
        <v>4860</v>
      </c>
      <c r="HC127" s="82">
        <v>4860</v>
      </c>
      <c r="HD127" s="88">
        <v>4860</v>
      </c>
      <c r="HE127" s="90">
        <v>4876</v>
      </c>
      <c r="HF127" s="93">
        <v>4915</v>
      </c>
      <c r="HG127" s="99">
        <v>4915</v>
      </c>
      <c r="HH127" s="104">
        <v>4933</v>
      </c>
      <c r="HI127" s="114">
        <v>4933</v>
      </c>
      <c r="HJ127" s="117">
        <v>4933</v>
      </c>
      <c r="HK127" s="122">
        <v>4948</v>
      </c>
      <c r="HL127" s="124">
        <v>4999</v>
      </c>
      <c r="HM127" s="130">
        <v>5000</v>
      </c>
      <c r="HN127" s="133">
        <v>5000</v>
      </c>
      <c r="HO127" s="136">
        <v>5000</v>
      </c>
      <c r="HP127" s="140">
        <v>5000</v>
      </c>
      <c r="HQ127" s="145">
        <v>5000</v>
      </c>
      <c r="HR127" s="149">
        <v>5000</v>
      </c>
      <c r="HS127" s="153">
        <v>5000</v>
      </c>
      <c r="HT127" s="158">
        <v>5000</v>
      </c>
      <c r="HU127" s="163">
        <v>5000</v>
      </c>
      <c r="HV127" s="167">
        <v>5000</v>
      </c>
      <c r="HW127" s="174">
        <v>5000</v>
      </c>
      <c r="HX127" s="178">
        <v>5000</v>
      </c>
      <c r="HY127" s="184">
        <v>5000</v>
      </c>
      <c r="HZ127" s="189">
        <v>5000</v>
      </c>
      <c r="IA127" s="193">
        <v>5000</v>
      </c>
      <c r="IB127" s="202">
        <v>5129</v>
      </c>
      <c r="IC127" s="205">
        <v>5137</v>
      </c>
      <c r="ID127" s="209">
        <v>5137</v>
      </c>
      <c r="IE127" s="218">
        <v>5137</v>
      </c>
      <c r="IF127" s="225">
        <v>5137</v>
      </c>
      <c r="IG127" s="229">
        <v>5137</v>
      </c>
      <c r="IH127" s="235">
        <v>5137</v>
      </c>
      <c r="II127" s="245">
        <v>5148</v>
      </c>
      <c r="IJ127" s="251">
        <v>5148</v>
      </c>
      <c r="IK127" s="255">
        <v>5148</v>
      </c>
      <c r="IL127" s="264">
        <v>5148</v>
      </c>
      <c r="IM127" s="268">
        <v>5148</v>
      </c>
      <c r="IN127" s="272">
        <v>5148</v>
      </c>
      <c r="IO127" s="279">
        <v>5148</v>
      </c>
      <c r="IP127" s="285">
        <v>5148</v>
      </c>
      <c r="IQ127" s="291">
        <v>5251</v>
      </c>
      <c r="IR127" s="295">
        <v>5285</v>
      </c>
      <c r="IS127" s="301">
        <v>5285</v>
      </c>
      <c r="IT127" s="305">
        <v>5285</v>
      </c>
      <c r="IU127" s="308">
        <v>5307</v>
      </c>
      <c r="IV127" s="310">
        <v>5345</v>
      </c>
      <c r="IW127" s="313">
        <v>5374</v>
      </c>
      <c r="IX127" s="317">
        <v>5610</v>
      </c>
      <c r="IY127" s="322">
        <v>5614</v>
      </c>
      <c r="IZ127" s="327">
        <v>5726</v>
      </c>
      <c r="JA127" s="331">
        <v>5815</v>
      </c>
      <c r="JB127" s="335">
        <v>5815</v>
      </c>
      <c r="JC127" s="338">
        <v>5816</v>
      </c>
      <c r="JD127" s="343">
        <v>5816</v>
      </c>
      <c r="JE127" s="346">
        <v>5816</v>
      </c>
      <c r="JF127" s="354">
        <v>5816</v>
      </c>
      <c r="JG127" s="375">
        <v>5817</v>
      </c>
      <c r="JH127" s="388">
        <v>5817</v>
      </c>
      <c r="JI127" s="393">
        <v>5817</v>
      </c>
      <c r="JJ127" s="414">
        <v>5817</v>
      </c>
      <c r="JK127" s="422">
        <v>5817</v>
      </c>
      <c r="JL127" s="429">
        <v>5856</v>
      </c>
      <c r="JM127" s="435">
        <v>5899</v>
      </c>
      <c r="JN127" s="441">
        <v>5939</v>
      </c>
      <c r="JO127" s="448">
        <v>5980</v>
      </c>
      <c r="JP127" s="456">
        <v>6018</v>
      </c>
      <c r="JQ127" s="460">
        <v>6058</v>
      </c>
      <c r="JR127" s="468">
        <v>6088</v>
      </c>
      <c r="JS127" s="475">
        <v>6088</v>
      </c>
      <c r="JT127" s="483">
        <v>6090</v>
      </c>
      <c r="JU127" s="489">
        <v>6091</v>
      </c>
      <c r="JV127" s="498">
        <v>6092</v>
      </c>
      <c r="JW127" s="505">
        <v>6125</v>
      </c>
      <c r="JX127" s="511">
        <v>6172</v>
      </c>
      <c r="JY127" s="519">
        <v>6216</v>
      </c>
      <c r="JZ127" s="530">
        <v>6261</v>
      </c>
      <c r="KA127" s="218">
        <f t="shared" si="80"/>
        <v>45</v>
      </c>
      <c r="KB127" s="4" t="s">
        <v>8</v>
      </c>
    </row>
    <row r="128" spans="1:288" ht="15" customHeight="1" x14ac:dyDescent="0.2">
      <c r="A128" s="557"/>
      <c r="B128" s="43">
        <v>127</v>
      </c>
      <c r="C128" s="4" t="s">
        <v>531</v>
      </c>
      <c r="D128" s="43">
        <v>1</v>
      </c>
      <c r="E128" s="43">
        <v>0</v>
      </c>
      <c r="F128" s="7">
        <v>133</v>
      </c>
      <c r="G128" s="1">
        <v>135</v>
      </c>
      <c r="H128" s="10">
        <v>137</v>
      </c>
      <c r="I128" s="13">
        <v>138</v>
      </c>
      <c r="J128" s="18">
        <v>141</v>
      </c>
      <c r="K128" s="22">
        <v>145</v>
      </c>
      <c r="L128" s="31">
        <v>149</v>
      </c>
      <c r="M128" s="37">
        <v>152</v>
      </c>
      <c r="N128" s="41">
        <v>152</v>
      </c>
      <c r="O128" s="44">
        <v>160</v>
      </c>
      <c r="P128" s="47">
        <v>164</v>
      </c>
      <c r="Q128" s="53">
        <v>167</v>
      </c>
      <c r="R128" s="65">
        <v>170</v>
      </c>
      <c r="S128" s="69">
        <v>173</v>
      </c>
      <c r="T128" s="71">
        <v>176</v>
      </c>
      <c r="U128" s="73">
        <v>178</v>
      </c>
      <c r="V128" s="77">
        <v>180</v>
      </c>
      <c r="W128" s="82">
        <v>183</v>
      </c>
      <c r="X128" s="88">
        <v>185</v>
      </c>
      <c r="Y128" s="90">
        <v>185</v>
      </c>
      <c r="Z128" s="93">
        <v>190</v>
      </c>
      <c r="AA128" s="99">
        <v>193</v>
      </c>
      <c r="AB128" s="104">
        <v>195</v>
      </c>
      <c r="AC128" s="114">
        <v>197</v>
      </c>
      <c r="AD128" s="117">
        <v>198</v>
      </c>
      <c r="AE128" s="122">
        <v>199</v>
      </c>
      <c r="AF128" s="124">
        <v>201</v>
      </c>
      <c r="AG128" s="129">
        <v>203</v>
      </c>
      <c r="AH128" s="133">
        <v>206</v>
      </c>
      <c r="AI128" s="136">
        <v>209</v>
      </c>
      <c r="AJ128" s="140">
        <v>212</v>
      </c>
      <c r="AK128" s="145">
        <v>215</v>
      </c>
      <c r="AL128" s="1">
        <v>218</v>
      </c>
      <c r="AM128" s="153">
        <v>218</v>
      </c>
      <c r="AN128" s="158">
        <v>220</v>
      </c>
      <c r="AO128" s="163">
        <v>223</v>
      </c>
      <c r="AP128" s="167">
        <v>225</v>
      </c>
      <c r="AQ128" s="174">
        <v>228</v>
      </c>
      <c r="AR128" s="178">
        <v>231</v>
      </c>
      <c r="AS128" s="184">
        <v>232</v>
      </c>
      <c r="AT128" s="189">
        <v>235</v>
      </c>
      <c r="AU128" s="193">
        <v>237</v>
      </c>
      <c r="AV128" s="202">
        <v>238</v>
      </c>
      <c r="AW128" s="1">
        <v>240</v>
      </c>
      <c r="AX128" s="1">
        <v>242</v>
      </c>
      <c r="AY128" s="218">
        <v>239</v>
      </c>
      <c r="AZ128" s="1">
        <v>239</v>
      </c>
      <c r="BA128" s="229">
        <v>239</v>
      </c>
      <c r="BB128" s="5">
        <v>239</v>
      </c>
      <c r="BC128" s="5">
        <v>239</v>
      </c>
      <c r="BD128" s="5">
        <v>239</v>
      </c>
      <c r="BE128" s="5">
        <v>239</v>
      </c>
      <c r="BF128" s="5">
        <v>239</v>
      </c>
      <c r="BG128" s="5">
        <v>239</v>
      </c>
      <c r="BH128" s="5">
        <v>239</v>
      </c>
      <c r="BI128" s="5">
        <v>239</v>
      </c>
      <c r="BJ128" s="5">
        <v>239</v>
      </c>
      <c r="BK128" s="5">
        <v>239</v>
      </c>
      <c r="BL128" s="5">
        <v>239</v>
      </c>
      <c r="BM128" s="5">
        <v>239</v>
      </c>
      <c r="BN128" s="5">
        <v>239</v>
      </c>
      <c r="BO128" s="5">
        <v>239</v>
      </c>
      <c r="BP128" s="5">
        <v>239</v>
      </c>
      <c r="BQ128" s="5">
        <v>239</v>
      </c>
      <c r="BR128" s="5">
        <v>239</v>
      </c>
      <c r="BS128" s="5">
        <v>239</v>
      </c>
      <c r="BT128" s="5">
        <v>239</v>
      </c>
      <c r="BU128" s="5">
        <v>239</v>
      </c>
      <c r="BV128" s="5">
        <v>239</v>
      </c>
      <c r="BW128" s="5">
        <v>239</v>
      </c>
      <c r="BX128" s="5">
        <v>239</v>
      </c>
      <c r="BY128" s="5">
        <v>239</v>
      </c>
      <c r="BZ128" s="5">
        <v>239</v>
      </c>
      <c r="CA128" s="5">
        <v>239</v>
      </c>
      <c r="CB128" s="5">
        <v>239</v>
      </c>
      <c r="CC128" s="5">
        <v>239</v>
      </c>
      <c r="CD128" s="5">
        <v>239</v>
      </c>
      <c r="CE128" s="5">
        <v>239</v>
      </c>
      <c r="CF128" s="5">
        <v>239</v>
      </c>
      <c r="CG128" s="5">
        <v>239</v>
      </c>
      <c r="CH128" s="441">
        <v>240</v>
      </c>
      <c r="CI128" s="5">
        <v>240</v>
      </c>
      <c r="CJ128" s="5">
        <v>240</v>
      </c>
      <c r="CK128" s="5">
        <v>240</v>
      </c>
      <c r="CL128" s="5">
        <v>240</v>
      </c>
      <c r="CM128" s="5">
        <v>240</v>
      </c>
      <c r="CN128" s="5">
        <v>240</v>
      </c>
      <c r="CO128" s="489">
        <v>241</v>
      </c>
      <c r="CP128" s="498">
        <v>241</v>
      </c>
      <c r="CQ128" s="505">
        <v>241</v>
      </c>
      <c r="CR128" s="511">
        <v>241</v>
      </c>
      <c r="CS128" s="519">
        <v>241</v>
      </c>
      <c r="CT128" s="530">
        <v>241</v>
      </c>
      <c r="CU128" s="218">
        <f t="shared" si="76"/>
        <v>0</v>
      </c>
      <c r="CV128" s="7">
        <v>76</v>
      </c>
      <c r="CW128" s="1">
        <v>78</v>
      </c>
      <c r="CX128" s="10">
        <v>79</v>
      </c>
      <c r="CY128" s="13">
        <v>79</v>
      </c>
      <c r="CZ128" s="18">
        <v>80</v>
      </c>
      <c r="DA128" s="22">
        <v>81</v>
      </c>
      <c r="DB128" s="31">
        <v>82</v>
      </c>
      <c r="DC128" s="37">
        <v>83</v>
      </c>
      <c r="DD128" s="41">
        <v>84</v>
      </c>
      <c r="DE128" s="44">
        <v>84</v>
      </c>
      <c r="DF128" s="47">
        <v>85</v>
      </c>
      <c r="DG128" s="53">
        <v>2</v>
      </c>
      <c r="DH128" s="65">
        <v>7</v>
      </c>
      <c r="DI128" s="69">
        <v>9</v>
      </c>
      <c r="DJ128" s="71">
        <v>12</v>
      </c>
      <c r="DK128" s="73">
        <v>13</v>
      </c>
      <c r="DL128" s="77">
        <v>15</v>
      </c>
      <c r="DM128" s="82">
        <v>16</v>
      </c>
      <c r="DN128" s="88">
        <v>17</v>
      </c>
      <c r="DO128" s="90">
        <v>17</v>
      </c>
      <c r="DP128" s="93">
        <v>18</v>
      </c>
      <c r="DQ128" s="99">
        <v>20</v>
      </c>
      <c r="DR128" s="104">
        <v>22</v>
      </c>
      <c r="DS128" s="114">
        <v>23</v>
      </c>
      <c r="DT128" s="117">
        <v>24</v>
      </c>
      <c r="DU128" s="122">
        <v>25</v>
      </c>
      <c r="DV128" s="124">
        <v>26</v>
      </c>
      <c r="DW128" s="129">
        <v>28</v>
      </c>
      <c r="DX128" s="133">
        <v>29</v>
      </c>
      <c r="DY128" s="136">
        <v>29</v>
      </c>
      <c r="DZ128" s="140">
        <v>29</v>
      </c>
      <c r="EA128" s="145">
        <v>29</v>
      </c>
      <c r="EB128" s="1">
        <v>30</v>
      </c>
      <c r="EC128" s="153">
        <v>30</v>
      </c>
      <c r="ED128" s="158">
        <v>31</v>
      </c>
      <c r="EE128" s="163">
        <v>33</v>
      </c>
      <c r="EF128" s="167">
        <v>35</v>
      </c>
      <c r="EG128" s="174">
        <v>36</v>
      </c>
      <c r="EH128" s="178">
        <v>38</v>
      </c>
      <c r="EI128" s="184">
        <v>38</v>
      </c>
      <c r="EJ128" s="189">
        <v>39</v>
      </c>
      <c r="EK128" s="193">
        <v>39</v>
      </c>
      <c r="EL128" s="202">
        <v>39</v>
      </c>
      <c r="EM128" s="1">
        <f>EL128</f>
        <v>39</v>
      </c>
      <c r="EN128" s="1">
        <f>EM128</f>
        <v>39</v>
      </c>
      <c r="EO128" s="218">
        <v>39</v>
      </c>
      <c r="EP128" s="225">
        <v>39</v>
      </c>
      <c r="EQ128" s="229">
        <v>39</v>
      </c>
      <c r="ER128" s="5">
        <v>39</v>
      </c>
      <c r="ES128" s="5">
        <v>39</v>
      </c>
      <c r="ET128" s="5">
        <v>39</v>
      </c>
      <c r="EU128" s="5">
        <v>39</v>
      </c>
      <c r="EV128" s="5">
        <v>39</v>
      </c>
      <c r="EW128" s="5">
        <v>39</v>
      </c>
      <c r="EX128" s="5">
        <v>39</v>
      </c>
      <c r="EY128" s="5">
        <v>39</v>
      </c>
      <c r="EZ128" s="5">
        <v>39</v>
      </c>
      <c r="FA128" s="5">
        <v>39</v>
      </c>
      <c r="FB128" s="5">
        <v>39</v>
      </c>
      <c r="FC128" s="5">
        <v>39</v>
      </c>
      <c r="FD128" s="5">
        <v>39</v>
      </c>
      <c r="FE128" s="5">
        <v>39</v>
      </c>
      <c r="FF128" s="5">
        <v>39</v>
      </c>
      <c r="FG128" s="5">
        <v>39</v>
      </c>
      <c r="FH128" s="5">
        <v>39</v>
      </c>
      <c r="FI128" s="5">
        <v>39</v>
      </c>
      <c r="FJ128" s="5">
        <v>39</v>
      </c>
      <c r="FK128" s="5">
        <v>39</v>
      </c>
      <c r="FL128" s="5">
        <v>39</v>
      </c>
      <c r="FM128" s="5">
        <v>39</v>
      </c>
      <c r="FN128" s="5">
        <v>39</v>
      </c>
      <c r="FO128" s="5">
        <v>39</v>
      </c>
      <c r="FP128" s="5">
        <v>39</v>
      </c>
      <c r="FQ128" s="5">
        <v>39</v>
      </c>
      <c r="FR128" s="5">
        <v>39</v>
      </c>
      <c r="FS128" s="5">
        <v>39</v>
      </c>
      <c r="FT128" s="5">
        <v>39</v>
      </c>
      <c r="FU128" s="5">
        <v>39</v>
      </c>
      <c r="FV128" s="5">
        <v>39</v>
      </c>
      <c r="FW128" s="5">
        <v>39</v>
      </c>
      <c r="FX128" s="441">
        <v>40</v>
      </c>
      <c r="FY128" s="5">
        <v>40</v>
      </c>
      <c r="FZ128" s="5">
        <v>40</v>
      </c>
      <c r="GA128" s="5">
        <v>40</v>
      </c>
      <c r="GB128" s="5">
        <v>40</v>
      </c>
      <c r="GC128" s="5">
        <v>40</v>
      </c>
      <c r="GD128" s="5">
        <v>40</v>
      </c>
      <c r="GE128" s="489">
        <v>40</v>
      </c>
      <c r="GF128" s="498">
        <v>40</v>
      </c>
      <c r="GG128" s="505">
        <v>40</v>
      </c>
      <c r="GH128" s="511">
        <v>40</v>
      </c>
      <c r="GI128" s="519">
        <v>40</v>
      </c>
      <c r="GJ128" s="530">
        <v>40</v>
      </c>
      <c r="GK128" s="218">
        <f t="shared" si="79"/>
        <v>0</v>
      </c>
      <c r="GL128" s="7">
        <v>4422</v>
      </c>
      <c r="GM128" s="7">
        <v>4494</v>
      </c>
      <c r="GN128" s="7">
        <v>4569</v>
      </c>
      <c r="GO128" s="13">
        <v>4635</v>
      </c>
      <c r="GP128" s="17">
        <v>4718</v>
      </c>
      <c r="GQ128" s="22">
        <v>4868</v>
      </c>
      <c r="GR128" s="31">
        <v>5074</v>
      </c>
      <c r="GS128" s="37">
        <v>5228</v>
      </c>
      <c r="GT128" s="41">
        <v>5373</v>
      </c>
      <c r="GU128" s="44">
        <v>5530</v>
      </c>
      <c r="GV128" s="47">
        <v>5672</v>
      </c>
      <c r="GW128" s="53">
        <v>5838</v>
      </c>
      <c r="GX128" s="65">
        <v>5971</v>
      </c>
      <c r="GY128" s="69">
        <v>6123</v>
      </c>
      <c r="GZ128" s="71">
        <v>6232</v>
      </c>
      <c r="HA128" s="73">
        <v>6311</v>
      </c>
      <c r="HB128" s="77">
        <v>6380</v>
      </c>
      <c r="HC128" s="82">
        <v>6534</v>
      </c>
      <c r="HD128" s="88">
        <v>6693</v>
      </c>
      <c r="HE128" s="90">
        <v>6813</v>
      </c>
      <c r="HF128" s="93">
        <v>6929</v>
      </c>
      <c r="HG128" s="99">
        <v>7048</v>
      </c>
      <c r="HH128" s="104">
        <v>7166</v>
      </c>
      <c r="HI128" s="114">
        <v>7283</v>
      </c>
      <c r="HJ128" s="117">
        <v>7399</v>
      </c>
      <c r="HK128" s="122">
        <v>7503</v>
      </c>
      <c r="HL128" s="124">
        <v>7619</v>
      </c>
      <c r="HM128" s="129">
        <v>7726</v>
      </c>
      <c r="HN128" s="133">
        <v>7867</v>
      </c>
      <c r="HO128" s="136">
        <v>7998</v>
      </c>
      <c r="HP128" s="140">
        <v>8110</v>
      </c>
      <c r="HQ128" s="145">
        <v>8232</v>
      </c>
      <c r="HR128" s="149">
        <v>8335</v>
      </c>
      <c r="HS128" s="153">
        <v>8437</v>
      </c>
      <c r="HT128" s="158">
        <v>8557</v>
      </c>
      <c r="HU128" s="163">
        <v>8677</v>
      </c>
      <c r="HV128" s="167">
        <v>8792</v>
      </c>
      <c r="HW128" s="174">
        <v>8890</v>
      </c>
      <c r="HX128" s="178">
        <v>8999</v>
      </c>
      <c r="HY128" s="184">
        <v>9095</v>
      </c>
      <c r="HZ128" s="189">
        <v>9200</v>
      </c>
      <c r="IA128" s="193">
        <v>9300</v>
      </c>
      <c r="IB128" s="202">
        <v>9400</v>
      </c>
      <c r="IC128" s="205">
        <v>9424</v>
      </c>
      <c r="ID128" s="209">
        <v>9424</v>
      </c>
      <c r="IE128" s="218">
        <v>9424</v>
      </c>
      <c r="IF128" s="225">
        <v>9428</v>
      </c>
      <c r="IG128" s="229">
        <v>9428</v>
      </c>
      <c r="IH128" s="235">
        <v>9428</v>
      </c>
      <c r="II128" s="245">
        <v>9428</v>
      </c>
      <c r="IJ128" s="251">
        <v>9428</v>
      </c>
      <c r="IK128" s="255">
        <v>9428</v>
      </c>
      <c r="IL128" s="264">
        <v>9428</v>
      </c>
      <c r="IM128" s="268">
        <v>9428</v>
      </c>
      <c r="IN128" s="272">
        <v>9429</v>
      </c>
      <c r="IO128" s="279">
        <v>9434</v>
      </c>
      <c r="IP128" s="285">
        <v>9434</v>
      </c>
      <c r="IQ128" s="291">
        <v>9434</v>
      </c>
      <c r="IR128" s="295">
        <v>9434</v>
      </c>
      <c r="IS128" s="301">
        <v>9434</v>
      </c>
      <c r="IT128" s="305">
        <v>9434</v>
      </c>
      <c r="IU128" s="308">
        <v>9434</v>
      </c>
      <c r="IV128" s="310">
        <v>9434</v>
      </c>
      <c r="IW128" s="313">
        <v>9435</v>
      </c>
      <c r="IX128" s="317">
        <v>9435</v>
      </c>
      <c r="IY128" s="322">
        <v>9435</v>
      </c>
      <c r="IZ128" s="327">
        <v>9435</v>
      </c>
      <c r="JA128" s="331">
        <v>9435</v>
      </c>
      <c r="JB128" s="335">
        <v>9436</v>
      </c>
      <c r="JC128" s="338">
        <v>9436</v>
      </c>
      <c r="JD128" s="343">
        <v>9436</v>
      </c>
      <c r="JE128" s="346">
        <v>9436</v>
      </c>
      <c r="JF128" s="354">
        <v>9436</v>
      </c>
      <c r="JG128" s="375">
        <v>9436</v>
      </c>
      <c r="JH128" s="388">
        <v>9436</v>
      </c>
      <c r="JI128" s="393">
        <v>9436</v>
      </c>
      <c r="JJ128" s="414">
        <v>9436</v>
      </c>
      <c r="JK128" s="422">
        <v>9436</v>
      </c>
      <c r="JL128" s="429">
        <v>9436</v>
      </c>
      <c r="JM128" s="435">
        <v>9436</v>
      </c>
      <c r="JN128" s="441">
        <v>9437</v>
      </c>
      <c r="JO128" s="448">
        <v>9437</v>
      </c>
      <c r="JP128" s="456">
        <v>9437</v>
      </c>
      <c r="JQ128" s="460">
        <v>9437</v>
      </c>
      <c r="JR128" s="468">
        <v>9437</v>
      </c>
      <c r="JS128" s="475">
        <v>9460</v>
      </c>
      <c r="JT128" s="483">
        <v>9465</v>
      </c>
      <c r="JU128" s="489">
        <v>9471</v>
      </c>
      <c r="JV128" s="498">
        <v>9472</v>
      </c>
      <c r="JW128" s="505">
        <v>9472</v>
      </c>
      <c r="JX128" s="511">
        <v>9472</v>
      </c>
      <c r="JY128" s="519">
        <v>9473</v>
      </c>
      <c r="JZ128" s="530">
        <v>9474</v>
      </c>
      <c r="KA128" s="218">
        <f t="shared" si="80"/>
        <v>1</v>
      </c>
      <c r="KB128" s="4" t="s">
        <v>8</v>
      </c>
    </row>
    <row r="129" spans="1:288" ht="15" customHeight="1" x14ac:dyDescent="0.2">
      <c r="A129" s="557"/>
      <c r="B129" s="43">
        <v>128</v>
      </c>
      <c r="C129" s="4" t="s">
        <v>232</v>
      </c>
      <c r="D129" s="43">
        <v>0</v>
      </c>
      <c r="E129" s="43">
        <v>2</v>
      </c>
      <c r="F129" s="7">
        <v>342</v>
      </c>
      <c r="G129" s="1">
        <v>347</v>
      </c>
      <c r="H129" s="1">
        <v>352</v>
      </c>
      <c r="I129" s="1">
        <v>357</v>
      </c>
      <c r="J129" s="18">
        <v>384</v>
      </c>
      <c r="K129" s="22">
        <v>370</v>
      </c>
      <c r="L129" s="1">
        <v>374</v>
      </c>
      <c r="M129" s="1">
        <f>ROUND((L129-F129)/6+L129+1,0)</f>
        <v>380</v>
      </c>
      <c r="N129" s="1">
        <f>ROUND((M129-F129)/7+M129,0)</f>
        <v>385</v>
      </c>
      <c r="O129" s="1">
        <f>ROUND((N129-F129)/8+N129,0)</f>
        <v>390</v>
      </c>
      <c r="P129" s="1">
        <f>ROUND((O129-F129)/9+O129+1,0)</f>
        <v>396</v>
      </c>
      <c r="Q129" s="1">
        <f>ROUND((P129-F129)/10+P129+1,1)</f>
        <v>402.4</v>
      </c>
      <c r="R129" s="1">
        <f>ROUND((Q129-F129)/11+Q129,1)</f>
        <v>407.9</v>
      </c>
      <c r="S129" s="69">
        <v>423</v>
      </c>
      <c r="T129" s="71">
        <v>427</v>
      </c>
      <c r="U129" s="73">
        <v>436</v>
      </c>
      <c r="V129" s="77">
        <v>442</v>
      </c>
      <c r="W129" s="82">
        <v>447</v>
      </c>
      <c r="X129" s="88">
        <v>454</v>
      </c>
      <c r="Y129" s="90">
        <v>460</v>
      </c>
      <c r="Z129" s="1">
        <f>ROUND((Y129-V129)/3+Y129,1)</f>
        <v>466</v>
      </c>
      <c r="AA129" s="99">
        <v>472</v>
      </c>
      <c r="AB129" s="1">
        <f>ROUND((AA129-X129)/3+AA129,1)</f>
        <v>478</v>
      </c>
      <c r="AC129" s="1">
        <f>ROUND((AB129-Y129)/3+AB129,1)</f>
        <v>484</v>
      </c>
      <c r="AD129" s="1">
        <f>ROUND((AC129-Z129)/3+AC129,1)</f>
        <v>490</v>
      </c>
      <c r="AE129" s="122">
        <v>496</v>
      </c>
      <c r="AF129" s="124">
        <v>503</v>
      </c>
      <c r="AG129" s="1">
        <f>ROUND((AF129-AC129)/3+AF129,1)</f>
        <v>509.3</v>
      </c>
      <c r="AH129" s="1">
        <f>ROUND((AG129-AD129)/3+AG129,1)</f>
        <v>515.70000000000005</v>
      </c>
      <c r="AI129" s="136">
        <v>520</v>
      </c>
      <c r="AJ129" s="1">
        <f>ROUND((AI129-AF129)/3+AI129,1)</f>
        <v>525.70000000000005</v>
      </c>
      <c r="AK129" s="1">
        <f>ROUND((AJ129-AG129)/3+AJ129,1)</f>
        <v>531.20000000000005</v>
      </c>
      <c r="AL129" s="1">
        <v>536.20000000000005</v>
      </c>
      <c r="AM129" s="1">
        <v>542</v>
      </c>
      <c r="AN129" s="1">
        <v>548</v>
      </c>
      <c r="AO129" s="163">
        <v>558</v>
      </c>
      <c r="AP129" s="167">
        <v>567</v>
      </c>
      <c r="AQ129" s="174">
        <v>575</v>
      </c>
      <c r="AR129" s="178">
        <v>582</v>
      </c>
      <c r="AS129" s="184">
        <v>589</v>
      </c>
      <c r="AT129" s="189">
        <v>594</v>
      </c>
      <c r="AU129" s="193">
        <v>600</v>
      </c>
      <c r="AV129" s="202">
        <v>606</v>
      </c>
      <c r="AW129" s="205">
        <v>611</v>
      </c>
      <c r="AX129" s="209">
        <v>617</v>
      </c>
      <c r="AY129" s="218">
        <v>623</v>
      </c>
      <c r="AZ129" s="225">
        <v>631</v>
      </c>
      <c r="BA129" s="229">
        <v>637</v>
      </c>
      <c r="BB129" s="235">
        <v>643</v>
      </c>
      <c r="BC129" s="245">
        <v>650</v>
      </c>
      <c r="BD129" s="251">
        <v>656</v>
      </c>
      <c r="BE129" s="255">
        <v>663</v>
      </c>
      <c r="BF129" s="264">
        <v>669</v>
      </c>
      <c r="BG129" s="268">
        <v>676</v>
      </c>
      <c r="BH129" s="272">
        <v>683</v>
      </c>
      <c r="BI129" s="279">
        <v>689</v>
      </c>
      <c r="BJ129" s="285">
        <v>695</v>
      </c>
      <c r="BK129" s="291">
        <v>702</v>
      </c>
      <c r="BL129" s="295">
        <v>707</v>
      </c>
      <c r="BM129" s="299">
        <v>714</v>
      </c>
      <c r="BN129" s="305">
        <v>721</v>
      </c>
      <c r="BO129" s="308">
        <v>727</v>
      </c>
      <c r="BP129" s="310">
        <v>735</v>
      </c>
      <c r="BQ129" s="313">
        <v>744</v>
      </c>
      <c r="BR129" s="317">
        <v>749</v>
      </c>
      <c r="BS129" s="322">
        <v>757</v>
      </c>
      <c r="BT129" s="1">
        <v>763</v>
      </c>
      <c r="BU129" s="331">
        <v>773</v>
      </c>
      <c r="BV129" s="335">
        <v>781</v>
      </c>
      <c r="BW129" s="338">
        <v>787</v>
      </c>
      <c r="BX129" s="343">
        <v>796</v>
      </c>
      <c r="BY129" s="346">
        <v>808</v>
      </c>
      <c r="BZ129" s="354">
        <v>815</v>
      </c>
      <c r="CA129" s="375">
        <v>815</v>
      </c>
      <c r="CB129" s="1">
        <v>820</v>
      </c>
      <c r="CC129" s="393">
        <v>5</v>
      </c>
      <c r="CD129" s="414">
        <v>11</v>
      </c>
      <c r="CE129" s="422">
        <v>17</v>
      </c>
      <c r="CF129" s="429">
        <v>24</v>
      </c>
      <c r="CG129" s="435">
        <v>30</v>
      </c>
      <c r="CH129" s="441">
        <v>36</v>
      </c>
      <c r="CI129" s="448">
        <v>43</v>
      </c>
      <c r="CJ129" s="1">
        <v>49</v>
      </c>
      <c r="CK129" s="460">
        <v>56</v>
      </c>
      <c r="CL129" s="1">
        <v>62</v>
      </c>
      <c r="CM129" s="475">
        <v>68</v>
      </c>
      <c r="CN129" s="1">
        <v>74</v>
      </c>
      <c r="CO129" s="1">
        <v>80</v>
      </c>
      <c r="CP129" s="498">
        <v>88</v>
      </c>
      <c r="CQ129" s="1">
        <v>94</v>
      </c>
      <c r="CR129" s="511">
        <v>101</v>
      </c>
      <c r="CS129" s="519">
        <v>106</v>
      </c>
      <c r="CT129" s="1">
        <v>111</v>
      </c>
      <c r="CU129" s="218">
        <f t="shared" si="76"/>
        <v>5</v>
      </c>
      <c r="CV129" s="7">
        <v>19</v>
      </c>
      <c r="CW129" s="1">
        <v>22</v>
      </c>
      <c r="CX129" s="1">
        <v>25</v>
      </c>
      <c r="CY129" s="1">
        <v>28</v>
      </c>
      <c r="CZ129" s="5">
        <v>28</v>
      </c>
      <c r="DA129" s="22">
        <v>20</v>
      </c>
      <c r="DB129" s="5">
        <v>20</v>
      </c>
      <c r="DC129" s="1">
        <v>20</v>
      </c>
      <c r="DD129" s="1">
        <f>ROUND((DC129-CV129)/7+DC129,0)</f>
        <v>20</v>
      </c>
      <c r="DE129" s="1">
        <f>ROUND((DD129-CV129)/8+DD129,0)</f>
        <v>20</v>
      </c>
      <c r="DF129" s="1">
        <v>20</v>
      </c>
      <c r="DG129" s="1">
        <v>20</v>
      </c>
      <c r="DH129" s="1">
        <v>20</v>
      </c>
      <c r="DI129" s="69">
        <v>21</v>
      </c>
      <c r="DJ129" s="71">
        <v>21</v>
      </c>
      <c r="DK129" s="73">
        <v>21</v>
      </c>
      <c r="DL129" s="77">
        <v>21</v>
      </c>
      <c r="DM129" s="82">
        <v>21</v>
      </c>
      <c r="DN129" s="88">
        <v>21</v>
      </c>
      <c r="DO129" s="90">
        <v>21</v>
      </c>
      <c r="DP129" s="1">
        <v>21</v>
      </c>
      <c r="DQ129" s="99">
        <v>21</v>
      </c>
      <c r="DR129" s="1">
        <v>21</v>
      </c>
      <c r="DS129" s="1">
        <v>21</v>
      </c>
      <c r="DT129" s="1">
        <v>21</v>
      </c>
      <c r="DU129" s="122">
        <v>21</v>
      </c>
      <c r="DV129" s="124">
        <v>21</v>
      </c>
      <c r="DW129" s="1">
        <v>21</v>
      </c>
      <c r="DX129" s="1">
        <v>21</v>
      </c>
      <c r="DY129" s="136">
        <v>21</v>
      </c>
      <c r="DZ129" s="1">
        <f>DY129</f>
        <v>21</v>
      </c>
      <c r="EA129" s="1">
        <f>DZ129</f>
        <v>21</v>
      </c>
      <c r="EB129" s="1">
        <v>22</v>
      </c>
      <c r="EC129" s="1">
        <v>24</v>
      </c>
      <c r="ED129" s="1">
        <v>28</v>
      </c>
      <c r="EE129" s="163">
        <v>21</v>
      </c>
      <c r="EF129" s="167">
        <v>21</v>
      </c>
      <c r="EG129" s="174">
        <v>21</v>
      </c>
      <c r="EH129" s="178">
        <v>21</v>
      </c>
      <c r="EI129" s="184">
        <v>21</v>
      </c>
      <c r="EJ129" s="189">
        <v>21</v>
      </c>
      <c r="EK129" s="193">
        <v>21</v>
      </c>
      <c r="EL129" s="202">
        <v>21</v>
      </c>
      <c r="EM129" s="205">
        <v>21</v>
      </c>
      <c r="EN129" s="209">
        <v>21</v>
      </c>
      <c r="EO129" s="218">
        <v>21</v>
      </c>
      <c r="EP129" s="225">
        <v>21</v>
      </c>
      <c r="EQ129" s="229">
        <v>21</v>
      </c>
      <c r="ER129" s="235">
        <v>21</v>
      </c>
      <c r="ES129" s="245">
        <v>21</v>
      </c>
      <c r="ET129" s="251">
        <v>21</v>
      </c>
      <c r="EU129" s="255">
        <v>21</v>
      </c>
      <c r="EV129" s="264">
        <v>21</v>
      </c>
      <c r="EW129" s="268">
        <v>21</v>
      </c>
      <c r="EX129" s="272">
        <v>21</v>
      </c>
      <c r="EY129" s="279">
        <v>21</v>
      </c>
      <c r="EZ129" s="285">
        <v>21</v>
      </c>
      <c r="FA129" s="291">
        <v>21</v>
      </c>
      <c r="FB129" s="295">
        <v>21</v>
      </c>
      <c r="FC129" s="299">
        <v>21</v>
      </c>
      <c r="FD129" s="305">
        <v>21</v>
      </c>
      <c r="FE129" s="308">
        <v>21</v>
      </c>
      <c r="FF129" s="310">
        <v>21</v>
      </c>
      <c r="FG129" s="313">
        <v>21</v>
      </c>
      <c r="FH129" s="317">
        <v>21</v>
      </c>
      <c r="FI129" s="322">
        <v>21</v>
      </c>
      <c r="FJ129" s="1">
        <v>21</v>
      </c>
      <c r="FK129" s="331">
        <v>21</v>
      </c>
      <c r="FL129" s="335">
        <v>21</v>
      </c>
      <c r="FM129" s="338">
        <v>21</v>
      </c>
      <c r="FN129" s="343">
        <v>21</v>
      </c>
      <c r="FO129" s="346">
        <v>21</v>
      </c>
      <c r="FP129" s="354">
        <v>21</v>
      </c>
      <c r="FQ129" s="375">
        <v>21</v>
      </c>
      <c r="FR129" s="1">
        <v>21</v>
      </c>
      <c r="FS129" s="393">
        <v>1.0489999999999999</v>
      </c>
      <c r="FT129" s="414">
        <v>1.0489999999999999</v>
      </c>
      <c r="FU129" s="422">
        <v>1.0489999999999999</v>
      </c>
      <c r="FV129" s="429">
        <v>1.0489999999999999</v>
      </c>
      <c r="FW129" s="435">
        <v>1.0489999999999999</v>
      </c>
      <c r="FX129" s="441">
        <v>1.0489999999999999</v>
      </c>
      <c r="FY129" s="448">
        <v>1.0489999999999999</v>
      </c>
      <c r="FZ129" s="1">
        <v>1.0489999999999999</v>
      </c>
      <c r="GA129" s="460">
        <v>1.0489999999999999</v>
      </c>
      <c r="GB129" s="1">
        <v>1.0489999999999999</v>
      </c>
      <c r="GC129" s="475">
        <v>1.0489999999999999</v>
      </c>
      <c r="GD129" s="1">
        <v>1.0489999999999999</v>
      </c>
      <c r="GE129" s="1">
        <v>1.0489999999999999</v>
      </c>
      <c r="GF129" s="498">
        <v>1.0489999999999999</v>
      </c>
      <c r="GG129" s="1">
        <v>1.0489999999999999</v>
      </c>
      <c r="GH129" s="511">
        <v>1.0489999999999999</v>
      </c>
      <c r="GI129" s="519">
        <v>1.0489999999999999</v>
      </c>
      <c r="GJ129" s="1">
        <v>1.0489999999999999</v>
      </c>
      <c r="GK129" s="218">
        <f t="shared" si="79"/>
        <v>0</v>
      </c>
      <c r="GL129" s="7">
        <v>13229</v>
      </c>
      <c r="GM129" s="7">
        <v>13520</v>
      </c>
      <c r="GN129" s="7">
        <v>13857</v>
      </c>
      <c r="GO129" s="13">
        <v>14152</v>
      </c>
      <c r="GP129" s="17">
        <v>14468</v>
      </c>
      <c r="GQ129" s="22">
        <v>14766</v>
      </c>
      <c r="GR129" s="31">
        <v>15116</v>
      </c>
      <c r="GS129" s="37">
        <v>15416</v>
      </c>
      <c r="GT129" s="41">
        <v>15737</v>
      </c>
      <c r="GU129" s="44">
        <v>16028</v>
      </c>
      <c r="GV129" s="47">
        <v>16329</v>
      </c>
      <c r="GW129" s="53">
        <v>16663</v>
      </c>
      <c r="GX129" s="65">
        <v>16929</v>
      </c>
      <c r="GY129" s="69">
        <v>17220</v>
      </c>
      <c r="GZ129" s="71">
        <v>17542</v>
      </c>
      <c r="HA129" s="73">
        <v>17859</v>
      </c>
      <c r="HB129" s="77">
        <v>18124</v>
      </c>
      <c r="HC129" s="82">
        <v>18402</v>
      </c>
      <c r="HD129" s="88">
        <v>18690</v>
      </c>
      <c r="HE129" s="90">
        <v>18915</v>
      </c>
      <c r="HF129" s="93">
        <v>19177</v>
      </c>
      <c r="HG129" s="99">
        <v>19402</v>
      </c>
      <c r="HH129" s="104">
        <v>19671</v>
      </c>
      <c r="HI129" s="114">
        <v>19972</v>
      </c>
      <c r="HJ129" s="117">
        <v>20246</v>
      </c>
      <c r="HK129" s="122">
        <v>20480</v>
      </c>
      <c r="HL129" s="124">
        <v>20737</v>
      </c>
      <c r="HM129" s="129">
        <v>20979</v>
      </c>
      <c r="HN129" s="133">
        <v>21234</v>
      </c>
      <c r="HO129" s="136">
        <v>21447</v>
      </c>
      <c r="HP129" s="140">
        <v>21698</v>
      </c>
      <c r="HQ129" s="145">
        <v>21960</v>
      </c>
      <c r="HR129" s="149">
        <v>22227</v>
      </c>
      <c r="HS129" s="153">
        <v>22496</v>
      </c>
      <c r="HT129" s="158">
        <v>22742</v>
      </c>
      <c r="HU129" s="163">
        <v>23008</v>
      </c>
      <c r="HV129" s="167">
        <v>23337</v>
      </c>
      <c r="HW129" s="174">
        <v>23628</v>
      </c>
      <c r="HX129" s="178">
        <v>23938</v>
      </c>
      <c r="HY129" s="184">
        <v>24242</v>
      </c>
      <c r="HZ129" s="189">
        <v>24493</v>
      </c>
      <c r="IA129" s="193">
        <v>24763</v>
      </c>
      <c r="IB129" s="202">
        <v>25031</v>
      </c>
      <c r="IC129" s="205">
        <v>25269</v>
      </c>
      <c r="ID129" s="209">
        <v>25564</v>
      </c>
      <c r="IE129" s="218">
        <v>25867</v>
      </c>
      <c r="IF129" s="225">
        <v>26189</v>
      </c>
      <c r="IG129" s="229">
        <v>26502</v>
      </c>
      <c r="IH129" s="235">
        <v>26823</v>
      </c>
      <c r="II129" s="245">
        <v>27116</v>
      </c>
      <c r="IJ129" s="251">
        <v>27408</v>
      </c>
      <c r="IK129" s="255">
        <v>27719</v>
      </c>
      <c r="IL129" s="264">
        <v>27990</v>
      </c>
      <c r="IM129" s="268">
        <v>28261</v>
      </c>
      <c r="IN129" s="272">
        <v>28514</v>
      </c>
      <c r="IO129" s="279">
        <v>28785</v>
      </c>
      <c r="IP129" s="285">
        <v>29034</v>
      </c>
      <c r="IQ129" s="291">
        <v>29327</v>
      </c>
      <c r="IR129" s="295">
        <v>29589</v>
      </c>
      <c r="IS129" s="301">
        <v>29932</v>
      </c>
      <c r="IT129" s="305">
        <v>30254</v>
      </c>
      <c r="IU129" s="308">
        <v>30518</v>
      </c>
      <c r="IV129" s="310">
        <v>30827</v>
      </c>
      <c r="IW129" s="313">
        <v>31128</v>
      </c>
      <c r="IX129" s="317">
        <v>31356</v>
      </c>
      <c r="IY129" s="322">
        <v>31612</v>
      </c>
      <c r="IZ129" s="327">
        <v>31881</v>
      </c>
      <c r="JA129" s="331">
        <v>32151</v>
      </c>
      <c r="JB129" s="335">
        <v>32439</v>
      </c>
      <c r="JC129" s="338">
        <v>32691</v>
      </c>
      <c r="JD129" s="343">
        <v>33024</v>
      </c>
      <c r="JE129" s="346">
        <v>33405</v>
      </c>
      <c r="JF129" s="354">
        <v>33713</v>
      </c>
      <c r="JG129" s="375">
        <v>33713</v>
      </c>
      <c r="JH129" s="388">
        <v>34301</v>
      </c>
      <c r="JI129" s="393">
        <v>34589</v>
      </c>
      <c r="JJ129" s="414">
        <v>34863</v>
      </c>
      <c r="JK129" s="422">
        <v>35179</v>
      </c>
      <c r="JL129" s="429">
        <v>35751</v>
      </c>
      <c r="JM129" s="435">
        <v>36038</v>
      </c>
      <c r="JN129" s="441">
        <v>36301</v>
      </c>
      <c r="JO129" s="448">
        <v>36617</v>
      </c>
      <c r="JP129" s="456">
        <v>36951</v>
      </c>
      <c r="JQ129" s="460">
        <v>37285</v>
      </c>
      <c r="JR129" s="468">
        <v>37611</v>
      </c>
      <c r="JS129" s="475">
        <v>37914</v>
      </c>
      <c r="JT129" s="483">
        <v>38283</v>
      </c>
      <c r="JU129" s="489">
        <v>38574</v>
      </c>
      <c r="JV129" s="498">
        <v>39079</v>
      </c>
      <c r="JW129" s="505">
        <v>39642</v>
      </c>
      <c r="JX129" s="511">
        <v>40156</v>
      </c>
      <c r="JY129" s="519">
        <v>40561</v>
      </c>
      <c r="JZ129" s="530">
        <v>40875</v>
      </c>
      <c r="KA129" s="218">
        <f t="shared" si="80"/>
        <v>314</v>
      </c>
      <c r="KB129" s="4"/>
    </row>
    <row r="130" spans="1:288" ht="15" customHeight="1" x14ac:dyDescent="0.2">
      <c r="A130" s="557">
        <v>3</v>
      </c>
      <c r="B130" s="43">
        <v>129</v>
      </c>
      <c r="C130" s="4" t="s">
        <v>233</v>
      </c>
      <c r="D130" s="43">
        <v>1</v>
      </c>
      <c r="E130" s="43">
        <v>1</v>
      </c>
      <c r="F130" s="7">
        <v>152</v>
      </c>
      <c r="G130" s="7">
        <v>157</v>
      </c>
      <c r="H130" s="10">
        <v>159</v>
      </c>
      <c r="I130" s="13">
        <v>161</v>
      </c>
      <c r="J130" s="18">
        <v>163</v>
      </c>
      <c r="K130" s="22">
        <v>166</v>
      </c>
      <c r="L130" s="31">
        <v>168</v>
      </c>
      <c r="M130" s="37">
        <v>172</v>
      </c>
      <c r="N130" s="41">
        <v>175</v>
      </c>
      <c r="O130" s="44">
        <v>177</v>
      </c>
      <c r="P130" s="47">
        <v>179</v>
      </c>
      <c r="Q130" s="53">
        <v>181</v>
      </c>
      <c r="R130" s="65">
        <v>183</v>
      </c>
      <c r="S130" s="69">
        <v>187</v>
      </c>
      <c r="T130" s="71">
        <v>189</v>
      </c>
      <c r="U130" s="73">
        <v>191</v>
      </c>
      <c r="V130" s="77">
        <v>193</v>
      </c>
      <c r="W130" s="82">
        <v>196</v>
      </c>
      <c r="X130" s="88">
        <v>200</v>
      </c>
      <c r="Y130" s="90">
        <v>202</v>
      </c>
      <c r="Z130" s="93">
        <v>204</v>
      </c>
      <c r="AA130" s="99">
        <v>206</v>
      </c>
      <c r="AB130" s="104">
        <v>208</v>
      </c>
      <c r="AC130" s="114">
        <v>210</v>
      </c>
      <c r="AD130" s="117">
        <v>211</v>
      </c>
      <c r="AE130" s="122">
        <v>213</v>
      </c>
      <c r="AF130" s="124">
        <v>215</v>
      </c>
      <c r="AG130" s="129">
        <v>217</v>
      </c>
      <c r="AH130" s="133">
        <v>218</v>
      </c>
      <c r="AI130" s="136">
        <v>227</v>
      </c>
      <c r="AJ130" s="140">
        <v>233</v>
      </c>
      <c r="AK130" s="145">
        <v>238</v>
      </c>
      <c r="AL130" s="149">
        <v>240</v>
      </c>
      <c r="AM130" s="153">
        <v>242</v>
      </c>
      <c r="AN130" s="158">
        <v>244</v>
      </c>
      <c r="AO130" s="163">
        <v>245</v>
      </c>
      <c r="AP130" s="167">
        <v>246</v>
      </c>
      <c r="AQ130" s="174">
        <v>247</v>
      </c>
      <c r="AR130" s="178">
        <v>249</v>
      </c>
      <c r="AS130" s="184">
        <v>251</v>
      </c>
      <c r="AT130" s="1">
        <f>ROUND((AS130-AP130)/3*1.2+AS130,1)</f>
        <v>253</v>
      </c>
      <c r="AU130" s="193">
        <v>256</v>
      </c>
      <c r="AV130" s="202">
        <v>258</v>
      </c>
      <c r="AW130" s="1">
        <v>260</v>
      </c>
      <c r="AX130" s="209">
        <v>262</v>
      </c>
      <c r="AY130" s="218">
        <v>264</v>
      </c>
      <c r="AZ130" s="1">
        <v>266</v>
      </c>
      <c r="BA130" s="229">
        <v>267</v>
      </c>
      <c r="BB130" s="235">
        <v>268</v>
      </c>
      <c r="BC130" s="245">
        <v>269</v>
      </c>
      <c r="BD130" s="251">
        <v>270</v>
      </c>
      <c r="BE130" s="255">
        <v>271</v>
      </c>
      <c r="BF130" s="264">
        <v>273</v>
      </c>
      <c r="BG130" s="1">
        <v>275</v>
      </c>
      <c r="BH130" s="272">
        <v>275</v>
      </c>
      <c r="BI130" s="1">
        <v>276</v>
      </c>
      <c r="BJ130" s="285">
        <v>277</v>
      </c>
      <c r="BK130" s="291">
        <v>278</v>
      </c>
      <c r="BL130" s="295">
        <v>278</v>
      </c>
      <c r="BM130" s="1">
        <v>279</v>
      </c>
      <c r="BN130" s="305">
        <v>279</v>
      </c>
      <c r="BO130" s="308">
        <v>278</v>
      </c>
      <c r="BP130" s="310">
        <v>280</v>
      </c>
      <c r="BQ130" s="313">
        <v>281</v>
      </c>
      <c r="BR130" s="317">
        <v>283</v>
      </c>
      <c r="BS130" s="1">
        <v>285</v>
      </c>
      <c r="BT130" s="1">
        <v>287</v>
      </c>
      <c r="BU130" s="1">
        <v>289</v>
      </c>
      <c r="BV130" s="335">
        <v>291</v>
      </c>
      <c r="BW130" s="338">
        <v>293</v>
      </c>
      <c r="BX130" s="343">
        <v>295</v>
      </c>
      <c r="BY130" s="346">
        <v>297</v>
      </c>
      <c r="BZ130" s="354">
        <v>299</v>
      </c>
      <c r="CA130" s="375">
        <v>300</v>
      </c>
      <c r="CB130" s="388">
        <v>302</v>
      </c>
      <c r="CC130" s="393">
        <v>304</v>
      </c>
      <c r="CD130" s="1">
        <v>306</v>
      </c>
      <c r="CE130" s="1">
        <v>308</v>
      </c>
      <c r="CF130" s="429">
        <v>311</v>
      </c>
      <c r="CG130" s="1">
        <v>311</v>
      </c>
      <c r="CH130" s="1">
        <v>311</v>
      </c>
      <c r="CI130" s="448">
        <v>317</v>
      </c>
      <c r="CJ130" s="456">
        <v>318</v>
      </c>
      <c r="CK130" s="460">
        <v>319</v>
      </c>
      <c r="CL130" s="468">
        <v>320</v>
      </c>
      <c r="CM130" s="480">
        <v>1.1919999999999999</v>
      </c>
      <c r="CN130" s="1">
        <v>2</v>
      </c>
      <c r="CO130" s="489">
        <v>7</v>
      </c>
      <c r="CP130" s="1">
        <v>10</v>
      </c>
      <c r="CQ130" s="505">
        <v>12</v>
      </c>
      <c r="CR130" s="511">
        <v>15</v>
      </c>
      <c r="CS130" s="519">
        <v>17</v>
      </c>
      <c r="CT130" s="530">
        <v>20</v>
      </c>
      <c r="CU130" s="218">
        <f t="shared" si="76"/>
        <v>3</v>
      </c>
      <c r="CV130" s="7">
        <v>38</v>
      </c>
      <c r="CW130" s="7">
        <v>40</v>
      </c>
      <c r="CX130" s="10">
        <v>41</v>
      </c>
      <c r="CY130" s="13">
        <v>42</v>
      </c>
      <c r="CZ130" s="18">
        <v>42</v>
      </c>
      <c r="DA130" s="22">
        <v>43</v>
      </c>
      <c r="DB130" s="31">
        <v>44</v>
      </c>
      <c r="DC130" s="37">
        <v>44</v>
      </c>
      <c r="DD130" s="41">
        <v>45</v>
      </c>
      <c r="DE130" s="44">
        <v>46</v>
      </c>
      <c r="DF130" s="47">
        <v>47</v>
      </c>
      <c r="DG130" s="53">
        <v>47</v>
      </c>
      <c r="DH130" s="65">
        <v>48</v>
      </c>
      <c r="DI130" s="69">
        <v>49</v>
      </c>
      <c r="DJ130" s="71">
        <v>50</v>
      </c>
      <c r="DK130" s="73">
        <v>51</v>
      </c>
      <c r="DL130" s="77">
        <v>52</v>
      </c>
      <c r="DM130" s="82">
        <v>53</v>
      </c>
      <c r="DN130" s="88">
        <v>54</v>
      </c>
      <c r="DO130" s="90">
        <v>55</v>
      </c>
      <c r="DP130" s="93">
        <v>56</v>
      </c>
      <c r="DQ130" s="99">
        <v>57</v>
      </c>
      <c r="DR130" s="104">
        <v>57</v>
      </c>
      <c r="DS130" s="114">
        <v>58</v>
      </c>
      <c r="DT130" s="117">
        <v>59</v>
      </c>
      <c r="DU130" s="122">
        <v>59</v>
      </c>
      <c r="DV130" s="124">
        <v>60</v>
      </c>
      <c r="DW130" s="129">
        <v>61</v>
      </c>
      <c r="DX130" s="133">
        <v>61</v>
      </c>
      <c r="DY130" s="136">
        <v>61</v>
      </c>
      <c r="DZ130" s="140">
        <v>61</v>
      </c>
      <c r="EA130" s="145">
        <v>61</v>
      </c>
      <c r="EB130" s="149">
        <v>61</v>
      </c>
      <c r="EC130" s="153">
        <v>62</v>
      </c>
      <c r="ED130" s="158">
        <v>63</v>
      </c>
      <c r="EE130" s="163">
        <v>64</v>
      </c>
      <c r="EF130" s="167">
        <v>65</v>
      </c>
      <c r="EG130" s="174">
        <v>66</v>
      </c>
      <c r="EH130" s="178">
        <v>67</v>
      </c>
      <c r="EI130" s="184">
        <v>67</v>
      </c>
      <c r="EJ130" s="1">
        <v>68</v>
      </c>
      <c r="EK130" s="193">
        <v>68</v>
      </c>
      <c r="EL130" s="202">
        <v>68</v>
      </c>
      <c r="EM130" s="1">
        <f>EL130</f>
        <v>68</v>
      </c>
      <c r="EN130" s="209">
        <v>68</v>
      </c>
      <c r="EO130" s="218">
        <v>67</v>
      </c>
      <c r="EP130" s="1">
        <v>68</v>
      </c>
      <c r="EQ130" s="229">
        <v>68</v>
      </c>
      <c r="ER130" s="235">
        <v>69</v>
      </c>
      <c r="ES130" s="245">
        <v>69</v>
      </c>
      <c r="ET130" s="251">
        <v>70</v>
      </c>
      <c r="EU130" s="255">
        <v>70</v>
      </c>
      <c r="EV130" s="264">
        <v>71</v>
      </c>
      <c r="EW130" s="1">
        <f>EV130</f>
        <v>71</v>
      </c>
      <c r="EX130" s="1">
        <f>EW130</f>
        <v>71</v>
      </c>
      <c r="EY130" s="1">
        <v>72</v>
      </c>
      <c r="EZ130" s="285">
        <v>72</v>
      </c>
      <c r="FA130" s="291">
        <v>73</v>
      </c>
      <c r="FB130" s="295">
        <v>74</v>
      </c>
      <c r="FC130" s="1">
        <v>75</v>
      </c>
      <c r="FD130" s="305">
        <v>76</v>
      </c>
      <c r="FE130" s="308">
        <v>77</v>
      </c>
      <c r="FF130" s="310">
        <v>78</v>
      </c>
      <c r="FG130" s="313">
        <v>79</v>
      </c>
      <c r="FH130" s="317">
        <v>79</v>
      </c>
      <c r="FI130" s="1">
        <f>FH130</f>
        <v>79</v>
      </c>
      <c r="FJ130" s="1">
        <f>FI130+1</f>
        <v>80</v>
      </c>
      <c r="FK130" s="1">
        <v>81</v>
      </c>
      <c r="FL130" s="335">
        <v>79</v>
      </c>
      <c r="FM130" s="338">
        <v>80</v>
      </c>
      <c r="FN130" s="343">
        <v>80</v>
      </c>
      <c r="FO130" s="346">
        <v>80</v>
      </c>
      <c r="FP130" s="354">
        <v>80</v>
      </c>
      <c r="FQ130" s="375">
        <v>80</v>
      </c>
      <c r="FR130" s="388">
        <v>80</v>
      </c>
      <c r="FS130" s="393">
        <v>80</v>
      </c>
      <c r="FT130" s="1">
        <v>80</v>
      </c>
      <c r="FU130" s="1">
        <v>80</v>
      </c>
      <c r="FV130" s="429">
        <v>80</v>
      </c>
      <c r="FW130" s="435">
        <v>80</v>
      </c>
      <c r="FX130" s="1">
        <v>80</v>
      </c>
      <c r="FY130" s="448">
        <v>81</v>
      </c>
      <c r="FZ130" s="456">
        <v>82</v>
      </c>
      <c r="GA130" s="460">
        <v>83</v>
      </c>
      <c r="GB130" s="468">
        <v>85</v>
      </c>
      <c r="GC130" s="475">
        <v>87</v>
      </c>
      <c r="GD130" s="1">
        <v>89</v>
      </c>
      <c r="GE130" s="1">
        <v>91</v>
      </c>
      <c r="GF130" s="1">
        <v>93</v>
      </c>
      <c r="GG130" s="505">
        <v>87</v>
      </c>
      <c r="GH130" s="511">
        <v>87</v>
      </c>
      <c r="GI130" s="519">
        <v>87</v>
      </c>
      <c r="GJ130" s="530">
        <v>87</v>
      </c>
      <c r="GK130" s="218">
        <f t="shared" si="79"/>
        <v>0</v>
      </c>
      <c r="GL130" s="7">
        <v>3688</v>
      </c>
      <c r="GM130" s="7">
        <v>3780</v>
      </c>
      <c r="GN130" s="7">
        <v>3857</v>
      </c>
      <c r="GO130" s="13">
        <v>3916</v>
      </c>
      <c r="GP130" s="17">
        <v>3984</v>
      </c>
      <c r="GQ130" s="22">
        <v>4062</v>
      </c>
      <c r="GR130" s="31">
        <v>4142</v>
      </c>
      <c r="GS130" s="37">
        <v>4210</v>
      </c>
      <c r="GT130" s="41">
        <v>4279</v>
      </c>
      <c r="GU130" s="44">
        <v>4358</v>
      </c>
      <c r="GV130" s="47">
        <v>4432</v>
      </c>
      <c r="GW130" s="53">
        <v>4510</v>
      </c>
      <c r="GX130" s="65">
        <v>4588</v>
      </c>
      <c r="GY130" s="69">
        <v>4668</v>
      </c>
      <c r="GZ130" s="71">
        <v>4764</v>
      </c>
      <c r="HA130" s="73">
        <v>4827</v>
      </c>
      <c r="HB130" s="77">
        <v>4890</v>
      </c>
      <c r="HC130" s="82">
        <v>4983</v>
      </c>
      <c r="HD130" s="88">
        <v>5063</v>
      </c>
      <c r="HE130" s="90">
        <v>5136</v>
      </c>
      <c r="HF130" s="93">
        <v>5204</v>
      </c>
      <c r="HG130" s="99">
        <v>5286</v>
      </c>
      <c r="HH130" s="104">
        <v>5368</v>
      </c>
      <c r="HI130" s="114">
        <v>5450</v>
      </c>
      <c r="HJ130" s="117">
        <v>5513</v>
      </c>
      <c r="HK130" s="122">
        <v>5576</v>
      </c>
      <c r="HL130" s="124">
        <v>5646</v>
      </c>
      <c r="HM130" s="129">
        <v>5706</v>
      </c>
      <c r="HN130" s="133">
        <v>5763</v>
      </c>
      <c r="HO130" s="136">
        <v>5846</v>
      </c>
      <c r="HP130" s="140">
        <v>5923</v>
      </c>
      <c r="HQ130" s="145">
        <v>5996</v>
      </c>
      <c r="HR130" s="149">
        <v>6063</v>
      </c>
      <c r="HS130" s="153">
        <v>6145</v>
      </c>
      <c r="HT130" s="158">
        <v>6217</v>
      </c>
      <c r="HU130" s="163">
        <v>6287</v>
      </c>
      <c r="HV130" s="167">
        <v>6363</v>
      </c>
      <c r="HW130" s="174">
        <v>6444</v>
      </c>
      <c r="HX130" s="178">
        <v>6524</v>
      </c>
      <c r="HY130" s="184">
        <v>6598</v>
      </c>
      <c r="HZ130" s="189">
        <v>6668</v>
      </c>
      <c r="IA130" s="193">
        <v>6730</v>
      </c>
      <c r="IB130" s="202">
        <v>6802</v>
      </c>
      <c r="IC130" s="205">
        <v>6870</v>
      </c>
      <c r="ID130" s="209">
        <v>6956</v>
      </c>
      <c r="IE130" s="218">
        <v>7000</v>
      </c>
      <c r="IF130" s="225">
        <v>7084</v>
      </c>
      <c r="IG130" s="229">
        <v>7160</v>
      </c>
      <c r="IH130" s="235">
        <v>7235</v>
      </c>
      <c r="II130" s="245">
        <v>7305</v>
      </c>
      <c r="IJ130" s="251">
        <v>7374</v>
      </c>
      <c r="IK130" s="255">
        <v>7442</v>
      </c>
      <c r="IL130" s="264">
        <v>7500</v>
      </c>
      <c r="IM130" s="268">
        <v>7575</v>
      </c>
      <c r="IN130" s="272">
        <v>7635</v>
      </c>
      <c r="IO130" s="279">
        <v>7702</v>
      </c>
      <c r="IP130" s="285">
        <v>7770</v>
      </c>
      <c r="IQ130" s="291">
        <v>7849</v>
      </c>
      <c r="IR130" s="295">
        <v>7929</v>
      </c>
      <c r="IS130" s="301">
        <v>8021</v>
      </c>
      <c r="IT130" s="305">
        <v>8095</v>
      </c>
      <c r="IU130" s="308">
        <v>8182</v>
      </c>
      <c r="IV130" s="310">
        <v>8258</v>
      </c>
      <c r="IW130" s="313">
        <v>8330</v>
      </c>
      <c r="IX130" s="317">
        <v>8406</v>
      </c>
      <c r="IY130" s="322">
        <v>8479</v>
      </c>
      <c r="IZ130" s="327">
        <v>8560</v>
      </c>
      <c r="JA130" s="331">
        <v>8631</v>
      </c>
      <c r="JB130" s="335">
        <v>8696</v>
      </c>
      <c r="JC130" s="338">
        <v>8777</v>
      </c>
      <c r="JD130" s="343">
        <v>8853</v>
      </c>
      <c r="JE130" s="346">
        <v>8940</v>
      </c>
      <c r="JF130" s="354">
        <v>9030</v>
      </c>
      <c r="JG130" s="375">
        <v>9113</v>
      </c>
      <c r="JH130" s="388">
        <v>9190</v>
      </c>
      <c r="JI130" s="393">
        <v>9252</v>
      </c>
      <c r="JJ130" s="414">
        <v>9329</v>
      </c>
      <c r="JK130" s="422">
        <v>9402</v>
      </c>
      <c r="JL130" s="429">
        <v>9473</v>
      </c>
      <c r="JM130" s="435">
        <v>9550</v>
      </c>
      <c r="JN130" s="441">
        <v>9611</v>
      </c>
      <c r="JO130" s="448">
        <v>9670</v>
      </c>
      <c r="JP130" s="456">
        <v>9744</v>
      </c>
      <c r="JQ130" s="460">
        <v>9815</v>
      </c>
      <c r="JR130" s="468">
        <v>9892</v>
      </c>
      <c r="JS130" s="475">
        <v>9957</v>
      </c>
      <c r="JT130" s="483">
        <v>10021</v>
      </c>
      <c r="JU130" s="489">
        <v>10086</v>
      </c>
      <c r="JV130" s="498">
        <v>10160</v>
      </c>
      <c r="JW130" s="505">
        <v>10226</v>
      </c>
      <c r="JX130" s="511">
        <v>10297</v>
      </c>
      <c r="JY130" s="519">
        <v>10362</v>
      </c>
      <c r="JZ130" s="530">
        <v>10442</v>
      </c>
      <c r="KA130" s="218">
        <f t="shared" si="80"/>
        <v>80</v>
      </c>
      <c r="KB130" s="4"/>
    </row>
    <row r="131" spans="1:288" ht="15" customHeight="1" x14ac:dyDescent="0.2">
      <c r="A131" s="557"/>
      <c r="B131" s="43">
        <v>130</v>
      </c>
      <c r="C131" s="4" t="s">
        <v>326</v>
      </c>
      <c r="D131" s="43">
        <v>0</v>
      </c>
      <c r="E131" s="43">
        <v>1</v>
      </c>
      <c r="F131" s="7">
        <v>154</v>
      </c>
      <c r="G131" s="1">
        <v>159</v>
      </c>
      <c r="H131" s="1">
        <v>164</v>
      </c>
      <c r="I131" s="1">
        <v>169</v>
      </c>
      <c r="J131" s="18">
        <v>179</v>
      </c>
      <c r="K131" s="1">
        <v>185</v>
      </c>
      <c r="L131" s="1">
        <v>189</v>
      </c>
      <c r="M131" s="1">
        <f t="shared" ref="M131:M133" si="180">ROUND((L131-F131)/6+L131+1,0)</f>
        <v>196</v>
      </c>
      <c r="N131" s="1">
        <f>ROUND((M131-F131)/7+M131,0)</f>
        <v>202</v>
      </c>
      <c r="O131" s="1">
        <f>ROUND((N131-F131)/8+N131,0)</f>
        <v>208</v>
      </c>
      <c r="P131" s="1">
        <f>ROUND((O131-F131)/9+O131+1,0)</f>
        <v>215</v>
      </c>
      <c r="Q131" s="53">
        <v>216</v>
      </c>
      <c r="R131" s="65">
        <v>220</v>
      </c>
      <c r="S131" s="69">
        <v>226</v>
      </c>
      <c r="T131" s="71">
        <v>231</v>
      </c>
      <c r="U131" s="73">
        <v>236</v>
      </c>
      <c r="V131" s="1">
        <f t="shared" ref="V131" si="181">ROUND((U131-S131)/2+U131,1)</f>
        <v>241</v>
      </c>
      <c r="W131" s="82">
        <v>244</v>
      </c>
      <c r="X131" s="88">
        <v>248</v>
      </c>
      <c r="Y131" s="1">
        <f>ROUND((X131-U131)/3+X131,1)</f>
        <v>252</v>
      </c>
      <c r="Z131" s="93">
        <v>255</v>
      </c>
      <c r="AA131" s="1">
        <f>ROUND((Z131-W131)/3+Z131,1)</f>
        <v>258.7</v>
      </c>
      <c r="AB131" s="1">
        <f>ROUND((AA131-X131)/3+AA131,1)</f>
        <v>262.3</v>
      </c>
      <c r="AC131" s="1">
        <f>ROUND((AB131-Y131)/3+AB131,1)</f>
        <v>265.7</v>
      </c>
      <c r="AD131" s="1">
        <f>ROUND((AC131-Z131)/3+AC131,1)</f>
        <v>269.3</v>
      </c>
      <c r="AE131" s="122">
        <v>275</v>
      </c>
      <c r="AF131" s="1">
        <f>ROUND((AE131-AB131)/3+AE131,1)</f>
        <v>279.2</v>
      </c>
      <c r="AG131" s="1">
        <f>ROUND((AF131-AC131)/3+AF131,1)</f>
        <v>283.7</v>
      </c>
      <c r="AH131" s="1">
        <f t="shared" ref="AH131:AH132" si="182">ROUND((AG131-AD131)/3+AG131,1)</f>
        <v>288.5</v>
      </c>
      <c r="AI131" s="1">
        <f>ROUND((AH131-AE131)/3+AH131,1)</f>
        <v>293</v>
      </c>
      <c r="AJ131" s="1">
        <f>AI131+4.37</f>
        <v>297.37</v>
      </c>
      <c r="AK131" s="1">
        <f>AJ131+4.37</f>
        <v>301.74</v>
      </c>
      <c r="AL131" s="1">
        <v>310.5</v>
      </c>
      <c r="AM131" s="1">
        <v>319.2</v>
      </c>
      <c r="AN131" s="1">
        <v>327.9</v>
      </c>
      <c r="AO131" s="163">
        <v>309</v>
      </c>
      <c r="AP131" s="167">
        <v>311</v>
      </c>
      <c r="AQ131" s="174">
        <v>313</v>
      </c>
      <c r="AR131" s="178">
        <v>314</v>
      </c>
      <c r="AS131" s="184">
        <v>314</v>
      </c>
      <c r="AT131" s="189">
        <v>314</v>
      </c>
      <c r="AU131" s="193">
        <v>320</v>
      </c>
      <c r="AV131" s="202">
        <v>327</v>
      </c>
      <c r="AW131" s="205">
        <v>333</v>
      </c>
      <c r="AX131" s="209">
        <v>340</v>
      </c>
      <c r="AY131" s="218">
        <v>344</v>
      </c>
      <c r="AZ131" s="225">
        <v>348</v>
      </c>
      <c r="BA131" s="229">
        <v>352</v>
      </c>
      <c r="BB131" s="235">
        <v>355</v>
      </c>
      <c r="BC131" s="245">
        <v>358</v>
      </c>
      <c r="BD131" s="251">
        <v>363</v>
      </c>
      <c r="BE131" s="255">
        <v>368</v>
      </c>
      <c r="BF131" s="264">
        <v>373</v>
      </c>
      <c r="BG131" s="268">
        <v>379</v>
      </c>
      <c r="BH131" s="272">
        <v>382</v>
      </c>
      <c r="BI131" s="279">
        <v>387</v>
      </c>
      <c r="BJ131" s="285">
        <v>391</v>
      </c>
      <c r="BK131" s="291">
        <v>395</v>
      </c>
      <c r="BL131" s="295">
        <v>398</v>
      </c>
      <c r="BM131" s="299">
        <v>403</v>
      </c>
      <c r="BN131" s="305">
        <v>408</v>
      </c>
      <c r="BO131" s="308">
        <v>410</v>
      </c>
      <c r="BP131" s="310">
        <v>416</v>
      </c>
      <c r="BQ131" s="313">
        <v>421</v>
      </c>
      <c r="BR131" s="317">
        <v>426</v>
      </c>
      <c r="BS131" s="322">
        <v>432</v>
      </c>
      <c r="BT131" s="327">
        <v>438</v>
      </c>
      <c r="BU131" s="331">
        <v>443</v>
      </c>
      <c r="BV131" s="335">
        <v>447</v>
      </c>
      <c r="BW131" s="338">
        <v>451</v>
      </c>
      <c r="BX131" s="343">
        <v>454</v>
      </c>
      <c r="BY131" s="346">
        <v>457</v>
      </c>
      <c r="BZ131" s="354">
        <v>462</v>
      </c>
      <c r="CA131" s="1">
        <v>466</v>
      </c>
      <c r="CB131" s="388">
        <v>469</v>
      </c>
      <c r="CC131" s="1">
        <v>473</v>
      </c>
      <c r="CD131" s="1">
        <v>477</v>
      </c>
      <c r="CE131" s="422">
        <v>3</v>
      </c>
      <c r="CF131" s="429">
        <v>3</v>
      </c>
      <c r="CG131" s="435">
        <v>3</v>
      </c>
      <c r="CH131" s="441">
        <v>10</v>
      </c>
      <c r="CI131" s="448">
        <v>17</v>
      </c>
      <c r="CJ131" s="456">
        <v>18</v>
      </c>
      <c r="CK131" s="460">
        <v>20</v>
      </c>
      <c r="CL131" s="468">
        <v>21</v>
      </c>
      <c r="CM131" s="475">
        <v>23</v>
      </c>
      <c r="CN131" s="483">
        <v>27</v>
      </c>
      <c r="CO131" s="489">
        <v>30</v>
      </c>
      <c r="CP131" s="498">
        <v>32</v>
      </c>
      <c r="CQ131" s="505">
        <v>34</v>
      </c>
      <c r="CR131" s="511">
        <v>34</v>
      </c>
      <c r="CS131" s="519">
        <v>39</v>
      </c>
      <c r="CT131" s="530">
        <v>47</v>
      </c>
      <c r="CU131" s="218">
        <f t="shared" ref="CU131:CU144" si="183">IF(ISBLANK(CT131),"Н/Д",IF(CT131="норм","норм",CT131-CS131))</f>
        <v>8</v>
      </c>
      <c r="CV131" s="7" t="s">
        <v>7</v>
      </c>
      <c r="CW131" s="7" t="s">
        <v>7</v>
      </c>
      <c r="CX131" s="10" t="s">
        <v>7</v>
      </c>
      <c r="CY131" s="13" t="s">
        <v>7</v>
      </c>
      <c r="CZ131" s="18" t="s">
        <v>7</v>
      </c>
      <c r="DA131" s="22" t="s">
        <v>7</v>
      </c>
      <c r="DB131" s="31" t="s">
        <v>7</v>
      </c>
      <c r="DC131" s="37" t="s">
        <v>7</v>
      </c>
      <c r="DD131" s="41" t="s">
        <v>7</v>
      </c>
      <c r="DE131" s="44" t="s">
        <v>7</v>
      </c>
      <c r="DF131" s="47" t="s">
        <v>7</v>
      </c>
      <c r="DG131" s="53" t="s">
        <v>7</v>
      </c>
      <c r="DH131" s="65" t="s">
        <v>7</v>
      </c>
      <c r="DI131" s="69">
        <v>3</v>
      </c>
      <c r="DJ131" s="71">
        <v>7</v>
      </c>
      <c r="DK131" s="73">
        <v>11</v>
      </c>
      <c r="DL131" s="1">
        <f t="shared" ref="DL131" si="184">ROUND((DK131-DI131)/2+DK131,1)</f>
        <v>15</v>
      </c>
      <c r="DM131" s="82">
        <v>17</v>
      </c>
      <c r="DN131" s="88">
        <v>19</v>
      </c>
      <c r="DO131" s="1">
        <f>ROUND((DN131-DK131)/3+DN131,1)</f>
        <v>21.7</v>
      </c>
      <c r="DP131" s="93">
        <v>24</v>
      </c>
      <c r="DQ131" s="1">
        <f>ROUND((DP131-DM131)/3+DP131,1)</f>
        <v>26.3</v>
      </c>
      <c r="DR131" s="1">
        <f>ROUND((DQ131-DN131)/3+DQ131,1)</f>
        <v>28.7</v>
      </c>
      <c r="DS131" s="1">
        <f>ROUND((DR131-DO131)/3+DR131,1)</f>
        <v>31</v>
      </c>
      <c r="DT131" s="1">
        <f>ROUND((DS131-DP131)/3+DS131,1)</f>
        <v>33.299999999999997</v>
      </c>
      <c r="DU131" s="122">
        <v>46</v>
      </c>
      <c r="DV131" s="1">
        <f>ROUND((DU131-DR131)/3+DU131,1)</f>
        <v>51.8</v>
      </c>
      <c r="DW131" s="1">
        <f>ROUND((DV131-DS131)/3+DV131,1)</f>
        <v>58.7</v>
      </c>
      <c r="DX131" s="1">
        <f t="shared" ref="DX131:DX132" si="185">ROUND((DW131-DT131)/3/31*16+DW131,1)</f>
        <v>63.1</v>
      </c>
      <c r="DY131" s="1">
        <v>63.1</v>
      </c>
      <c r="DZ131" s="1">
        <f t="shared" ref="DZ131:DZ132" si="186">DY131</f>
        <v>63.1</v>
      </c>
      <c r="EA131" s="1">
        <f t="shared" ref="EA131:EA133" si="187">DZ131</f>
        <v>63.1</v>
      </c>
      <c r="EB131" s="1">
        <v>64.099999999999994</v>
      </c>
      <c r="EC131" s="1">
        <v>66.099999999999994</v>
      </c>
      <c r="ED131" s="1">
        <v>72.400000000000006</v>
      </c>
      <c r="EE131" s="163">
        <v>68</v>
      </c>
      <c r="EF131" s="167">
        <v>70</v>
      </c>
      <c r="EG131" s="174">
        <v>72</v>
      </c>
      <c r="EH131" s="178">
        <v>73</v>
      </c>
      <c r="EI131" s="184">
        <v>73</v>
      </c>
      <c r="EJ131" s="189">
        <v>73</v>
      </c>
      <c r="EK131" s="193">
        <v>73</v>
      </c>
      <c r="EL131" s="202">
        <v>73</v>
      </c>
      <c r="EM131" s="205">
        <v>73</v>
      </c>
      <c r="EN131" s="209">
        <v>73</v>
      </c>
      <c r="EO131" s="218">
        <v>75</v>
      </c>
      <c r="EP131" s="225">
        <v>82</v>
      </c>
      <c r="EQ131" s="229">
        <v>88</v>
      </c>
      <c r="ER131" s="235">
        <v>93</v>
      </c>
      <c r="ES131" s="245">
        <v>98</v>
      </c>
      <c r="ET131" s="251">
        <v>104</v>
      </c>
      <c r="EU131" s="255">
        <v>110</v>
      </c>
      <c r="EV131" s="264">
        <v>111</v>
      </c>
      <c r="EW131" s="268">
        <v>111</v>
      </c>
      <c r="EX131" s="272">
        <v>111</v>
      </c>
      <c r="EY131" s="279">
        <v>115</v>
      </c>
      <c r="EZ131" s="285">
        <v>118</v>
      </c>
      <c r="FA131" s="291">
        <v>124</v>
      </c>
      <c r="FB131" s="295">
        <v>130</v>
      </c>
      <c r="FC131" s="299">
        <v>136</v>
      </c>
      <c r="FD131" s="305">
        <v>142</v>
      </c>
      <c r="FE131" s="308">
        <v>147</v>
      </c>
      <c r="FF131" s="310">
        <v>154</v>
      </c>
      <c r="FG131" s="313">
        <v>155</v>
      </c>
      <c r="FH131" s="317">
        <v>155</v>
      </c>
      <c r="FI131" s="322">
        <v>155</v>
      </c>
      <c r="FJ131" s="327">
        <v>156</v>
      </c>
      <c r="FK131" s="331">
        <v>160</v>
      </c>
      <c r="FL131" s="335">
        <v>163</v>
      </c>
      <c r="FM131" s="338">
        <v>171</v>
      </c>
      <c r="FN131" s="343">
        <v>180</v>
      </c>
      <c r="FO131" s="346">
        <v>185</v>
      </c>
      <c r="FP131" s="354">
        <v>185</v>
      </c>
      <c r="FQ131" s="375">
        <v>189</v>
      </c>
      <c r="FR131" s="388">
        <v>192</v>
      </c>
      <c r="FS131" s="393">
        <v>192</v>
      </c>
      <c r="FT131" s="414">
        <v>192</v>
      </c>
      <c r="FU131" s="422">
        <v>192</v>
      </c>
      <c r="FV131" s="429">
        <v>192</v>
      </c>
      <c r="FW131" s="435">
        <v>192</v>
      </c>
      <c r="FX131" s="441">
        <v>192</v>
      </c>
      <c r="FY131" s="448">
        <v>196</v>
      </c>
      <c r="FZ131" s="456">
        <v>197</v>
      </c>
      <c r="GA131" s="460">
        <v>198</v>
      </c>
      <c r="GB131" s="468">
        <v>199</v>
      </c>
      <c r="GC131" s="475">
        <v>201</v>
      </c>
      <c r="GD131" s="483">
        <v>203</v>
      </c>
      <c r="GE131" s="489">
        <v>205</v>
      </c>
      <c r="GF131" s="498">
        <v>207</v>
      </c>
      <c r="GG131" s="505">
        <v>208</v>
      </c>
      <c r="GH131" s="511">
        <v>208</v>
      </c>
      <c r="GI131" s="519">
        <v>210</v>
      </c>
      <c r="GJ131" s="530">
        <v>214</v>
      </c>
      <c r="GK131" s="218">
        <f t="shared" ref="GK131:GK145" si="188">IF(ISBLANK(GJ131),"Н/Д",IF(GJ131="норм","норм",GJ131-GI131))</f>
        <v>4</v>
      </c>
      <c r="GL131" s="7">
        <v>2774</v>
      </c>
      <c r="GM131" s="7">
        <v>2842</v>
      </c>
      <c r="GN131" s="7">
        <v>2913</v>
      </c>
      <c r="GO131" s="13">
        <v>2973</v>
      </c>
      <c r="GP131" s="17">
        <v>3034</v>
      </c>
      <c r="GQ131" s="22">
        <v>3079</v>
      </c>
      <c r="GR131" s="31">
        <v>3173</v>
      </c>
      <c r="GS131" s="37">
        <v>3290</v>
      </c>
      <c r="GT131" s="41">
        <v>3347</v>
      </c>
      <c r="GU131" s="44">
        <v>3417</v>
      </c>
      <c r="GV131" s="47">
        <v>3480</v>
      </c>
      <c r="GW131" s="53">
        <v>3550</v>
      </c>
      <c r="GX131" s="65">
        <v>3607</v>
      </c>
      <c r="GY131" s="69">
        <v>3688</v>
      </c>
      <c r="GZ131" s="71">
        <v>3767</v>
      </c>
      <c r="HA131" s="73">
        <v>3835</v>
      </c>
      <c r="HB131" s="77">
        <v>3894</v>
      </c>
      <c r="HC131" s="82">
        <v>4087</v>
      </c>
      <c r="HD131" s="88">
        <v>4202</v>
      </c>
      <c r="HE131" s="90">
        <v>4264</v>
      </c>
      <c r="HF131" s="93">
        <v>4339</v>
      </c>
      <c r="HG131" s="99">
        <v>4415</v>
      </c>
      <c r="HH131" s="104">
        <v>4483</v>
      </c>
      <c r="HI131" s="114">
        <v>4551</v>
      </c>
      <c r="HJ131" s="117">
        <v>4621</v>
      </c>
      <c r="HK131" s="122">
        <v>4678</v>
      </c>
      <c r="HL131" s="124">
        <v>4745</v>
      </c>
      <c r="HM131" s="129">
        <v>4808</v>
      </c>
      <c r="HN131" s="133">
        <v>4917</v>
      </c>
      <c r="HO131" s="136">
        <v>5018</v>
      </c>
      <c r="HP131" s="140">
        <v>5090</v>
      </c>
      <c r="HQ131" s="145">
        <v>5199</v>
      </c>
      <c r="HR131" s="149">
        <v>5364</v>
      </c>
      <c r="HS131" s="153">
        <v>5431</v>
      </c>
      <c r="HT131" s="158">
        <v>5497</v>
      </c>
      <c r="HU131" s="163">
        <v>5548</v>
      </c>
      <c r="HV131" s="167">
        <v>5608</v>
      </c>
      <c r="HW131" s="174">
        <v>5668</v>
      </c>
      <c r="HX131" s="178">
        <v>5688</v>
      </c>
      <c r="HY131" s="184">
        <v>5758</v>
      </c>
      <c r="HZ131" s="189">
        <v>5802</v>
      </c>
      <c r="IA131" s="193">
        <v>5995</v>
      </c>
      <c r="IB131" s="202">
        <v>6259</v>
      </c>
      <c r="IC131" s="205">
        <v>6483</v>
      </c>
      <c r="ID131" s="209">
        <v>6717</v>
      </c>
      <c r="IE131" s="218">
        <v>6890</v>
      </c>
      <c r="IF131" s="225">
        <v>6992</v>
      </c>
      <c r="IG131" s="229">
        <v>7076</v>
      </c>
      <c r="IH131" s="235">
        <v>7159</v>
      </c>
      <c r="II131" s="245">
        <v>7234</v>
      </c>
      <c r="IJ131" s="251">
        <v>7355</v>
      </c>
      <c r="IK131" s="255">
        <v>7457</v>
      </c>
      <c r="IL131" s="264">
        <v>7665</v>
      </c>
      <c r="IM131" s="268">
        <v>7972</v>
      </c>
      <c r="IN131" s="272">
        <v>8175</v>
      </c>
      <c r="IO131" s="279">
        <v>8320</v>
      </c>
      <c r="IP131" s="285">
        <v>8479</v>
      </c>
      <c r="IQ131" s="291">
        <v>8588</v>
      </c>
      <c r="IR131" s="295">
        <v>8680</v>
      </c>
      <c r="IS131" s="301">
        <v>8790</v>
      </c>
      <c r="IT131" s="305">
        <v>8880</v>
      </c>
      <c r="IU131" s="308">
        <v>8973</v>
      </c>
      <c r="IV131" s="310">
        <v>9060</v>
      </c>
      <c r="IW131" s="313">
        <v>9327</v>
      </c>
      <c r="IX131" s="317">
        <v>9556</v>
      </c>
      <c r="IY131" s="322">
        <v>9767</v>
      </c>
      <c r="IZ131" s="327">
        <v>10028</v>
      </c>
      <c r="JA131" s="331">
        <v>10183</v>
      </c>
      <c r="JB131" s="335">
        <v>10338</v>
      </c>
      <c r="JC131" s="338">
        <v>10446</v>
      </c>
      <c r="JD131" s="343">
        <v>10529</v>
      </c>
      <c r="JE131" s="346">
        <v>10668</v>
      </c>
      <c r="JF131" s="354">
        <v>10959</v>
      </c>
      <c r="JG131" s="375">
        <v>11163</v>
      </c>
      <c r="JH131" s="388">
        <v>11387</v>
      </c>
      <c r="JI131" s="393">
        <v>11540</v>
      </c>
      <c r="JJ131" s="414">
        <v>11678</v>
      </c>
      <c r="JK131" s="422">
        <v>11800</v>
      </c>
      <c r="JL131" s="429">
        <v>11808</v>
      </c>
      <c r="JM131" s="435">
        <v>11851</v>
      </c>
      <c r="JN131" s="441">
        <v>12045</v>
      </c>
      <c r="JO131" s="448">
        <v>12132</v>
      </c>
      <c r="JP131" s="456">
        <v>12163</v>
      </c>
      <c r="JQ131" s="460">
        <v>12224</v>
      </c>
      <c r="JR131" s="468">
        <v>12279</v>
      </c>
      <c r="JS131" s="475">
        <v>12335</v>
      </c>
      <c r="JT131" s="483">
        <v>12424</v>
      </c>
      <c r="JU131" s="489">
        <v>12498</v>
      </c>
      <c r="JV131" s="498">
        <v>12573</v>
      </c>
      <c r="JW131" s="505">
        <v>12650</v>
      </c>
      <c r="JX131" s="511">
        <v>12681</v>
      </c>
      <c r="JY131" s="519">
        <v>12787</v>
      </c>
      <c r="JZ131" s="530">
        <v>12923</v>
      </c>
      <c r="KA131" s="218">
        <f t="shared" ref="KA131:KA145" si="189">IF(OR(ISBLANK(JY131),ISBLANK(JZ131)),"Н/Д",JZ131-JY131)</f>
        <v>136</v>
      </c>
      <c r="KB131" s="4"/>
    </row>
    <row r="132" spans="1:288" ht="15" customHeight="1" x14ac:dyDescent="0.2">
      <c r="A132" s="557"/>
      <c r="B132" s="43">
        <v>131</v>
      </c>
      <c r="C132" s="4" t="s">
        <v>347</v>
      </c>
      <c r="D132" s="43">
        <v>0</v>
      </c>
      <c r="E132" s="43">
        <v>1</v>
      </c>
      <c r="F132" s="7">
        <v>245</v>
      </c>
      <c r="G132" s="7">
        <v>250</v>
      </c>
      <c r="H132" s="10">
        <v>255</v>
      </c>
      <c r="I132" s="13">
        <v>259</v>
      </c>
      <c r="J132" s="18">
        <v>264</v>
      </c>
      <c r="K132" s="22">
        <v>269</v>
      </c>
      <c r="L132" s="31">
        <v>274</v>
      </c>
      <c r="M132" s="1">
        <f t="shared" si="180"/>
        <v>280</v>
      </c>
      <c r="N132" s="41">
        <v>284</v>
      </c>
      <c r="O132" s="44">
        <v>289</v>
      </c>
      <c r="P132" s="47">
        <v>293</v>
      </c>
      <c r="Q132" s="53">
        <v>296</v>
      </c>
      <c r="R132" s="65">
        <v>300</v>
      </c>
      <c r="S132" s="69">
        <v>303</v>
      </c>
      <c r="T132" s="71">
        <v>307</v>
      </c>
      <c r="U132" s="73">
        <v>310</v>
      </c>
      <c r="V132" s="77">
        <v>317</v>
      </c>
      <c r="W132" s="82">
        <v>323</v>
      </c>
      <c r="X132" s="88">
        <v>329</v>
      </c>
      <c r="Y132" s="90">
        <v>335</v>
      </c>
      <c r="Z132" s="93">
        <v>340</v>
      </c>
      <c r="AA132" s="99">
        <v>346</v>
      </c>
      <c r="AB132" s="1">
        <f>ROUND((AA132-X132)/3+AA132,1)</f>
        <v>351.7</v>
      </c>
      <c r="AC132" s="114">
        <v>356</v>
      </c>
      <c r="AD132" s="117">
        <v>361</v>
      </c>
      <c r="AE132" s="122">
        <v>366</v>
      </c>
      <c r="AF132" s="124">
        <v>373</v>
      </c>
      <c r="AG132" s="129">
        <v>378</v>
      </c>
      <c r="AH132" s="1">
        <f t="shared" si="182"/>
        <v>383.7</v>
      </c>
      <c r="AI132" s="136">
        <v>386</v>
      </c>
      <c r="AJ132" s="1">
        <f t="shared" ref="AJ132" si="190">ROUND((AI132-AF132)/3+AI132,1)</f>
        <v>390.3</v>
      </c>
      <c r="AK132" s="1">
        <f t="shared" ref="AK132:AK133" si="191">ROUND((AJ132-AG132)/3+AJ132,1)</f>
        <v>394.4</v>
      </c>
      <c r="AL132" s="1">
        <v>398.7</v>
      </c>
      <c r="AM132" s="153">
        <v>408</v>
      </c>
      <c r="AN132" s="1">
        <v>414</v>
      </c>
      <c r="AO132" s="1">
        <v>418.3</v>
      </c>
      <c r="AP132" s="1">
        <v>422.6</v>
      </c>
      <c r="AQ132" s="174">
        <v>432</v>
      </c>
      <c r="AR132" s="1">
        <v>436</v>
      </c>
      <c r="AS132" s="1">
        <v>440</v>
      </c>
      <c r="AT132" s="1">
        <v>444</v>
      </c>
      <c r="AU132" s="1">
        <v>447</v>
      </c>
      <c r="AV132" s="1">
        <v>451</v>
      </c>
      <c r="AW132" s="1">
        <v>455</v>
      </c>
      <c r="AX132" s="1">
        <v>459</v>
      </c>
      <c r="AY132" s="218">
        <v>477</v>
      </c>
      <c r="AZ132" s="225">
        <v>483</v>
      </c>
      <c r="BA132" s="1">
        <v>489</v>
      </c>
      <c r="BB132" s="1">
        <v>495</v>
      </c>
      <c r="BC132" s="1">
        <v>495</v>
      </c>
      <c r="BD132" s="251">
        <v>499</v>
      </c>
      <c r="BE132" s="1">
        <v>4</v>
      </c>
      <c r="BF132" s="264">
        <v>5</v>
      </c>
      <c r="BG132" s="268">
        <v>8</v>
      </c>
      <c r="BH132" s="272">
        <v>13</v>
      </c>
      <c r="BI132" s="279">
        <v>16</v>
      </c>
      <c r="BJ132" s="285">
        <v>18</v>
      </c>
      <c r="BK132" s="291">
        <v>20</v>
      </c>
      <c r="BL132" s="295">
        <v>22</v>
      </c>
      <c r="BM132" s="299">
        <v>23</v>
      </c>
      <c r="BN132" s="305">
        <v>25</v>
      </c>
      <c r="BO132" s="308">
        <v>27</v>
      </c>
      <c r="BP132" s="1">
        <v>29</v>
      </c>
      <c r="BQ132" s="313">
        <v>31</v>
      </c>
      <c r="BR132" s="317">
        <v>34</v>
      </c>
      <c r="BS132" s="322">
        <v>37</v>
      </c>
      <c r="BT132" s="1">
        <v>40</v>
      </c>
      <c r="BU132" s="331">
        <v>43</v>
      </c>
      <c r="BV132" s="335">
        <v>45</v>
      </c>
      <c r="BW132" s="338">
        <v>47</v>
      </c>
      <c r="BX132" s="343">
        <v>48</v>
      </c>
      <c r="BY132" s="346">
        <v>50</v>
      </c>
      <c r="BZ132" s="354">
        <v>54</v>
      </c>
      <c r="CA132" s="375">
        <v>57</v>
      </c>
      <c r="CB132" s="388">
        <v>60</v>
      </c>
      <c r="CC132" s="393">
        <v>64</v>
      </c>
      <c r="CD132" s="414">
        <v>67</v>
      </c>
      <c r="CE132" s="422">
        <v>70</v>
      </c>
      <c r="CF132" s="1">
        <v>73</v>
      </c>
      <c r="CG132" s="435">
        <v>75</v>
      </c>
      <c r="CH132" s="441">
        <v>77</v>
      </c>
      <c r="CI132" s="448">
        <v>78</v>
      </c>
      <c r="CJ132" s="456">
        <v>80</v>
      </c>
      <c r="CK132" s="460">
        <v>81</v>
      </c>
      <c r="CL132" s="468">
        <v>81</v>
      </c>
      <c r="CM132" s="475">
        <v>82</v>
      </c>
      <c r="CN132" s="483">
        <v>82</v>
      </c>
      <c r="CO132" s="489">
        <v>83</v>
      </c>
      <c r="CP132" s="498">
        <v>84</v>
      </c>
      <c r="CQ132" s="505">
        <v>85</v>
      </c>
      <c r="CR132" s="1">
        <v>85</v>
      </c>
      <c r="CS132" s="519">
        <v>3</v>
      </c>
      <c r="CT132" s="530">
        <v>6</v>
      </c>
      <c r="CU132" s="218">
        <f t="shared" si="183"/>
        <v>3</v>
      </c>
      <c r="CV132" s="7">
        <v>166</v>
      </c>
      <c r="CW132" s="7">
        <v>168</v>
      </c>
      <c r="CX132" s="10">
        <v>170</v>
      </c>
      <c r="CY132" s="13">
        <v>173</v>
      </c>
      <c r="CZ132" s="18">
        <v>174</v>
      </c>
      <c r="DA132" s="22">
        <v>176</v>
      </c>
      <c r="DB132" s="31">
        <v>178</v>
      </c>
      <c r="DC132" s="1">
        <f t="shared" ref="DC132" si="192">ROUND((DB132-CV132)/6/31*21+DB132-1,0)</f>
        <v>178</v>
      </c>
      <c r="DD132" s="41">
        <v>181</v>
      </c>
      <c r="DE132" s="44">
        <v>184</v>
      </c>
      <c r="DF132" s="47">
        <v>188</v>
      </c>
      <c r="DG132" s="53">
        <v>192</v>
      </c>
      <c r="DH132" s="65">
        <v>195</v>
      </c>
      <c r="DI132" s="69">
        <v>198</v>
      </c>
      <c r="DJ132" s="71">
        <v>201</v>
      </c>
      <c r="DK132" s="73">
        <v>204</v>
      </c>
      <c r="DL132" s="77">
        <v>208</v>
      </c>
      <c r="DM132" s="82">
        <v>211</v>
      </c>
      <c r="DN132" s="88">
        <v>214</v>
      </c>
      <c r="DO132" s="90">
        <v>217</v>
      </c>
      <c r="DP132" s="93">
        <v>222</v>
      </c>
      <c r="DQ132" s="99">
        <v>227</v>
      </c>
      <c r="DR132" s="1">
        <f>ROUND((DQ132-DN132)/3+DQ132,1)</f>
        <v>231.3</v>
      </c>
      <c r="DS132" s="114">
        <v>236</v>
      </c>
      <c r="DT132" s="117">
        <v>241</v>
      </c>
      <c r="DU132" s="122">
        <v>244</v>
      </c>
      <c r="DV132" s="124">
        <v>249</v>
      </c>
      <c r="DW132" s="129">
        <v>252</v>
      </c>
      <c r="DX132" s="1">
        <f t="shared" si="185"/>
        <v>253.9</v>
      </c>
      <c r="DY132" s="136">
        <v>253.9</v>
      </c>
      <c r="DZ132" s="1">
        <f t="shared" si="186"/>
        <v>253.9</v>
      </c>
      <c r="EA132" s="1">
        <f t="shared" si="187"/>
        <v>253.9</v>
      </c>
      <c r="EB132" s="1">
        <v>254.9</v>
      </c>
      <c r="EC132" s="153">
        <v>260</v>
      </c>
      <c r="ED132" s="1">
        <v>262</v>
      </c>
      <c r="EE132" s="1">
        <v>265.10000000000002</v>
      </c>
      <c r="EF132" s="1">
        <v>268.2</v>
      </c>
      <c r="EG132" s="174">
        <v>278</v>
      </c>
      <c r="EH132" s="1">
        <v>282</v>
      </c>
      <c r="EI132" s="1">
        <v>286</v>
      </c>
      <c r="EJ132" s="1">
        <v>287</v>
      </c>
      <c r="EK132" s="1">
        <f>EJ132</f>
        <v>287</v>
      </c>
      <c r="EL132" s="1">
        <f>EK132</f>
        <v>287</v>
      </c>
      <c r="EM132" s="1">
        <f t="shared" ref="EM132:EM133" si="193">EL132</f>
        <v>287</v>
      </c>
      <c r="EN132" s="1">
        <f t="shared" ref="EN132:EN133" si="194">EM132</f>
        <v>287</v>
      </c>
      <c r="EO132" s="218">
        <v>287</v>
      </c>
      <c r="EP132" s="225">
        <v>292</v>
      </c>
      <c r="EQ132" s="1">
        <v>297</v>
      </c>
      <c r="ER132" s="1">
        <v>302</v>
      </c>
      <c r="ES132" s="1">
        <v>302</v>
      </c>
      <c r="ET132" s="251">
        <v>307</v>
      </c>
      <c r="EU132" s="234">
        <v>3</v>
      </c>
      <c r="EV132" s="264">
        <v>5</v>
      </c>
      <c r="EW132" s="268">
        <v>5</v>
      </c>
      <c r="EX132" s="272">
        <v>5</v>
      </c>
      <c r="EY132" s="279">
        <v>7</v>
      </c>
      <c r="EZ132" s="285">
        <v>8</v>
      </c>
      <c r="FA132" s="291">
        <v>9</v>
      </c>
      <c r="FB132" s="295">
        <v>10</v>
      </c>
      <c r="FC132" s="299">
        <v>12</v>
      </c>
      <c r="FD132" s="305">
        <v>13</v>
      </c>
      <c r="FE132" s="308">
        <v>13</v>
      </c>
      <c r="FF132" s="1">
        <v>14</v>
      </c>
      <c r="FG132" s="313">
        <v>13</v>
      </c>
      <c r="FH132" s="317">
        <v>13</v>
      </c>
      <c r="FI132" s="322">
        <v>13</v>
      </c>
      <c r="FJ132" s="1">
        <f>FI132+1</f>
        <v>14</v>
      </c>
      <c r="FK132" s="331">
        <v>13</v>
      </c>
      <c r="FL132" s="335">
        <v>14</v>
      </c>
      <c r="FM132" s="338">
        <v>17</v>
      </c>
      <c r="FN132" s="343">
        <v>20</v>
      </c>
      <c r="FO132" s="346">
        <v>22</v>
      </c>
      <c r="FP132" s="354">
        <v>22</v>
      </c>
      <c r="FQ132" s="375">
        <v>22</v>
      </c>
      <c r="FR132" s="388">
        <v>22</v>
      </c>
      <c r="FS132" s="393">
        <v>22</v>
      </c>
      <c r="FT132" s="414">
        <v>22</v>
      </c>
      <c r="FU132" s="422">
        <v>22</v>
      </c>
      <c r="FV132" s="1">
        <v>22</v>
      </c>
      <c r="FW132" s="435">
        <v>25</v>
      </c>
      <c r="FX132" s="441">
        <v>25</v>
      </c>
      <c r="FY132" s="448">
        <v>27</v>
      </c>
      <c r="FZ132" s="456">
        <v>29</v>
      </c>
      <c r="GA132" s="460">
        <v>31</v>
      </c>
      <c r="GB132" s="468">
        <v>33</v>
      </c>
      <c r="GC132" s="475">
        <v>35</v>
      </c>
      <c r="GD132" s="483">
        <v>38</v>
      </c>
      <c r="GE132" s="489">
        <v>41</v>
      </c>
      <c r="GF132" s="498">
        <v>44</v>
      </c>
      <c r="GG132" s="505">
        <v>45</v>
      </c>
      <c r="GH132" s="511">
        <v>48</v>
      </c>
      <c r="GI132" s="519">
        <v>51</v>
      </c>
      <c r="GJ132" s="530">
        <v>54</v>
      </c>
      <c r="GK132" s="218">
        <f t="shared" si="188"/>
        <v>3</v>
      </c>
      <c r="GL132" s="7">
        <v>8388</v>
      </c>
      <c r="GM132" s="7">
        <v>8507</v>
      </c>
      <c r="GN132" s="7">
        <v>8624</v>
      </c>
      <c r="GO132" s="13">
        <v>8737</v>
      </c>
      <c r="GP132" s="17">
        <v>8837</v>
      </c>
      <c r="GQ132" s="22">
        <v>8966</v>
      </c>
      <c r="GR132" s="31">
        <v>9151</v>
      </c>
      <c r="GS132" s="37">
        <v>9278</v>
      </c>
      <c r="GT132" s="41">
        <v>9406</v>
      </c>
      <c r="GU132" s="44">
        <v>9524</v>
      </c>
      <c r="GV132" s="47">
        <v>9624</v>
      </c>
      <c r="GW132" s="53">
        <v>9744</v>
      </c>
      <c r="GX132" s="65">
        <v>9851</v>
      </c>
      <c r="GY132" s="69">
        <v>9965</v>
      </c>
      <c r="GZ132" s="71">
        <v>10116</v>
      </c>
      <c r="HA132" s="73">
        <v>10212</v>
      </c>
      <c r="HB132" s="77">
        <v>10398</v>
      </c>
      <c r="HC132" s="82">
        <v>10626</v>
      </c>
      <c r="HD132" s="88">
        <v>10758</v>
      </c>
      <c r="HE132" s="90">
        <v>10875</v>
      </c>
      <c r="HF132" s="93">
        <v>10994</v>
      </c>
      <c r="HG132" s="99">
        <v>11129</v>
      </c>
      <c r="HH132" s="104">
        <v>11263</v>
      </c>
      <c r="HI132" s="114">
        <v>11405</v>
      </c>
      <c r="HJ132" s="117">
        <v>11546</v>
      </c>
      <c r="HK132" s="122">
        <v>11677</v>
      </c>
      <c r="HL132" s="124">
        <v>11808</v>
      </c>
      <c r="HM132" s="129">
        <v>11920</v>
      </c>
      <c r="HN132" s="133">
        <v>12082</v>
      </c>
      <c r="HO132" s="136">
        <v>12164</v>
      </c>
      <c r="HP132" s="140">
        <v>12274</v>
      </c>
      <c r="HQ132" s="145">
        <v>12391</v>
      </c>
      <c r="HR132" s="149">
        <v>12518</v>
      </c>
      <c r="HS132" s="153">
        <v>12633</v>
      </c>
      <c r="HT132" s="158">
        <v>12776</v>
      </c>
      <c r="HU132" s="163">
        <v>12911</v>
      </c>
      <c r="HV132" s="167">
        <v>13041</v>
      </c>
      <c r="HW132" s="174">
        <v>13128</v>
      </c>
      <c r="HX132" s="178">
        <v>13239</v>
      </c>
      <c r="HY132" s="184">
        <v>13343</v>
      </c>
      <c r="HZ132" s="189">
        <v>13450</v>
      </c>
      <c r="IA132" s="193">
        <v>13641</v>
      </c>
      <c r="IB132" s="202">
        <v>13772</v>
      </c>
      <c r="IC132" s="205">
        <v>13912</v>
      </c>
      <c r="ID132" s="209">
        <v>14022</v>
      </c>
      <c r="IE132" s="218">
        <v>14131</v>
      </c>
      <c r="IF132" s="225">
        <v>14247</v>
      </c>
      <c r="IG132" s="229">
        <v>14375</v>
      </c>
      <c r="IH132" s="235">
        <v>14490</v>
      </c>
      <c r="II132" s="245">
        <v>14539</v>
      </c>
      <c r="IJ132" s="251">
        <v>14697</v>
      </c>
      <c r="IK132" s="255">
        <v>14929</v>
      </c>
      <c r="IL132" s="264">
        <v>15057</v>
      </c>
      <c r="IM132" s="268">
        <v>15190</v>
      </c>
      <c r="IN132" s="272">
        <v>15340</v>
      </c>
      <c r="IO132" s="279">
        <v>15521</v>
      </c>
      <c r="IP132" s="285">
        <v>15643</v>
      </c>
      <c r="IQ132" s="291">
        <v>15770</v>
      </c>
      <c r="IR132" s="295">
        <v>15870</v>
      </c>
      <c r="IS132" s="301">
        <v>16027</v>
      </c>
      <c r="IT132" s="305">
        <v>16153</v>
      </c>
      <c r="IU132" s="308">
        <v>16313</v>
      </c>
      <c r="IV132" s="310">
        <v>16505</v>
      </c>
      <c r="IW132" s="313">
        <v>16805</v>
      </c>
      <c r="IX132" s="317">
        <v>17038</v>
      </c>
      <c r="IY132" s="322">
        <v>17275</v>
      </c>
      <c r="IZ132" s="327">
        <v>17522</v>
      </c>
      <c r="JA132" s="331">
        <v>17733</v>
      </c>
      <c r="JB132" s="335">
        <v>18004</v>
      </c>
      <c r="JC132" s="338">
        <v>18129</v>
      </c>
      <c r="JD132" s="343">
        <v>18280</v>
      </c>
      <c r="JE132" s="346">
        <v>18428</v>
      </c>
      <c r="JF132" s="354">
        <v>18734</v>
      </c>
      <c r="JG132" s="375">
        <v>18954</v>
      </c>
      <c r="JH132" s="388">
        <v>19283</v>
      </c>
      <c r="JI132" s="393">
        <v>19639</v>
      </c>
      <c r="JJ132" s="414">
        <v>19910</v>
      </c>
      <c r="JK132" s="422">
        <v>20199</v>
      </c>
      <c r="JL132" s="429">
        <v>20504</v>
      </c>
      <c r="JM132" s="435">
        <v>20655</v>
      </c>
      <c r="JN132" s="441">
        <v>20890</v>
      </c>
      <c r="JO132" s="448">
        <v>21038</v>
      </c>
      <c r="JP132" s="456">
        <v>21180</v>
      </c>
      <c r="JQ132" s="460">
        <v>21327</v>
      </c>
      <c r="JR132" s="468">
        <v>21463</v>
      </c>
      <c r="JS132" s="475">
        <v>21603</v>
      </c>
      <c r="JT132" s="483">
        <v>21763</v>
      </c>
      <c r="JU132" s="489">
        <v>21922</v>
      </c>
      <c r="JV132" s="498">
        <v>22110</v>
      </c>
      <c r="JW132" s="505">
        <v>22330</v>
      </c>
      <c r="JX132" s="511">
        <v>22488</v>
      </c>
      <c r="JY132" s="519">
        <v>22683</v>
      </c>
      <c r="JZ132" s="530">
        <v>22850</v>
      </c>
      <c r="KA132" s="218">
        <f t="shared" si="189"/>
        <v>167</v>
      </c>
      <c r="KB132" s="4"/>
    </row>
    <row r="133" spans="1:288" ht="15" customHeight="1" x14ac:dyDescent="0.2">
      <c r="A133" s="557"/>
      <c r="B133" s="43">
        <v>132</v>
      </c>
      <c r="C133" s="4" t="s">
        <v>234</v>
      </c>
      <c r="D133" s="43">
        <v>4</v>
      </c>
      <c r="E133" s="43">
        <v>3</v>
      </c>
      <c r="F133" s="7">
        <v>723</v>
      </c>
      <c r="G133" s="7">
        <v>738</v>
      </c>
      <c r="H133" s="10">
        <v>755</v>
      </c>
      <c r="I133" s="13">
        <v>771</v>
      </c>
      <c r="J133" s="18">
        <v>789</v>
      </c>
      <c r="K133" s="1">
        <v>805</v>
      </c>
      <c r="L133" s="1">
        <v>813</v>
      </c>
      <c r="M133" s="1">
        <f t="shared" si="180"/>
        <v>829</v>
      </c>
      <c r="N133" s="1">
        <f>ROUND((M133-F133)/7+M133,0)</f>
        <v>844</v>
      </c>
      <c r="O133" s="1">
        <f>ROUND((N133-F133)/8+N133,0)</f>
        <v>859</v>
      </c>
      <c r="P133" s="1">
        <f>ROUND((O133-F133)/9+O133+1,0)</f>
        <v>875</v>
      </c>
      <c r="Q133" s="1">
        <f>ROUND((P133-F133)/10+P133+1,1)</f>
        <v>891.2</v>
      </c>
      <c r="R133" s="65">
        <v>913</v>
      </c>
      <c r="S133" s="1">
        <f>ROUND((R133-G133)/11+R133,1)</f>
        <v>928.9</v>
      </c>
      <c r="T133" s="71">
        <v>943</v>
      </c>
      <c r="U133" s="73">
        <v>960</v>
      </c>
      <c r="V133" s="77">
        <v>974</v>
      </c>
      <c r="W133" s="82">
        <v>993</v>
      </c>
      <c r="X133" s="1">
        <f>ROUND((W133-T133)/3+W133,1)</f>
        <v>1009.7</v>
      </c>
      <c r="Y133" s="90">
        <v>1020</v>
      </c>
      <c r="Z133" s="93">
        <v>1034</v>
      </c>
      <c r="AA133" s="99">
        <v>1048</v>
      </c>
      <c r="AB133" s="104">
        <v>1063</v>
      </c>
      <c r="AC133" s="114">
        <v>1077</v>
      </c>
      <c r="AD133" s="117">
        <v>1095</v>
      </c>
      <c r="AE133" s="122">
        <v>1108</v>
      </c>
      <c r="AF133" s="124">
        <v>1122</v>
      </c>
      <c r="AG133" s="129">
        <v>1138</v>
      </c>
      <c r="AH133" s="133">
        <v>1148</v>
      </c>
      <c r="AI133" s="136">
        <v>1159</v>
      </c>
      <c r="AJ133" s="140">
        <v>1170</v>
      </c>
      <c r="AK133" s="1">
        <f t="shared" si="191"/>
        <v>1180.7</v>
      </c>
      <c r="AL133" s="1">
        <v>1190</v>
      </c>
      <c r="AM133" s="1">
        <v>1199</v>
      </c>
      <c r="AN133" s="1">
        <v>1209</v>
      </c>
      <c r="AO133" s="1">
        <v>1217.5999999999999</v>
      </c>
      <c r="AP133" s="1">
        <v>1226.3</v>
      </c>
      <c r="AQ133" s="174">
        <v>1249</v>
      </c>
      <c r="AR133" s="178">
        <v>1258</v>
      </c>
      <c r="AS133" s="184">
        <v>1266</v>
      </c>
      <c r="AT133" s="189">
        <v>1273</v>
      </c>
      <c r="AU133" s="193">
        <v>1281</v>
      </c>
      <c r="AV133" s="202">
        <v>1290</v>
      </c>
      <c r="AW133" s="1">
        <v>1298</v>
      </c>
      <c r="AX133" s="1">
        <v>1306</v>
      </c>
      <c r="AY133" s="218">
        <v>1322</v>
      </c>
      <c r="AZ133" s="228">
        <v>1331</v>
      </c>
      <c r="BA133" s="229">
        <v>1342</v>
      </c>
      <c r="BB133" s="235">
        <v>1351</v>
      </c>
      <c r="BC133" s="245">
        <v>1361</v>
      </c>
      <c r="BD133" s="1">
        <v>1371</v>
      </c>
      <c r="BE133" s="255">
        <v>1384</v>
      </c>
      <c r="BF133" s="264">
        <v>1396</v>
      </c>
      <c r="BG133" s="268">
        <v>1409</v>
      </c>
      <c r="BH133" s="1">
        <v>1419</v>
      </c>
      <c r="BI133" s="279">
        <v>1431</v>
      </c>
      <c r="BJ133" s="285">
        <v>1440</v>
      </c>
      <c r="BK133" s="1">
        <v>1448</v>
      </c>
      <c r="BL133" s="295">
        <v>1457</v>
      </c>
      <c r="BM133" s="299">
        <v>1467</v>
      </c>
      <c r="BN133" s="1">
        <v>1477</v>
      </c>
      <c r="BO133" s="1">
        <v>1487</v>
      </c>
      <c r="BP133" s="310">
        <v>1492</v>
      </c>
      <c r="BQ133" s="313">
        <v>1503</v>
      </c>
      <c r="BR133" s="317">
        <v>1516</v>
      </c>
      <c r="BS133" s="1">
        <v>1528</v>
      </c>
      <c r="BT133" s="327">
        <v>1531</v>
      </c>
      <c r="BU133" s="331">
        <v>1541</v>
      </c>
      <c r="BV133" s="335">
        <v>1556</v>
      </c>
      <c r="BW133" s="1">
        <v>1568</v>
      </c>
      <c r="BX133" s="1">
        <v>1580</v>
      </c>
      <c r="BY133" s="346">
        <v>1667</v>
      </c>
      <c r="BZ133" s="1">
        <v>1687</v>
      </c>
      <c r="CA133" s="1">
        <v>1.115</v>
      </c>
      <c r="CB133" s="388">
        <v>17</v>
      </c>
      <c r="CC133" s="393">
        <v>27</v>
      </c>
      <c r="CD133" s="414">
        <v>37</v>
      </c>
      <c r="CE133" s="1">
        <v>47</v>
      </c>
      <c r="CF133" s="1">
        <v>57</v>
      </c>
      <c r="CG133" s="1">
        <v>67</v>
      </c>
      <c r="CH133" s="1">
        <v>77</v>
      </c>
      <c r="CI133" s="448">
        <v>85</v>
      </c>
      <c r="CJ133" s="1">
        <v>94</v>
      </c>
      <c r="CK133" s="1">
        <v>103</v>
      </c>
      <c r="CL133" s="1">
        <v>112</v>
      </c>
      <c r="CM133" s="475">
        <v>127</v>
      </c>
      <c r="CN133" s="1">
        <v>137</v>
      </c>
      <c r="CO133" s="489">
        <v>161</v>
      </c>
      <c r="CP133" s="1">
        <v>177</v>
      </c>
      <c r="CQ133" s="505">
        <v>181</v>
      </c>
      <c r="CR133" s="1">
        <v>191</v>
      </c>
      <c r="CS133" s="519">
        <v>196</v>
      </c>
      <c r="CT133" s="1">
        <v>204</v>
      </c>
      <c r="CU133" s="218">
        <f t="shared" si="183"/>
        <v>8</v>
      </c>
      <c r="CV133" s="7">
        <v>260.75</v>
      </c>
      <c r="CW133" s="7">
        <v>260.75</v>
      </c>
      <c r="CX133" s="10">
        <v>260.75</v>
      </c>
      <c r="CY133" s="13">
        <v>260.75</v>
      </c>
      <c r="CZ133" s="18">
        <v>260.75</v>
      </c>
      <c r="DA133" s="1">
        <v>260.75</v>
      </c>
      <c r="DB133" s="1">
        <v>260.75</v>
      </c>
      <c r="DC133" s="1">
        <v>260.75</v>
      </c>
      <c r="DD133" s="1">
        <f>ROUND((DC133-CV133)/7+DC133,0)</f>
        <v>261</v>
      </c>
      <c r="DE133" s="1">
        <f>ROUND((DD133-CV133)/8+DD133,0)</f>
        <v>261</v>
      </c>
      <c r="DF133" s="1">
        <v>261</v>
      </c>
      <c r="DG133" s="1">
        <v>261</v>
      </c>
      <c r="DH133" s="65">
        <v>260</v>
      </c>
      <c r="DI133" s="5">
        <v>260</v>
      </c>
      <c r="DJ133" s="71">
        <v>260</v>
      </c>
      <c r="DK133" s="73">
        <v>260</v>
      </c>
      <c r="DL133" s="77">
        <v>260</v>
      </c>
      <c r="DM133" s="82">
        <v>260</v>
      </c>
      <c r="DN133" s="1">
        <f>ROUND((DM133-DJ133)/3+DM133,1)</f>
        <v>260</v>
      </c>
      <c r="DO133" s="90">
        <v>260</v>
      </c>
      <c r="DP133" s="93">
        <v>260</v>
      </c>
      <c r="DQ133" s="99">
        <v>260</v>
      </c>
      <c r="DR133" s="104">
        <v>260</v>
      </c>
      <c r="DS133" s="114">
        <v>260</v>
      </c>
      <c r="DT133" s="117">
        <v>260</v>
      </c>
      <c r="DU133" s="122">
        <v>260</v>
      </c>
      <c r="DV133" s="124">
        <v>260</v>
      </c>
      <c r="DW133" s="129">
        <v>260</v>
      </c>
      <c r="DX133" s="133">
        <v>260</v>
      </c>
      <c r="DY133" s="136">
        <v>260</v>
      </c>
      <c r="DZ133" s="140">
        <v>260</v>
      </c>
      <c r="EA133" s="1">
        <f t="shared" si="187"/>
        <v>260</v>
      </c>
      <c r="EB133" s="1">
        <v>261</v>
      </c>
      <c r="EC133" s="1">
        <v>263</v>
      </c>
      <c r="ED133" s="1">
        <v>267</v>
      </c>
      <c r="EE133" s="1">
        <v>273.2</v>
      </c>
      <c r="EF133" s="1">
        <v>279.5</v>
      </c>
      <c r="EG133" s="174">
        <v>260</v>
      </c>
      <c r="EH133" s="178">
        <v>260</v>
      </c>
      <c r="EI133" s="184">
        <v>260</v>
      </c>
      <c r="EJ133" s="189">
        <v>260</v>
      </c>
      <c r="EK133" s="193">
        <v>260</v>
      </c>
      <c r="EL133" s="202">
        <v>260</v>
      </c>
      <c r="EM133" s="1">
        <f t="shared" si="193"/>
        <v>260</v>
      </c>
      <c r="EN133" s="1">
        <f t="shared" si="194"/>
        <v>260</v>
      </c>
      <c r="EO133" s="218">
        <v>260</v>
      </c>
      <c r="EP133" s="228">
        <v>260</v>
      </c>
      <c r="EQ133" s="229">
        <v>260</v>
      </c>
      <c r="ER133" s="235">
        <v>260</v>
      </c>
      <c r="ES133" s="245">
        <v>260</v>
      </c>
      <c r="ET133" s="1">
        <v>260</v>
      </c>
      <c r="EU133" s="255">
        <v>260</v>
      </c>
      <c r="EV133" s="264">
        <v>260</v>
      </c>
      <c r="EW133" s="268">
        <v>260</v>
      </c>
      <c r="EX133" s="1">
        <f>EW133</f>
        <v>260</v>
      </c>
      <c r="EY133" s="279">
        <v>260</v>
      </c>
      <c r="EZ133" s="285">
        <v>260</v>
      </c>
      <c r="FA133" s="1">
        <v>260</v>
      </c>
      <c r="FB133" s="295">
        <v>260</v>
      </c>
      <c r="FC133" s="299">
        <v>260</v>
      </c>
      <c r="FD133" s="1">
        <v>260</v>
      </c>
      <c r="FE133" s="1">
        <v>260</v>
      </c>
      <c r="FF133" s="310">
        <v>260</v>
      </c>
      <c r="FG133" s="313">
        <v>260</v>
      </c>
      <c r="FH133" s="317">
        <v>260</v>
      </c>
      <c r="FI133" s="1">
        <f>FH133</f>
        <v>260</v>
      </c>
      <c r="FJ133" s="327">
        <v>260</v>
      </c>
      <c r="FK133" s="331">
        <v>260</v>
      </c>
      <c r="FL133" s="335">
        <v>260</v>
      </c>
      <c r="FM133" s="1">
        <v>260</v>
      </c>
      <c r="FN133" s="1">
        <v>260</v>
      </c>
      <c r="FO133" s="346">
        <v>260</v>
      </c>
      <c r="FP133" s="1">
        <v>260</v>
      </c>
      <c r="FQ133" s="1">
        <v>1.147</v>
      </c>
      <c r="FR133" s="388">
        <v>1.147</v>
      </c>
      <c r="FS133" s="393">
        <v>1.147</v>
      </c>
      <c r="FT133" s="414">
        <v>1.147</v>
      </c>
      <c r="FU133" s="1">
        <v>1.147</v>
      </c>
      <c r="FV133" s="1">
        <v>1.147</v>
      </c>
      <c r="FW133" s="1">
        <v>1.147</v>
      </c>
      <c r="FX133" s="1">
        <v>1.147</v>
      </c>
      <c r="FY133" s="448">
        <v>1.147</v>
      </c>
      <c r="FZ133" s="1">
        <v>1.147</v>
      </c>
      <c r="GA133" s="1">
        <v>1.147</v>
      </c>
      <c r="GB133" s="1">
        <v>1.147</v>
      </c>
      <c r="GC133" s="475">
        <v>1.147</v>
      </c>
      <c r="GD133" s="1">
        <v>1.147</v>
      </c>
      <c r="GE133" s="489">
        <v>1.147</v>
      </c>
      <c r="GF133" s="1">
        <v>1.147</v>
      </c>
      <c r="GG133" s="505">
        <v>1.147</v>
      </c>
      <c r="GH133" s="1">
        <v>1.147</v>
      </c>
      <c r="GI133" s="519">
        <v>1.147</v>
      </c>
      <c r="GJ133" s="1">
        <v>1.147</v>
      </c>
      <c r="GK133" s="218">
        <f t="shared" si="188"/>
        <v>0</v>
      </c>
      <c r="GL133" s="7">
        <v>1870</v>
      </c>
      <c r="GM133" s="7">
        <v>2136</v>
      </c>
      <c r="GN133" s="7">
        <v>2424</v>
      </c>
      <c r="GO133" s="13">
        <v>2676</v>
      </c>
      <c r="GP133" s="17">
        <v>2926</v>
      </c>
      <c r="GQ133" s="22">
        <v>3157</v>
      </c>
      <c r="GR133" s="31">
        <v>3368</v>
      </c>
      <c r="GS133" s="37">
        <v>3540</v>
      </c>
      <c r="GT133" s="41">
        <v>3751</v>
      </c>
      <c r="GU133" s="44">
        <v>3953</v>
      </c>
      <c r="GV133" s="47">
        <v>4158</v>
      </c>
      <c r="GW133" s="53">
        <v>4398</v>
      </c>
      <c r="GX133" s="65">
        <v>4607</v>
      </c>
      <c r="GY133" s="69">
        <v>4872</v>
      </c>
      <c r="GZ133" s="71">
        <v>5131</v>
      </c>
      <c r="HA133" s="73">
        <v>5357</v>
      </c>
      <c r="HB133" s="77">
        <v>5566</v>
      </c>
      <c r="HC133" s="82">
        <v>5780</v>
      </c>
      <c r="HD133" s="88">
        <v>5956</v>
      </c>
      <c r="HE133" s="90">
        <v>6094</v>
      </c>
      <c r="HF133" s="93">
        <v>6287</v>
      </c>
      <c r="HG133" s="99">
        <v>6474</v>
      </c>
      <c r="HH133" s="104">
        <v>6700</v>
      </c>
      <c r="HI133" s="114">
        <v>6929</v>
      </c>
      <c r="HJ133" s="117">
        <v>7181</v>
      </c>
      <c r="HK133" s="122">
        <v>7401</v>
      </c>
      <c r="HL133" s="124">
        <v>7632</v>
      </c>
      <c r="HM133" s="129">
        <v>7846</v>
      </c>
      <c r="HN133" s="133">
        <v>8064</v>
      </c>
      <c r="HO133" s="136">
        <v>8268</v>
      </c>
      <c r="HP133" s="140">
        <v>8454</v>
      </c>
      <c r="HQ133" s="145">
        <v>8610</v>
      </c>
      <c r="HR133" s="149">
        <v>8815</v>
      </c>
      <c r="HS133" s="153">
        <v>9025</v>
      </c>
      <c r="HT133" s="158">
        <v>9232</v>
      </c>
      <c r="HU133" s="163">
        <v>9455</v>
      </c>
      <c r="HV133" s="167">
        <v>9652</v>
      </c>
      <c r="HW133" s="174">
        <v>9830</v>
      </c>
      <c r="HX133" s="178">
        <v>10037</v>
      </c>
      <c r="HY133" s="184">
        <v>10222</v>
      </c>
      <c r="HZ133" s="189">
        <v>10410</v>
      </c>
      <c r="IA133" s="193">
        <v>10625</v>
      </c>
      <c r="IB133" s="202">
        <v>10802</v>
      </c>
      <c r="IC133" s="205">
        <v>11010</v>
      </c>
      <c r="ID133" s="209">
        <v>11274</v>
      </c>
      <c r="IE133" s="218">
        <v>11513</v>
      </c>
      <c r="IF133" s="225">
        <v>11763</v>
      </c>
      <c r="IG133" s="229">
        <v>12058</v>
      </c>
      <c r="IH133" s="235">
        <v>12340</v>
      </c>
      <c r="II133" s="245">
        <v>12617</v>
      </c>
      <c r="IJ133" s="251">
        <v>12847</v>
      </c>
      <c r="IK133" s="255">
        <v>13102</v>
      </c>
      <c r="IL133" s="264">
        <v>13340</v>
      </c>
      <c r="IM133" s="268">
        <v>13580</v>
      </c>
      <c r="IN133" s="272">
        <v>13817</v>
      </c>
      <c r="IO133" s="279">
        <v>14043</v>
      </c>
      <c r="IP133" s="285">
        <v>14275</v>
      </c>
      <c r="IQ133" s="291">
        <v>14491</v>
      </c>
      <c r="IR133" s="295">
        <v>14683</v>
      </c>
      <c r="IS133" s="301">
        <v>14942</v>
      </c>
      <c r="IT133" s="305">
        <v>15227</v>
      </c>
      <c r="IU133" s="308">
        <v>15472</v>
      </c>
      <c r="IV133" s="310">
        <v>15706</v>
      </c>
      <c r="IW133" s="313">
        <v>16026</v>
      </c>
      <c r="IX133" s="317">
        <v>16358</v>
      </c>
      <c r="IY133" s="322">
        <v>16574</v>
      </c>
      <c r="IZ133" s="327">
        <v>16777</v>
      </c>
      <c r="JA133" s="331">
        <v>17040</v>
      </c>
      <c r="JB133" s="335">
        <v>17315</v>
      </c>
      <c r="JC133" s="338">
        <v>17590</v>
      </c>
      <c r="JD133" s="343">
        <v>17870</v>
      </c>
      <c r="JE133" s="346">
        <v>18219</v>
      </c>
      <c r="JF133" s="354">
        <v>18523</v>
      </c>
      <c r="JG133" s="375">
        <v>18723</v>
      </c>
      <c r="JH133" s="388">
        <v>19019</v>
      </c>
      <c r="JI133" s="393">
        <v>19289</v>
      </c>
      <c r="JJ133" s="414">
        <v>19427</v>
      </c>
      <c r="JK133" s="422">
        <v>19563</v>
      </c>
      <c r="JL133" s="429">
        <v>19768</v>
      </c>
      <c r="JM133" s="435">
        <v>19928</v>
      </c>
      <c r="JN133" s="441">
        <v>20118</v>
      </c>
      <c r="JO133" s="448">
        <v>20358</v>
      </c>
      <c r="JP133" s="456">
        <v>20667</v>
      </c>
      <c r="JQ133" s="460">
        <v>20939</v>
      </c>
      <c r="JR133" s="468">
        <v>21176</v>
      </c>
      <c r="JS133" s="475">
        <v>21358</v>
      </c>
      <c r="JT133" s="483">
        <v>21580</v>
      </c>
      <c r="JU133" s="489">
        <v>21881</v>
      </c>
      <c r="JV133" s="498">
        <v>22062</v>
      </c>
      <c r="JW133" s="505">
        <v>22248</v>
      </c>
      <c r="JX133" s="511">
        <v>22390</v>
      </c>
      <c r="JY133" s="519">
        <v>22524</v>
      </c>
      <c r="JZ133" s="530">
        <v>22799</v>
      </c>
      <c r="KA133" s="218">
        <f t="shared" si="189"/>
        <v>275</v>
      </c>
      <c r="KB133" s="4"/>
    </row>
    <row r="134" spans="1:288" ht="15" customHeight="1" x14ac:dyDescent="0.2">
      <c r="A134" s="557">
        <v>4</v>
      </c>
      <c r="B134" s="43">
        <v>133</v>
      </c>
      <c r="C134" s="4" t="s">
        <v>235</v>
      </c>
      <c r="D134" s="43">
        <v>0</v>
      </c>
      <c r="E134" s="43">
        <v>1</v>
      </c>
      <c r="F134" s="7">
        <v>180</v>
      </c>
      <c r="G134" s="7">
        <v>184</v>
      </c>
      <c r="H134" s="10">
        <v>190</v>
      </c>
      <c r="I134" s="13">
        <v>192</v>
      </c>
      <c r="J134" s="18">
        <v>200</v>
      </c>
      <c r="K134" s="22">
        <v>203</v>
      </c>
      <c r="L134" s="31">
        <v>205</v>
      </c>
      <c r="M134" s="37">
        <v>209</v>
      </c>
      <c r="N134" s="41">
        <v>213</v>
      </c>
      <c r="O134" s="44">
        <v>217</v>
      </c>
      <c r="P134" s="47">
        <v>220</v>
      </c>
      <c r="Q134" s="53">
        <v>223</v>
      </c>
      <c r="R134" s="65">
        <v>225</v>
      </c>
      <c r="S134" s="69">
        <v>229</v>
      </c>
      <c r="T134" s="71">
        <v>232</v>
      </c>
      <c r="U134" s="73">
        <v>236</v>
      </c>
      <c r="V134" s="77">
        <v>236</v>
      </c>
      <c r="W134" s="85">
        <v>236</v>
      </c>
      <c r="X134" s="88">
        <v>236</v>
      </c>
      <c r="Y134" s="90">
        <v>236</v>
      </c>
      <c r="Z134" s="93">
        <v>238</v>
      </c>
      <c r="AA134" s="99">
        <v>242</v>
      </c>
      <c r="AB134" s="104">
        <v>246</v>
      </c>
      <c r="AC134" s="114">
        <v>249</v>
      </c>
      <c r="AD134" s="117">
        <v>253</v>
      </c>
      <c r="AE134" s="122">
        <v>258</v>
      </c>
      <c r="AF134" s="124">
        <v>263</v>
      </c>
      <c r="AG134" s="129">
        <v>267</v>
      </c>
      <c r="AH134" s="133">
        <v>273</v>
      </c>
      <c r="AI134" s="136">
        <v>279</v>
      </c>
      <c r="AJ134" s="140">
        <v>284</v>
      </c>
      <c r="AK134" s="145">
        <v>290</v>
      </c>
      <c r="AL134" s="149">
        <v>295</v>
      </c>
      <c r="AM134" s="153">
        <v>295</v>
      </c>
      <c r="AN134" s="158">
        <v>297</v>
      </c>
      <c r="AO134" s="163">
        <v>298</v>
      </c>
      <c r="AP134" s="167">
        <v>298</v>
      </c>
      <c r="AQ134" s="174">
        <v>298</v>
      </c>
      <c r="AR134" s="178">
        <v>298</v>
      </c>
      <c r="AS134" s="184">
        <v>298</v>
      </c>
      <c r="AT134" s="189">
        <v>298</v>
      </c>
      <c r="AU134" s="193">
        <v>303</v>
      </c>
      <c r="AV134" s="202">
        <v>312</v>
      </c>
      <c r="AW134" s="205">
        <v>318</v>
      </c>
      <c r="AX134" s="209">
        <v>324</v>
      </c>
      <c r="AY134" s="218">
        <v>330</v>
      </c>
      <c r="AZ134" s="225">
        <v>335</v>
      </c>
      <c r="BA134" s="229">
        <v>341</v>
      </c>
      <c r="BB134" s="235">
        <v>346</v>
      </c>
      <c r="BC134" s="245">
        <v>350</v>
      </c>
      <c r="BD134" s="251">
        <v>356</v>
      </c>
      <c r="BE134" s="255">
        <v>360</v>
      </c>
      <c r="BF134" s="1">
        <v>366</v>
      </c>
      <c r="BG134" s="268">
        <v>376</v>
      </c>
      <c r="BH134" s="272">
        <v>383</v>
      </c>
      <c r="BI134" s="279">
        <v>389</v>
      </c>
      <c r="BJ134" s="285">
        <v>395</v>
      </c>
      <c r="BK134" s="291">
        <v>400</v>
      </c>
      <c r="BL134" s="295">
        <v>406</v>
      </c>
      <c r="BM134" s="299">
        <v>412</v>
      </c>
      <c r="BN134" s="305">
        <v>418</v>
      </c>
      <c r="BO134" s="308">
        <v>425</v>
      </c>
      <c r="BP134" s="310">
        <v>429</v>
      </c>
      <c r="BQ134" s="313">
        <v>435</v>
      </c>
      <c r="BR134" s="317">
        <v>441</v>
      </c>
      <c r="BS134" s="322">
        <v>448</v>
      </c>
      <c r="BT134" s="327">
        <v>453</v>
      </c>
      <c r="BU134" s="331">
        <v>460</v>
      </c>
      <c r="BV134" s="335">
        <v>465</v>
      </c>
      <c r="BW134" s="338">
        <v>467</v>
      </c>
      <c r="BX134" s="343">
        <v>468</v>
      </c>
      <c r="BY134" s="346">
        <v>468</v>
      </c>
      <c r="BZ134" s="354">
        <v>469</v>
      </c>
      <c r="CA134" s="375">
        <v>469</v>
      </c>
      <c r="CB134" s="388">
        <v>469</v>
      </c>
      <c r="CC134" s="393">
        <v>472</v>
      </c>
      <c r="CD134" s="414">
        <v>478</v>
      </c>
      <c r="CE134" s="422">
        <v>484</v>
      </c>
      <c r="CF134" s="429">
        <v>489</v>
      </c>
      <c r="CG134" s="435">
        <v>498</v>
      </c>
      <c r="CH134" s="441">
        <v>506</v>
      </c>
      <c r="CI134" s="448">
        <v>512</v>
      </c>
      <c r="CJ134" s="456">
        <v>518</v>
      </c>
      <c r="CK134" s="460">
        <v>523</v>
      </c>
      <c r="CL134" s="468">
        <v>529</v>
      </c>
      <c r="CM134" s="475">
        <v>534</v>
      </c>
      <c r="CN134" s="483">
        <v>540</v>
      </c>
      <c r="CO134" s="489">
        <v>546</v>
      </c>
      <c r="CP134" s="498">
        <v>552</v>
      </c>
      <c r="CQ134" s="505">
        <v>555</v>
      </c>
      <c r="CR134" s="511">
        <v>555</v>
      </c>
      <c r="CS134" s="519">
        <v>560</v>
      </c>
      <c r="CT134" s="530">
        <v>567</v>
      </c>
      <c r="CU134" s="218">
        <f t="shared" si="183"/>
        <v>7</v>
      </c>
      <c r="CV134" s="7">
        <v>59</v>
      </c>
      <c r="CW134" s="7">
        <v>59</v>
      </c>
      <c r="CX134" s="10">
        <v>59</v>
      </c>
      <c r="CY134" s="13">
        <v>59</v>
      </c>
      <c r="CZ134" s="18">
        <v>59</v>
      </c>
      <c r="DA134" s="22">
        <v>59</v>
      </c>
      <c r="DB134" s="31">
        <v>59</v>
      </c>
      <c r="DC134" s="37">
        <v>59</v>
      </c>
      <c r="DD134" s="41">
        <v>59</v>
      </c>
      <c r="DE134" s="44">
        <v>59</v>
      </c>
      <c r="DF134" s="47">
        <v>59</v>
      </c>
      <c r="DG134" s="53">
        <v>59</v>
      </c>
      <c r="DH134" s="65">
        <v>59</v>
      </c>
      <c r="DI134" s="69">
        <v>59</v>
      </c>
      <c r="DJ134" s="71">
        <v>59</v>
      </c>
      <c r="DK134" s="73">
        <v>59</v>
      </c>
      <c r="DL134" s="77">
        <v>59</v>
      </c>
      <c r="DM134" s="85">
        <v>59</v>
      </c>
      <c r="DN134" s="88">
        <v>59</v>
      </c>
      <c r="DO134" s="90">
        <v>59</v>
      </c>
      <c r="DP134" s="93">
        <v>59</v>
      </c>
      <c r="DQ134" s="99">
        <v>59</v>
      </c>
      <c r="DR134" s="104">
        <v>59</v>
      </c>
      <c r="DS134" s="114">
        <v>59</v>
      </c>
      <c r="DT134" s="117">
        <v>59</v>
      </c>
      <c r="DU134" s="122">
        <v>59</v>
      </c>
      <c r="DV134" s="124">
        <v>59</v>
      </c>
      <c r="DW134" s="129">
        <v>59</v>
      </c>
      <c r="DX134" s="133">
        <v>59</v>
      </c>
      <c r="DY134" s="136">
        <v>59</v>
      </c>
      <c r="DZ134" s="140">
        <v>59</v>
      </c>
      <c r="EA134" s="145">
        <v>59</v>
      </c>
      <c r="EB134" s="149">
        <v>59</v>
      </c>
      <c r="EC134" s="153">
        <v>59</v>
      </c>
      <c r="ED134" s="158">
        <v>59</v>
      </c>
      <c r="EE134" s="163">
        <v>59</v>
      </c>
      <c r="EF134" s="167">
        <v>59</v>
      </c>
      <c r="EG134" s="174">
        <v>59</v>
      </c>
      <c r="EH134" s="178">
        <v>59</v>
      </c>
      <c r="EI134" s="184">
        <v>59</v>
      </c>
      <c r="EJ134" s="189">
        <v>59</v>
      </c>
      <c r="EK134" s="193">
        <v>59</v>
      </c>
      <c r="EL134" s="202">
        <v>59</v>
      </c>
      <c r="EM134" s="205">
        <v>59</v>
      </c>
      <c r="EN134" s="209">
        <v>59</v>
      </c>
      <c r="EO134" s="218">
        <v>59</v>
      </c>
      <c r="EP134" s="225">
        <v>59</v>
      </c>
      <c r="EQ134" s="229">
        <v>59</v>
      </c>
      <c r="ER134" s="235">
        <v>59</v>
      </c>
      <c r="ES134" s="245">
        <v>59</v>
      </c>
      <c r="ET134" s="251">
        <v>59</v>
      </c>
      <c r="EU134" s="255">
        <v>59</v>
      </c>
      <c r="EV134" s="1">
        <f>EU134</f>
        <v>59</v>
      </c>
      <c r="EW134" s="268">
        <v>59</v>
      </c>
      <c r="EX134" s="272">
        <v>59</v>
      </c>
      <c r="EY134" s="279">
        <v>59</v>
      </c>
      <c r="EZ134" s="285">
        <v>59</v>
      </c>
      <c r="FA134" s="291">
        <v>59</v>
      </c>
      <c r="FB134" s="295">
        <v>59</v>
      </c>
      <c r="FC134" s="299">
        <v>59</v>
      </c>
      <c r="FD134" s="305">
        <v>59</v>
      </c>
      <c r="FE134" s="308">
        <v>59</v>
      </c>
      <c r="FF134" s="310">
        <v>59</v>
      </c>
      <c r="FG134" s="313">
        <v>59</v>
      </c>
      <c r="FH134" s="317">
        <v>59</v>
      </c>
      <c r="FI134" s="322">
        <v>59</v>
      </c>
      <c r="FJ134" s="327">
        <v>59</v>
      </c>
      <c r="FK134" s="331">
        <v>59</v>
      </c>
      <c r="FL134" s="335">
        <v>59</v>
      </c>
      <c r="FM134" s="338">
        <v>59</v>
      </c>
      <c r="FN134" s="343">
        <v>59</v>
      </c>
      <c r="FO134" s="346">
        <v>59</v>
      </c>
      <c r="FP134" s="354">
        <v>59</v>
      </c>
      <c r="FQ134" s="375">
        <v>59</v>
      </c>
      <c r="FR134" s="388">
        <v>59</v>
      </c>
      <c r="FS134" s="393">
        <v>59</v>
      </c>
      <c r="FT134" s="414">
        <v>59</v>
      </c>
      <c r="FU134" s="422">
        <v>59</v>
      </c>
      <c r="FV134" s="429">
        <v>59</v>
      </c>
      <c r="FW134" s="435">
        <v>59</v>
      </c>
      <c r="FX134" s="441">
        <v>59</v>
      </c>
      <c r="FY134" s="448">
        <v>59</v>
      </c>
      <c r="FZ134" s="456">
        <v>59</v>
      </c>
      <c r="GA134" s="460">
        <v>59</v>
      </c>
      <c r="GB134" s="468">
        <v>59</v>
      </c>
      <c r="GC134" s="475">
        <v>59</v>
      </c>
      <c r="GD134" s="483">
        <v>59</v>
      </c>
      <c r="GE134" s="489">
        <v>59</v>
      </c>
      <c r="GF134" s="498">
        <v>59</v>
      </c>
      <c r="GG134" s="505">
        <v>59</v>
      </c>
      <c r="GH134" s="511">
        <v>59</v>
      </c>
      <c r="GI134" s="519">
        <v>59</v>
      </c>
      <c r="GJ134" s="530">
        <v>59</v>
      </c>
      <c r="GK134" s="218">
        <f t="shared" si="188"/>
        <v>0</v>
      </c>
      <c r="GL134" s="7">
        <v>4688</v>
      </c>
      <c r="GM134" s="7">
        <v>4849</v>
      </c>
      <c r="GN134" s="7">
        <v>4997</v>
      </c>
      <c r="GO134" s="13">
        <v>5121</v>
      </c>
      <c r="GP134" s="17">
        <v>5290</v>
      </c>
      <c r="GQ134" s="22">
        <v>5346</v>
      </c>
      <c r="GR134" s="31">
        <v>5430</v>
      </c>
      <c r="GS134" s="37">
        <v>5567</v>
      </c>
      <c r="GT134" s="41">
        <v>5709</v>
      </c>
      <c r="GU134" s="44">
        <v>5849</v>
      </c>
      <c r="GV134" s="47">
        <v>5992</v>
      </c>
      <c r="GW134" s="53">
        <v>6070</v>
      </c>
      <c r="GX134" s="65">
        <v>6203</v>
      </c>
      <c r="GY134" s="69">
        <v>6360</v>
      </c>
      <c r="GZ134" s="71">
        <v>6516</v>
      </c>
      <c r="HA134" s="73">
        <v>6641</v>
      </c>
      <c r="HB134" s="77">
        <v>6642</v>
      </c>
      <c r="HC134" s="82">
        <v>6643</v>
      </c>
      <c r="HD134" s="88">
        <v>6643</v>
      </c>
      <c r="HE134" s="90">
        <v>6643</v>
      </c>
      <c r="HF134" s="93">
        <v>6649</v>
      </c>
      <c r="HG134" s="99">
        <v>6810</v>
      </c>
      <c r="HH134" s="104">
        <v>6980</v>
      </c>
      <c r="HI134" s="114">
        <v>7098</v>
      </c>
      <c r="HJ134" s="117">
        <v>7279</v>
      </c>
      <c r="HK134" s="122">
        <v>7446</v>
      </c>
      <c r="HL134" s="124">
        <v>7624</v>
      </c>
      <c r="HM134" s="129">
        <v>7784</v>
      </c>
      <c r="HN134" s="133">
        <v>7965</v>
      </c>
      <c r="HO134" s="136">
        <v>8140</v>
      </c>
      <c r="HP134" s="140">
        <v>8313</v>
      </c>
      <c r="HQ134" s="145">
        <v>8494</v>
      </c>
      <c r="HR134" s="149">
        <v>8582</v>
      </c>
      <c r="HS134" s="153">
        <v>8585</v>
      </c>
      <c r="HT134" s="158">
        <v>8588</v>
      </c>
      <c r="HU134" s="163">
        <v>8590</v>
      </c>
      <c r="HV134" s="167">
        <v>8590</v>
      </c>
      <c r="HW134" s="174">
        <v>8590</v>
      </c>
      <c r="HX134" s="178">
        <v>8590</v>
      </c>
      <c r="HY134" s="184">
        <v>8590</v>
      </c>
      <c r="HZ134" s="189">
        <v>8669</v>
      </c>
      <c r="IA134" s="193">
        <v>8836</v>
      </c>
      <c r="IB134" s="202">
        <v>9003</v>
      </c>
      <c r="IC134" s="205">
        <v>9173</v>
      </c>
      <c r="ID134" s="209">
        <v>9361</v>
      </c>
      <c r="IE134" s="218">
        <v>9548</v>
      </c>
      <c r="IF134" s="225">
        <v>9740</v>
      </c>
      <c r="IG134" s="229">
        <v>9940</v>
      </c>
      <c r="IH134" s="235">
        <v>10136</v>
      </c>
      <c r="II134" s="245">
        <v>10312</v>
      </c>
      <c r="IJ134" s="251">
        <v>10510</v>
      </c>
      <c r="IK134" s="255">
        <v>10700</v>
      </c>
      <c r="IL134" s="264">
        <v>10900</v>
      </c>
      <c r="IM134" s="268">
        <v>11138</v>
      </c>
      <c r="IN134" s="272">
        <v>11327</v>
      </c>
      <c r="IO134" s="279">
        <v>11515</v>
      </c>
      <c r="IP134" s="285">
        <v>11707</v>
      </c>
      <c r="IQ134" s="291">
        <v>11905</v>
      </c>
      <c r="IR134" s="295">
        <v>12092</v>
      </c>
      <c r="IS134" s="301">
        <v>12315</v>
      </c>
      <c r="IT134" s="305">
        <v>12534</v>
      </c>
      <c r="IU134" s="308">
        <v>12714</v>
      </c>
      <c r="IV134" s="310">
        <v>12853</v>
      </c>
      <c r="IW134" s="313">
        <v>13026</v>
      </c>
      <c r="IX134" s="317">
        <v>13251</v>
      </c>
      <c r="IY134" s="322">
        <v>13458</v>
      </c>
      <c r="IZ134" s="327">
        <v>13650</v>
      </c>
      <c r="JA134" s="331">
        <v>13846</v>
      </c>
      <c r="JB134" s="335">
        <v>14030</v>
      </c>
      <c r="JC134" s="338">
        <v>14141</v>
      </c>
      <c r="JD134" s="343">
        <v>14193</v>
      </c>
      <c r="JE134" s="346">
        <v>14227</v>
      </c>
      <c r="JF134" s="354">
        <v>14258</v>
      </c>
      <c r="JG134" s="375">
        <v>14258</v>
      </c>
      <c r="JH134" s="388">
        <v>14315</v>
      </c>
      <c r="JI134" s="393">
        <v>14453</v>
      </c>
      <c r="JJ134" s="414">
        <v>14664</v>
      </c>
      <c r="JK134" s="422">
        <v>14854</v>
      </c>
      <c r="JL134" s="429">
        <v>15010</v>
      </c>
      <c r="JM134" s="435">
        <v>15193</v>
      </c>
      <c r="JN134" s="441">
        <v>15410</v>
      </c>
      <c r="JO134" s="448">
        <v>15619</v>
      </c>
      <c r="JP134" s="456">
        <v>15820</v>
      </c>
      <c r="JQ134" s="460">
        <v>16040</v>
      </c>
      <c r="JR134" s="468">
        <v>16257</v>
      </c>
      <c r="JS134" s="475">
        <v>16465</v>
      </c>
      <c r="JT134" s="483">
        <v>16707</v>
      </c>
      <c r="JU134" s="489">
        <v>16922</v>
      </c>
      <c r="JV134" s="498">
        <v>17138</v>
      </c>
      <c r="JW134" s="505">
        <v>17245</v>
      </c>
      <c r="JX134" s="511">
        <v>17245</v>
      </c>
      <c r="JY134" s="519">
        <v>17420</v>
      </c>
      <c r="JZ134" s="530">
        <v>17617</v>
      </c>
      <c r="KA134" s="218">
        <f t="shared" si="189"/>
        <v>197</v>
      </c>
      <c r="KB134" s="4"/>
    </row>
    <row r="135" spans="1:288" ht="15" customHeight="1" x14ac:dyDescent="0.2">
      <c r="A135" s="557"/>
      <c r="B135" s="43">
        <v>134</v>
      </c>
      <c r="C135" s="4" t="s">
        <v>533</v>
      </c>
      <c r="D135" s="43">
        <v>0</v>
      </c>
      <c r="E135" s="43">
        <v>1</v>
      </c>
      <c r="F135" s="7">
        <v>53</v>
      </c>
      <c r="G135" s="7">
        <v>60</v>
      </c>
      <c r="H135" s="10">
        <v>69</v>
      </c>
      <c r="I135" s="1">
        <v>77</v>
      </c>
      <c r="J135" s="18">
        <v>79</v>
      </c>
      <c r="K135" s="22">
        <v>87</v>
      </c>
      <c r="L135" s="1">
        <v>92</v>
      </c>
      <c r="M135" s="37">
        <v>103</v>
      </c>
      <c r="N135" s="1">
        <f>ROUND((M135-F135)/7+M135,0)</f>
        <v>110</v>
      </c>
      <c r="O135" s="1">
        <f>ROUND((N135-F135)/8+N135,0)</f>
        <v>117</v>
      </c>
      <c r="P135" s="47">
        <v>125</v>
      </c>
      <c r="Q135" s="53">
        <v>132</v>
      </c>
      <c r="R135" s="65">
        <v>138</v>
      </c>
      <c r="S135" s="69">
        <v>145</v>
      </c>
      <c r="T135" s="71">
        <v>151</v>
      </c>
      <c r="U135" s="73">
        <v>157</v>
      </c>
      <c r="V135" s="77">
        <v>161</v>
      </c>
      <c r="W135" s="82">
        <v>168</v>
      </c>
      <c r="X135" s="1">
        <f>ROUND((W135-T135)/3+W135,1)</f>
        <v>173.7</v>
      </c>
      <c r="Y135" s="90">
        <v>183</v>
      </c>
      <c r="Z135" s="93">
        <v>186</v>
      </c>
      <c r="AA135" s="99">
        <v>192</v>
      </c>
      <c r="AB135" s="104">
        <v>197</v>
      </c>
      <c r="AC135" s="114">
        <v>203</v>
      </c>
      <c r="AD135" s="117">
        <v>210</v>
      </c>
      <c r="AE135" s="122">
        <v>215</v>
      </c>
      <c r="AF135" s="124">
        <v>222</v>
      </c>
      <c r="AG135" s="129">
        <v>227</v>
      </c>
      <c r="AH135" s="133">
        <v>233</v>
      </c>
      <c r="AI135" s="136">
        <v>240</v>
      </c>
      <c r="AJ135" s="1">
        <f>ROUND((AI135-AF135)/3+AI135,1)</f>
        <v>246</v>
      </c>
      <c r="AK135" s="145">
        <v>252</v>
      </c>
      <c r="AL135" s="149">
        <v>260</v>
      </c>
      <c r="AM135" s="153">
        <v>266</v>
      </c>
      <c r="AN135" s="158">
        <v>269</v>
      </c>
      <c r="AO135" s="163">
        <v>274</v>
      </c>
      <c r="AP135" s="167">
        <v>280</v>
      </c>
      <c r="AQ135" s="174">
        <v>284</v>
      </c>
      <c r="AR135" s="1">
        <v>287</v>
      </c>
      <c r="AS135" s="184">
        <v>294</v>
      </c>
      <c r="AT135" s="189">
        <v>298</v>
      </c>
      <c r="AU135" s="193">
        <v>302</v>
      </c>
      <c r="AV135" s="202">
        <v>306</v>
      </c>
      <c r="AW135" s="205">
        <v>311</v>
      </c>
      <c r="AX135" s="209">
        <v>317</v>
      </c>
      <c r="AY135" s="218">
        <v>323</v>
      </c>
      <c r="AZ135" s="225">
        <v>330</v>
      </c>
      <c r="BA135" s="229">
        <v>337</v>
      </c>
      <c r="BB135" s="235">
        <v>343</v>
      </c>
      <c r="BC135" s="245">
        <v>349</v>
      </c>
      <c r="BD135" s="251">
        <v>355</v>
      </c>
      <c r="BE135" s="255">
        <v>360</v>
      </c>
      <c r="BF135" s="264">
        <v>365</v>
      </c>
      <c r="BG135" s="268">
        <v>370</v>
      </c>
      <c r="BH135" s="272">
        <v>377</v>
      </c>
      <c r="BI135" s="279">
        <v>384</v>
      </c>
      <c r="BJ135" s="1">
        <v>390</v>
      </c>
      <c r="BK135" s="1">
        <v>396</v>
      </c>
      <c r="BL135" s="1">
        <v>402</v>
      </c>
      <c r="BM135" s="299">
        <v>397</v>
      </c>
      <c r="BN135" s="1">
        <v>401</v>
      </c>
      <c r="BO135" s="1">
        <v>405</v>
      </c>
      <c r="BP135" s="1">
        <v>409</v>
      </c>
      <c r="BQ135" s="1">
        <v>413</v>
      </c>
      <c r="BR135" s="1">
        <v>417</v>
      </c>
      <c r="BS135" s="1">
        <v>421</v>
      </c>
      <c r="BT135" s="1">
        <v>425</v>
      </c>
      <c r="BU135" s="1">
        <v>429</v>
      </c>
      <c r="BV135" s="1">
        <v>433</v>
      </c>
      <c r="BW135" s="1">
        <v>437</v>
      </c>
      <c r="BX135" s="1">
        <v>441</v>
      </c>
      <c r="BY135" s="1">
        <v>445</v>
      </c>
      <c r="BZ135" s="1">
        <v>449</v>
      </c>
      <c r="CA135" s="1">
        <v>452</v>
      </c>
      <c r="CB135" s="1">
        <v>456</v>
      </c>
      <c r="CC135" s="396">
        <v>473</v>
      </c>
      <c r="CD135" s="1">
        <v>477</v>
      </c>
      <c r="CE135" s="1">
        <v>481</v>
      </c>
      <c r="CF135" s="1">
        <v>485</v>
      </c>
      <c r="CG135" s="1">
        <v>489</v>
      </c>
      <c r="CH135" s="1">
        <v>493</v>
      </c>
      <c r="CI135" s="1">
        <v>497</v>
      </c>
      <c r="CJ135" s="1">
        <v>501</v>
      </c>
      <c r="CK135" s="1">
        <v>505</v>
      </c>
      <c r="CL135" s="1">
        <v>509</v>
      </c>
      <c r="CM135" s="1">
        <v>513</v>
      </c>
      <c r="CN135" s="1">
        <v>517</v>
      </c>
      <c r="CO135" s="1">
        <v>521</v>
      </c>
      <c r="CP135" s="498">
        <v>574</v>
      </c>
      <c r="CQ135" s="1">
        <v>581</v>
      </c>
      <c r="CR135" s="511">
        <v>582</v>
      </c>
      <c r="CS135" s="519">
        <v>585</v>
      </c>
      <c r="CT135" s="530">
        <v>586</v>
      </c>
      <c r="CU135" s="218">
        <f t="shared" si="183"/>
        <v>1</v>
      </c>
      <c r="CV135" s="7">
        <v>11</v>
      </c>
      <c r="CW135" s="7">
        <v>14</v>
      </c>
      <c r="CX135" s="10">
        <v>17</v>
      </c>
      <c r="CY135" s="1">
        <v>20</v>
      </c>
      <c r="CZ135" s="5">
        <v>20</v>
      </c>
      <c r="DA135" s="22">
        <v>21</v>
      </c>
      <c r="DB135" s="1">
        <v>21</v>
      </c>
      <c r="DC135" s="37">
        <v>24</v>
      </c>
      <c r="DD135" s="1">
        <f>ROUND((DC135-CV135)/7+DC135,0)</f>
        <v>26</v>
      </c>
      <c r="DE135" s="1">
        <f>ROUND((DD135-CV135)/8+DD135,0)</f>
        <v>28</v>
      </c>
      <c r="DF135" s="47">
        <v>30</v>
      </c>
      <c r="DG135" s="53">
        <v>33</v>
      </c>
      <c r="DH135" s="65">
        <v>35</v>
      </c>
      <c r="DI135" s="69">
        <v>37</v>
      </c>
      <c r="DJ135" s="71">
        <v>40</v>
      </c>
      <c r="DK135" s="73">
        <v>42</v>
      </c>
      <c r="DL135" s="77">
        <v>44</v>
      </c>
      <c r="DM135" s="82">
        <v>45</v>
      </c>
      <c r="DN135" s="1">
        <f>ROUND((DM135-DJ135)/3+DM135,1)</f>
        <v>46.7</v>
      </c>
      <c r="DO135" s="90">
        <v>48</v>
      </c>
      <c r="DP135" s="93">
        <v>50</v>
      </c>
      <c r="DQ135" s="99">
        <v>51</v>
      </c>
      <c r="DR135" s="104">
        <v>53</v>
      </c>
      <c r="DS135" s="114">
        <v>55</v>
      </c>
      <c r="DT135" s="117">
        <v>59</v>
      </c>
      <c r="DU135" s="122">
        <v>62</v>
      </c>
      <c r="DV135" s="124">
        <v>65</v>
      </c>
      <c r="DW135" s="129">
        <v>68</v>
      </c>
      <c r="DX135" s="133">
        <v>69</v>
      </c>
      <c r="DY135" s="136">
        <v>69</v>
      </c>
      <c r="DZ135" s="1">
        <f>DY135</f>
        <v>69</v>
      </c>
      <c r="EA135" s="145">
        <v>69</v>
      </c>
      <c r="EB135" s="149">
        <v>72</v>
      </c>
      <c r="EC135" s="153">
        <v>75</v>
      </c>
      <c r="ED135" s="158">
        <v>77</v>
      </c>
      <c r="EE135" s="163">
        <v>79</v>
      </c>
      <c r="EF135" s="167">
        <v>81</v>
      </c>
      <c r="EG135" s="174">
        <v>83</v>
      </c>
      <c r="EH135" s="1">
        <v>85</v>
      </c>
      <c r="EI135" s="184">
        <v>87</v>
      </c>
      <c r="EJ135" s="189">
        <v>87</v>
      </c>
      <c r="EK135" s="193">
        <v>87</v>
      </c>
      <c r="EL135" s="202">
        <v>87</v>
      </c>
      <c r="EM135" s="205">
        <v>87</v>
      </c>
      <c r="EN135" s="209">
        <v>87</v>
      </c>
      <c r="EO135" s="218">
        <v>87</v>
      </c>
      <c r="EP135" s="225">
        <v>87</v>
      </c>
      <c r="EQ135" s="234">
        <v>89</v>
      </c>
      <c r="ER135" s="235">
        <v>89</v>
      </c>
      <c r="ES135" s="245">
        <v>89</v>
      </c>
      <c r="ET135" s="251">
        <v>89</v>
      </c>
      <c r="EU135" s="255">
        <v>89</v>
      </c>
      <c r="EV135" s="264">
        <v>89</v>
      </c>
      <c r="EW135" s="268">
        <v>89</v>
      </c>
      <c r="EX135" s="272">
        <v>89</v>
      </c>
      <c r="EY135" s="279">
        <v>89</v>
      </c>
      <c r="EZ135" s="1">
        <v>89</v>
      </c>
      <c r="FA135" s="1">
        <v>89</v>
      </c>
      <c r="FB135" s="1">
        <v>89</v>
      </c>
      <c r="FC135" s="299">
        <v>89</v>
      </c>
      <c r="FD135" s="1">
        <v>89</v>
      </c>
      <c r="FE135" s="1">
        <v>89</v>
      </c>
      <c r="FF135" s="1">
        <v>89</v>
      </c>
      <c r="FG135" s="1">
        <f>FF135</f>
        <v>89</v>
      </c>
      <c r="FH135" s="1">
        <f t="shared" ref="FH135" si="195">FG135</f>
        <v>89</v>
      </c>
      <c r="FI135" s="1">
        <f>FH135</f>
        <v>89</v>
      </c>
      <c r="FJ135" s="1">
        <v>89</v>
      </c>
      <c r="FK135" s="1">
        <v>89</v>
      </c>
      <c r="FL135" s="1">
        <v>89</v>
      </c>
      <c r="FM135" s="1">
        <v>89</v>
      </c>
      <c r="FN135" s="1">
        <v>89</v>
      </c>
      <c r="FO135" s="1">
        <v>89</v>
      </c>
      <c r="FP135" s="1">
        <v>89</v>
      </c>
      <c r="FQ135" s="1">
        <v>89</v>
      </c>
      <c r="FR135" s="1">
        <v>89</v>
      </c>
      <c r="FS135" s="396">
        <v>108</v>
      </c>
      <c r="FT135" s="1">
        <v>109</v>
      </c>
      <c r="FU135" s="1">
        <v>110</v>
      </c>
      <c r="FV135" s="1">
        <v>111</v>
      </c>
      <c r="FW135" s="1">
        <v>112</v>
      </c>
      <c r="FX135" s="1">
        <v>113</v>
      </c>
      <c r="FY135" s="1">
        <v>114</v>
      </c>
      <c r="FZ135" s="1">
        <v>115</v>
      </c>
      <c r="GA135" s="1">
        <v>116</v>
      </c>
      <c r="GB135" s="1">
        <v>117</v>
      </c>
      <c r="GC135" s="1">
        <v>118</v>
      </c>
      <c r="GD135" s="1">
        <v>119</v>
      </c>
      <c r="GE135" s="1">
        <v>120</v>
      </c>
      <c r="GF135" s="498">
        <v>2.39</v>
      </c>
      <c r="GG135" s="1">
        <v>2.39</v>
      </c>
      <c r="GH135" s="511">
        <v>7</v>
      </c>
      <c r="GI135" s="519">
        <v>9</v>
      </c>
      <c r="GJ135" s="530">
        <v>12</v>
      </c>
      <c r="GK135" s="218">
        <f t="shared" si="188"/>
        <v>3</v>
      </c>
      <c r="GL135" s="7">
        <v>836</v>
      </c>
      <c r="GM135" s="7">
        <v>926</v>
      </c>
      <c r="GN135" s="7">
        <v>1004</v>
      </c>
      <c r="GO135" s="13">
        <v>1040</v>
      </c>
      <c r="GP135" s="17">
        <v>1102</v>
      </c>
      <c r="GQ135" s="22">
        <v>1241</v>
      </c>
      <c r="GR135" s="31">
        <v>1484</v>
      </c>
      <c r="GS135" s="37">
        <v>1591</v>
      </c>
      <c r="GT135" s="41">
        <v>1652</v>
      </c>
      <c r="GU135" s="44">
        <v>1736</v>
      </c>
      <c r="GV135" s="47">
        <v>1811</v>
      </c>
      <c r="GW135" s="53">
        <v>1899</v>
      </c>
      <c r="GX135" s="65">
        <v>1971</v>
      </c>
      <c r="GY135" s="69">
        <v>2052</v>
      </c>
      <c r="GZ135" s="71">
        <v>2124</v>
      </c>
      <c r="HA135" s="73">
        <v>2193</v>
      </c>
      <c r="HB135" s="77">
        <v>2300</v>
      </c>
      <c r="HC135" s="82">
        <v>2582</v>
      </c>
      <c r="HD135" s="88">
        <v>2839</v>
      </c>
      <c r="HE135" s="90">
        <v>2968</v>
      </c>
      <c r="HF135" s="93">
        <v>3008</v>
      </c>
      <c r="HG135" s="99">
        <v>3052</v>
      </c>
      <c r="HH135" s="104">
        <v>3130</v>
      </c>
      <c r="HI135" s="114">
        <v>3237</v>
      </c>
      <c r="HJ135" s="117">
        <v>3346</v>
      </c>
      <c r="HK135" s="122">
        <v>3446</v>
      </c>
      <c r="HL135" s="124">
        <v>3565</v>
      </c>
      <c r="HM135" s="129">
        <v>3682</v>
      </c>
      <c r="HN135" s="133">
        <v>3832</v>
      </c>
      <c r="HO135" s="136">
        <v>3969</v>
      </c>
      <c r="HP135" s="140">
        <v>4113</v>
      </c>
      <c r="HQ135" s="145">
        <v>4232</v>
      </c>
      <c r="HR135" s="149">
        <v>4355</v>
      </c>
      <c r="HS135" s="153">
        <v>4465</v>
      </c>
      <c r="HT135" s="158">
        <v>4565</v>
      </c>
      <c r="HU135" s="163">
        <v>4667</v>
      </c>
      <c r="HV135" s="167">
        <v>4779</v>
      </c>
      <c r="HW135" s="174">
        <v>4887</v>
      </c>
      <c r="HX135" s="178">
        <v>5012</v>
      </c>
      <c r="HY135" s="184">
        <v>5130</v>
      </c>
      <c r="HZ135" s="189">
        <v>5263</v>
      </c>
      <c r="IA135" s="193">
        <v>5403</v>
      </c>
      <c r="IB135" s="202">
        <v>5543</v>
      </c>
      <c r="IC135" s="205">
        <v>5678</v>
      </c>
      <c r="ID135" s="209">
        <v>5835</v>
      </c>
      <c r="IE135" s="218">
        <v>6021</v>
      </c>
      <c r="IF135" s="225">
        <v>6228</v>
      </c>
      <c r="IG135" s="229">
        <v>6448</v>
      </c>
      <c r="IH135" s="235">
        <v>6657</v>
      </c>
      <c r="II135" s="245">
        <v>6852</v>
      </c>
      <c r="IJ135" s="251">
        <v>7076</v>
      </c>
      <c r="IK135" s="255">
        <v>7232</v>
      </c>
      <c r="IL135" s="264">
        <v>7391</v>
      </c>
      <c r="IM135" s="268">
        <v>7547</v>
      </c>
      <c r="IN135" s="272">
        <v>7650</v>
      </c>
      <c r="IO135" s="279">
        <v>7782</v>
      </c>
      <c r="IP135" s="285">
        <v>7968</v>
      </c>
      <c r="IQ135" s="291">
        <v>8123</v>
      </c>
      <c r="IR135" s="295">
        <v>8275</v>
      </c>
      <c r="IS135" s="301">
        <v>8445</v>
      </c>
      <c r="IT135" s="305">
        <v>8605</v>
      </c>
      <c r="IU135" s="308">
        <v>8739</v>
      </c>
      <c r="IV135" s="310">
        <v>8882</v>
      </c>
      <c r="IW135" s="313">
        <v>9015</v>
      </c>
      <c r="IX135" s="317">
        <v>9124</v>
      </c>
      <c r="IY135" s="322">
        <v>9272</v>
      </c>
      <c r="IZ135" s="327">
        <v>9427</v>
      </c>
      <c r="JA135" s="331">
        <v>9589</v>
      </c>
      <c r="JB135" s="335">
        <v>9764</v>
      </c>
      <c r="JC135" s="338">
        <v>9852</v>
      </c>
      <c r="JD135" s="343">
        <v>9920</v>
      </c>
      <c r="JE135" s="346">
        <v>10126</v>
      </c>
      <c r="JF135" s="354">
        <v>10305</v>
      </c>
      <c r="JG135" s="375">
        <v>10381</v>
      </c>
      <c r="JH135" s="388">
        <v>10581</v>
      </c>
      <c r="JI135" s="393">
        <v>10839</v>
      </c>
      <c r="JJ135" s="414">
        <v>11088</v>
      </c>
      <c r="JK135" s="422">
        <v>11313</v>
      </c>
      <c r="JL135" s="429">
        <v>11533</v>
      </c>
      <c r="JM135" s="435">
        <v>11787</v>
      </c>
      <c r="JN135" s="441">
        <v>12072</v>
      </c>
      <c r="JO135" s="448">
        <v>12368</v>
      </c>
      <c r="JP135" s="456">
        <v>12677</v>
      </c>
      <c r="JQ135" s="460">
        <v>13022</v>
      </c>
      <c r="JR135" s="468">
        <v>13366</v>
      </c>
      <c r="JS135" s="475">
        <v>13639</v>
      </c>
      <c r="JT135" s="483">
        <v>13972</v>
      </c>
      <c r="JU135" s="489">
        <v>14016</v>
      </c>
      <c r="JV135" s="498">
        <v>14192</v>
      </c>
      <c r="JW135" s="505">
        <v>14417</v>
      </c>
      <c r="JX135" s="511">
        <v>14550</v>
      </c>
      <c r="JY135" s="519">
        <v>14709</v>
      </c>
      <c r="JZ135" s="530">
        <v>14825</v>
      </c>
      <c r="KA135" s="218">
        <f t="shared" si="189"/>
        <v>116</v>
      </c>
      <c r="KB135" s="4"/>
    </row>
    <row r="136" spans="1:288" ht="15" customHeight="1" x14ac:dyDescent="0.2">
      <c r="A136" s="557"/>
      <c r="B136" s="43">
        <v>135</v>
      </c>
      <c r="C136" s="4" t="s">
        <v>237</v>
      </c>
      <c r="D136" s="43">
        <v>0</v>
      </c>
      <c r="E136" s="43">
        <v>1</v>
      </c>
      <c r="F136" s="7">
        <v>287</v>
      </c>
      <c r="G136" s="7">
        <v>289</v>
      </c>
      <c r="H136" s="10">
        <v>295</v>
      </c>
      <c r="I136" s="13">
        <v>301</v>
      </c>
      <c r="J136" s="18">
        <v>308</v>
      </c>
      <c r="K136" s="1">
        <v>314</v>
      </c>
      <c r="L136" s="35">
        <v>323</v>
      </c>
      <c r="M136" s="37">
        <v>329</v>
      </c>
      <c r="N136" s="41">
        <v>335.84</v>
      </c>
      <c r="O136" s="44">
        <v>9</v>
      </c>
      <c r="P136" s="47">
        <v>15</v>
      </c>
      <c r="Q136" s="53">
        <v>22</v>
      </c>
      <c r="R136" s="65">
        <v>28</v>
      </c>
      <c r="S136" s="69">
        <v>35</v>
      </c>
      <c r="T136" s="71">
        <v>44</v>
      </c>
      <c r="U136" s="73">
        <v>50</v>
      </c>
      <c r="V136" s="77">
        <v>59</v>
      </c>
      <c r="W136" s="82">
        <v>71</v>
      </c>
      <c r="X136" s="88">
        <v>80</v>
      </c>
      <c r="Y136" s="90">
        <v>89</v>
      </c>
      <c r="Z136" s="93">
        <v>97</v>
      </c>
      <c r="AA136" s="99">
        <v>105</v>
      </c>
      <c r="AB136" s="104">
        <v>113</v>
      </c>
      <c r="AC136" s="114">
        <v>122</v>
      </c>
      <c r="AD136" s="117">
        <v>127</v>
      </c>
      <c r="AE136" s="122">
        <v>134</v>
      </c>
      <c r="AF136" s="124">
        <v>141</v>
      </c>
      <c r="AG136" s="129">
        <v>146</v>
      </c>
      <c r="AH136" s="133">
        <v>155</v>
      </c>
      <c r="AI136" s="136">
        <v>164</v>
      </c>
      <c r="AJ136" s="140">
        <v>174</v>
      </c>
      <c r="AK136" s="145">
        <v>183</v>
      </c>
      <c r="AL136" s="149">
        <v>191</v>
      </c>
      <c r="AM136" s="1">
        <v>199</v>
      </c>
      <c r="AN136" s="158">
        <v>212</v>
      </c>
      <c r="AO136" s="163">
        <v>223</v>
      </c>
      <c r="AP136" s="167">
        <v>231</v>
      </c>
      <c r="AQ136" s="174">
        <v>240</v>
      </c>
      <c r="AR136" s="178">
        <v>249</v>
      </c>
      <c r="AS136" s="184">
        <v>256</v>
      </c>
      <c r="AT136" s="189">
        <v>264</v>
      </c>
      <c r="AU136" s="193">
        <v>273</v>
      </c>
      <c r="AV136" s="202">
        <v>283</v>
      </c>
      <c r="AW136" s="205">
        <v>291</v>
      </c>
      <c r="AX136" s="209">
        <v>300</v>
      </c>
      <c r="AY136" s="218">
        <v>307</v>
      </c>
      <c r="AZ136" s="225">
        <v>314</v>
      </c>
      <c r="BA136" s="229">
        <v>321</v>
      </c>
      <c r="BB136" s="243">
        <v>329</v>
      </c>
      <c r="BC136" s="245">
        <v>334</v>
      </c>
      <c r="BD136" s="251">
        <v>341</v>
      </c>
      <c r="BE136" s="255">
        <v>348</v>
      </c>
      <c r="BF136" s="264">
        <v>356</v>
      </c>
      <c r="BG136" s="268">
        <v>366</v>
      </c>
      <c r="BH136" s="272">
        <v>377</v>
      </c>
      <c r="BI136" s="279">
        <v>386</v>
      </c>
      <c r="BJ136" s="285">
        <v>395</v>
      </c>
      <c r="BK136" s="1">
        <v>403</v>
      </c>
      <c r="BL136" s="295">
        <v>420</v>
      </c>
      <c r="BM136" s="299">
        <v>7</v>
      </c>
      <c r="BN136" s="305">
        <v>12</v>
      </c>
      <c r="BO136" s="308">
        <v>17</v>
      </c>
      <c r="BP136" s="310">
        <v>24</v>
      </c>
      <c r="BQ136" s="313">
        <v>32</v>
      </c>
      <c r="BR136" s="321">
        <v>40</v>
      </c>
      <c r="BS136" s="322">
        <v>47</v>
      </c>
      <c r="BT136" s="1">
        <v>55</v>
      </c>
      <c r="BU136" s="331">
        <v>61</v>
      </c>
      <c r="BV136" s="335">
        <v>67</v>
      </c>
      <c r="BW136" s="1">
        <v>73</v>
      </c>
      <c r="BX136" s="343">
        <v>80</v>
      </c>
      <c r="BY136" s="346">
        <v>87</v>
      </c>
      <c r="BZ136" s="354">
        <v>91</v>
      </c>
      <c r="CA136" s="375">
        <v>96</v>
      </c>
      <c r="CB136" s="388">
        <v>101</v>
      </c>
      <c r="CC136" s="393">
        <v>107</v>
      </c>
      <c r="CD136" s="1">
        <v>112</v>
      </c>
      <c r="CE136" s="422">
        <v>116</v>
      </c>
      <c r="CF136" s="429">
        <v>119</v>
      </c>
      <c r="CG136" s="435">
        <v>121</v>
      </c>
      <c r="CH136" s="441">
        <v>125</v>
      </c>
      <c r="CI136" s="448">
        <v>129</v>
      </c>
      <c r="CJ136" s="456">
        <v>132</v>
      </c>
      <c r="CK136" s="460">
        <v>136</v>
      </c>
      <c r="CL136" s="1">
        <v>140</v>
      </c>
      <c r="CM136" s="475">
        <v>145</v>
      </c>
      <c r="CN136" s="483">
        <v>149</v>
      </c>
      <c r="CO136" s="489">
        <v>152</v>
      </c>
      <c r="CP136" s="498">
        <v>157</v>
      </c>
      <c r="CQ136" s="505">
        <v>162</v>
      </c>
      <c r="CR136" s="511">
        <v>166</v>
      </c>
      <c r="CS136" s="519">
        <v>170</v>
      </c>
      <c r="CT136" s="530">
        <v>173</v>
      </c>
      <c r="CU136" s="218">
        <f t="shared" si="183"/>
        <v>3</v>
      </c>
      <c r="CV136" s="7" t="s">
        <v>7</v>
      </c>
      <c r="CW136" s="7" t="s">
        <v>7</v>
      </c>
      <c r="CX136" s="11" t="s">
        <v>7</v>
      </c>
      <c r="CY136" s="13" t="s">
        <v>7</v>
      </c>
      <c r="CZ136" s="18" t="s">
        <v>7</v>
      </c>
      <c r="DA136" s="22" t="s">
        <v>7</v>
      </c>
      <c r="DB136" s="31" t="s">
        <v>7</v>
      </c>
      <c r="DC136" s="37" t="s">
        <v>7</v>
      </c>
      <c r="DD136" s="41" t="s">
        <v>7</v>
      </c>
      <c r="DE136" s="44">
        <v>3</v>
      </c>
      <c r="DF136" s="47">
        <v>5</v>
      </c>
      <c r="DG136" s="53">
        <v>7</v>
      </c>
      <c r="DH136" s="65">
        <v>9</v>
      </c>
      <c r="DI136" s="69">
        <v>12</v>
      </c>
      <c r="DJ136" s="71">
        <v>15</v>
      </c>
      <c r="DK136" s="73">
        <v>18</v>
      </c>
      <c r="DL136" s="77">
        <v>19</v>
      </c>
      <c r="DM136" s="82">
        <v>20</v>
      </c>
      <c r="DN136" s="88">
        <v>22</v>
      </c>
      <c r="DO136" s="90">
        <v>23</v>
      </c>
      <c r="DP136" s="93">
        <v>25</v>
      </c>
      <c r="DQ136" s="99">
        <v>27</v>
      </c>
      <c r="DR136" s="104">
        <v>30</v>
      </c>
      <c r="DS136" s="114">
        <v>33</v>
      </c>
      <c r="DT136" s="117">
        <v>35</v>
      </c>
      <c r="DU136" s="122">
        <v>37</v>
      </c>
      <c r="DV136" s="124">
        <v>39</v>
      </c>
      <c r="DW136" s="129">
        <v>40</v>
      </c>
      <c r="DX136" s="133">
        <v>41</v>
      </c>
      <c r="DY136" s="136">
        <v>41</v>
      </c>
      <c r="DZ136" s="140">
        <v>41</v>
      </c>
      <c r="EA136" s="145">
        <v>41</v>
      </c>
      <c r="EB136" s="149">
        <v>42</v>
      </c>
      <c r="EC136" s="1">
        <v>44</v>
      </c>
      <c r="ED136" s="158">
        <v>45</v>
      </c>
      <c r="EE136" s="163">
        <v>47</v>
      </c>
      <c r="EF136" s="167">
        <v>49</v>
      </c>
      <c r="EG136" s="174">
        <v>51</v>
      </c>
      <c r="EH136" s="178">
        <v>54</v>
      </c>
      <c r="EI136" s="184">
        <v>56</v>
      </c>
      <c r="EJ136" s="189">
        <v>57</v>
      </c>
      <c r="EK136" s="193">
        <v>57</v>
      </c>
      <c r="EL136" s="202">
        <v>57</v>
      </c>
      <c r="EM136" s="205">
        <v>57</v>
      </c>
      <c r="EN136" s="209">
        <v>57</v>
      </c>
      <c r="EO136" s="218">
        <v>58</v>
      </c>
      <c r="EP136" s="225">
        <v>60</v>
      </c>
      <c r="EQ136" s="229">
        <v>63</v>
      </c>
      <c r="ER136" s="1">
        <v>66</v>
      </c>
      <c r="ES136" s="245">
        <v>67</v>
      </c>
      <c r="ET136" s="251">
        <v>69</v>
      </c>
      <c r="EU136" s="255">
        <v>71</v>
      </c>
      <c r="EV136" s="264">
        <v>71</v>
      </c>
      <c r="EW136" s="268">
        <v>71</v>
      </c>
      <c r="EX136" s="272">
        <v>71</v>
      </c>
      <c r="EY136" s="279">
        <v>72</v>
      </c>
      <c r="EZ136" s="285">
        <v>73</v>
      </c>
      <c r="FA136" s="1">
        <v>74</v>
      </c>
      <c r="FB136" s="295">
        <v>76</v>
      </c>
      <c r="FC136" s="299">
        <v>3</v>
      </c>
      <c r="FD136" s="305">
        <v>4</v>
      </c>
      <c r="FE136" s="308">
        <v>6</v>
      </c>
      <c r="FF136" s="310">
        <v>7</v>
      </c>
      <c r="FG136" s="313">
        <v>7</v>
      </c>
      <c r="FH136" s="321">
        <v>7</v>
      </c>
      <c r="FI136" s="322">
        <v>7</v>
      </c>
      <c r="FJ136" s="1">
        <f>FI136+1</f>
        <v>8</v>
      </c>
      <c r="FK136" s="331">
        <v>8</v>
      </c>
      <c r="FL136" s="335">
        <v>9</v>
      </c>
      <c r="FM136" s="1">
        <v>10</v>
      </c>
      <c r="FN136" s="343">
        <v>12</v>
      </c>
      <c r="FO136" s="346">
        <v>13</v>
      </c>
      <c r="FP136" s="354">
        <v>13</v>
      </c>
      <c r="FQ136" s="375">
        <v>15</v>
      </c>
      <c r="FR136" s="388">
        <v>16</v>
      </c>
      <c r="FS136" s="393">
        <v>16</v>
      </c>
      <c r="FT136" s="1">
        <v>17</v>
      </c>
      <c r="FU136" s="422">
        <v>17</v>
      </c>
      <c r="FV136" s="429">
        <v>19</v>
      </c>
      <c r="FW136" s="435">
        <v>21</v>
      </c>
      <c r="FX136" s="441">
        <v>22</v>
      </c>
      <c r="FY136" s="448">
        <v>24</v>
      </c>
      <c r="FZ136" s="456">
        <v>27</v>
      </c>
      <c r="GA136" s="460">
        <v>29</v>
      </c>
      <c r="GB136" s="1">
        <v>31</v>
      </c>
      <c r="GC136" s="475">
        <v>34</v>
      </c>
      <c r="GD136" s="483">
        <v>37</v>
      </c>
      <c r="GE136" s="489">
        <v>40</v>
      </c>
      <c r="GF136" s="498">
        <v>42</v>
      </c>
      <c r="GG136" s="505">
        <v>45</v>
      </c>
      <c r="GH136" s="511">
        <v>46</v>
      </c>
      <c r="GI136" s="519">
        <v>47</v>
      </c>
      <c r="GJ136" s="530">
        <v>48</v>
      </c>
      <c r="GK136" s="218">
        <f t="shared" si="188"/>
        <v>1</v>
      </c>
      <c r="GL136" s="7">
        <v>7071</v>
      </c>
      <c r="GM136" s="7">
        <v>7144</v>
      </c>
      <c r="GN136" s="7">
        <v>7246</v>
      </c>
      <c r="GO136" s="13">
        <v>7332</v>
      </c>
      <c r="GP136" s="17">
        <v>7431</v>
      </c>
      <c r="GQ136" s="22">
        <v>7526</v>
      </c>
      <c r="GR136" s="31">
        <v>7650</v>
      </c>
      <c r="GS136" s="37">
        <v>7776</v>
      </c>
      <c r="GT136" s="41">
        <v>7996</v>
      </c>
      <c r="GU136" s="44">
        <v>8100</v>
      </c>
      <c r="GV136" s="47">
        <v>8228</v>
      </c>
      <c r="GW136" s="53">
        <v>8356</v>
      </c>
      <c r="GX136" s="65">
        <v>8444</v>
      </c>
      <c r="GY136" s="69">
        <v>8541</v>
      </c>
      <c r="GZ136" s="71">
        <v>8655</v>
      </c>
      <c r="HA136" s="73">
        <v>8748</v>
      </c>
      <c r="HB136" s="77">
        <v>8906</v>
      </c>
      <c r="HC136" s="82">
        <v>9021</v>
      </c>
      <c r="HD136" s="88">
        <v>9149</v>
      </c>
      <c r="HE136" s="90">
        <v>9314</v>
      </c>
      <c r="HF136" s="93">
        <v>9432</v>
      </c>
      <c r="HG136" s="99">
        <v>9539</v>
      </c>
      <c r="HH136" s="104">
        <v>9661</v>
      </c>
      <c r="HI136" s="114">
        <v>9786</v>
      </c>
      <c r="HJ136" s="117">
        <v>9855</v>
      </c>
      <c r="HK136" s="122">
        <v>9930</v>
      </c>
      <c r="HL136" s="124">
        <v>10009</v>
      </c>
      <c r="HM136" s="129">
        <v>10074</v>
      </c>
      <c r="HN136" s="133">
        <v>10219</v>
      </c>
      <c r="HO136" s="136">
        <v>10363</v>
      </c>
      <c r="HP136" s="140">
        <v>10535</v>
      </c>
      <c r="HQ136" s="145">
        <v>10698</v>
      </c>
      <c r="HR136" s="149">
        <v>10856</v>
      </c>
      <c r="HS136" s="153">
        <v>10963</v>
      </c>
      <c r="HT136" s="158">
        <v>11064</v>
      </c>
      <c r="HU136" s="163">
        <v>11192</v>
      </c>
      <c r="HV136" s="167">
        <v>11294</v>
      </c>
      <c r="HW136" s="174">
        <v>11402</v>
      </c>
      <c r="HX136" s="178">
        <v>11499</v>
      </c>
      <c r="HY136" s="184">
        <v>11602</v>
      </c>
      <c r="HZ136" s="189">
        <v>11754</v>
      </c>
      <c r="IA136" s="193">
        <v>11929</v>
      </c>
      <c r="IB136" s="202">
        <v>12107</v>
      </c>
      <c r="IC136" s="205">
        <v>12264</v>
      </c>
      <c r="ID136" s="209">
        <v>12480</v>
      </c>
      <c r="IE136" s="218">
        <v>12636</v>
      </c>
      <c r="IF136" s="225">
        <v>12742</v>
      </c>
      <c r="IG136" s="229">
        <v>12873</v>
      </c>
      <c r="IH136" s="235">
        <v>12986</v>
      </c>
      <c r="II136" s="245">
        <v>13095</v>
      </c>
      <c r="IJ136" s="251">
        <v>13222</v>
      </c>
      <c r="IK136" s="255">
        <v>13309</v>
      </c>
      <c r="IL136" s="264">
        <v>13492</v>
      </c>
      <c r="IM136" s="268">
        <v>13697</v>
      </c>
      <c r="IN136" s="272">
        <v>13898</v>
      </c>
      <c r="IO136" s="279">
        <v>14042</v>
      </c>
      <c r="IP136" s="285">
        <v>14209</v>
      </c>
      <c r="IQ136" s="291">
        <v>14316</v>
      </c>
      <c r="IR136" s="295">
        <v>14443</v>
      </c>
      <c r="IS136" s="301">
        <v>14587</v>
      </c>
      <c r="IT136" s="305">
        <v>14702</v>
      </c>
      <c r="IU136" s="308">
        <v>14827</v>
      </c>
      <c r="IV136" s="310">
        <v>14960</v>
      </c>
      <c r="IW136" s="313">
        <v>15174</v>
      </c>
      <c r="IX136" s="317">
        <v>15454</v>
      </c>
      <c r="IY136" s="322">
        <v>15732</v>
      </c>
      <c r="IZ136" s="327">
        <v>16015</v>
      </c>
      <c r="JA136" s="331">
        <v>16266</v>
      </c>
      <c r="JB136" s="335">
        <v>16521</v>
      </c>
      <c r="JC136" s="338">
        <v>16743</v>
      </c>
      <c r="JD136" s="343">
        <v>16925</v>
      </c>
      <c r="JE136" s="346">
        <v>17172</v>
      </c>
      <c r="JF136" s="354">
        <v>17355</v>
      </c>
      <c r="JG136" s="375">
        <v>17502</v>
      </c>
      <c r="JH136" s="388">
        <v>17664</v>
      </c>
      <c r="JI136" s="393">
        <v>17864</v>
      </c>
      <c r="JJ136" s="414">
        <v>18039</v>
      </c>
      <c r="JK136" s="422">
        <v>18205</v>
      </c>
      <c r="JL136" s="429">
        <v>18335</v>
      </c>
      <c r="JM136" s="435">
        <v>18436</v>
      </c>
      <c r="JN136" s="441">
        <v>18619</v>
      </c>
      <c r="JO136" s="448">
        <v>18771</v>
      </c>
      <c r="JP136" s="456">
        <v>18921</v>
      </c>
      <c r="JQ136" s="460">
        <v>19082</v>
      </c>
      <c r="JR136" s="468">
        <v>19262</v>
      </c>
      <c r="JS136" s="475">
        <v>19415</v>
      </c>
      <c r="JT136" s="483">
        <v>19589</v>
      </c>
      <c r="JU136" s="489">
        <v>19737</v>
      </c>
      <c r="JV136" s="498">
        <v>19934</v>
      </c>
      <c r="JW136" s="505">
        <v>20140</v>
      </c>
      <c r="JX136" s="511">
        <v>20324</v>
      </c>
      <c r="JY136" s="519">
        <v>20515</v>
      </c>
      <c r="JZ136" s="530">
        <v>20644</v>
      </c>
      <c r="KA136" s="218">
        <f t="shared" si="189"/>
        <v>129</v>
      </c>
      <c r="KB136" s="4"/>
    </row>
    <row r="137" spans="1:288" ht="15" customHeight="1" x14ac:dyDescent="0.2">
      <c r="A137" s="557"/>
      <c r="B137" s="43">
        <v>136</v>
      </c>
      <c r="C137" s="4" t="s">
        <v>238</v>
      </c>
      <c r="D137" s="43">
        <v>4</v>
      </c>
      <c r="E137" s="43">
        <v>4</v>
      </c>
      <c r="F137" s="7">
        <v>161</v>
      </c>
      <c r="G137" s="1">
        <v>166</v>
      </c>
      <c r="H137" s="1">
        <v>171</v>
      </c>
      <c r="I137" s="1">
        <v>176</v>
      </c>
      <c r="J137" s="1">
        <v>181</v>
      </c>
      <c r="K137" s="1">
        <v>186</v>
      </c>
      <c r="L137" s="1">
        <v>191</v>
      </c>
      <c r="M137" s="1">
        <f t="shared" ref="M137:M138" si="196">ROUND((L137-F137)/6+L137+1,0)</f>
        <v>197</v>
      </c>
      <c r="N137" s="5">
        <v>197</v>
      </c>
      <c r="O137" s="1">
        <f t="shared" ref="O137:O138" si="197">ROUND((N137-F137)/8+N137,0)</f>
        <v>202</v>
      </c>
      <c r="P137" s="5">
        <v>202</v>
      </c>
      <c r="Q137" s="63">
        <v>188</v>
      </c>
      <c r="R137" s="5">
        <v>188</v>
      </c>
      <c r="S137" s="5">
        <v>188</v>
      </c>
      <c r="T137" s="5">
        <v>188</v>
      </c>
      <c r="U137" s="73">
        <v>196</v>
      </c>
      <c r="V137" s="77">
        <v>200</v>
      </c>
      <c r="W137" s="82">
        <v>203</v>
      </c>
      <c r="X137" s="88">
        <v>205</v>
      </c>
      <c r="Y137" s="90">
        <v>207</v>
      </c>
      <c r="Z137" s="93">
        <v>210</v>
      </c>
      <c r="AA137" s="99">
        <v>212</v>
      </c>
      <c r="AB137" s="104">
        <v>213</v>
      </c>
      <c r="AC137" s="114">
        <v>215</v>
      </c>
      <c r="AD137" s="117">
        <v>220</v>
      </c>
      <c r="AE137" s="122">
        <v>224</v>
      </c>
      <c r="AF137" s="124">
        <v>229</v>
      </c>
      <c r="AG137" s="129">
        <v>233</v>
      </c>
      <c r="AH137" s="133">
        <v>241</v>
      </c>
      <c r="AI137" s="136">
        <v>247</v>
      </c>
      <c r="AJ137" s="140">
        <v>253</v>
      </c>
      <c r="AK137" s="145">
        <v>260</v>
      </c>
      <c r="AL137" s="1">
        <v>266</v>
      </c>
      <c r="AM137" s="153">
        <v>273</v>
      </c>
      <c r="AN137" s="158">
        <v>280</v>
      </c>
      <c r="AO137" s="163">
        <v>285</v>
      </c>
      <c r="AP137" s="167">
        <v>291</v>
      </c>
      <c r="AQ137" s="174">
        <v>296</v>
      </c>
      <c r="AR137" s="178">
        <v>301</v>
      </c>
      <c r="AS137" s="1">
        <v>305</v>
      </c>
      <c r="AT137" s="1">
        <v>310</v>
      </c>
      <c r="AU137" s="193">
        <v>320</v>
      </c>
      <c r="AV137" s="202">
        <v>327</v>
      </c>
      <c r="AW137" s="205">
        <v>334</v>
      </c>
      <c r="AX137" s="209">
        <v>343</v>
      </c>
      <c r="AY137" s="218">
        <v>350</v>
      </c>
      <c r="AZ137" s="225">
        <v>353</v>
      </c>
      <c r="BA137" s="229">
        <v>357</v>
      </c>
      <c r="BB137" s="235">
        <v>362</v>
      </c>
      <c r="BC137" s="245">
        <v>365</v>
      </c>
      <c r="BD137" s="1">
        <v>369</v>
      </c>
      <c r="BE137" s="255">
        <v>373</v>
      </c>
      <c r="BF137" s="264">
        <v>379</v>
      </c>
      <c r="BG137" s="268">
        <v>387</v>
      </c>
      <c r="BH137" s="272">
        <v>394</v>
      </c>
      <c r="BI137" s="279">
        <v>400</v>
      </c>
      <c r="BJ137" s="285">
        <v>406</v>
      </c>
      <c r="BK137" s="291">
        <v>409</v>
      </c>
      <c r="BL137" s="295">
        <v>412</v>
      </c>
      <c r="BM137" s="299">
        <v>417</v>
      </c>
      <c r="BN137" s="305">
        <v>420</v>
      </c>
      <c r="BO137" s="308">
        <v>424</v>
      </c>
      <c r="BP137" s="310">
        <v>429</v>
      </c>
      <c r="BQ137" s="313">
        <v>436</v>
      </c>
      <c r="BR137" s="317">
        <v>443</v>
      </c>
      <c r="BS137" s="322">
        <v>449</v>
      </c>
      <c r="BT137" s="327">
        <v>457</v>
      </c>
      <c r="BU137" s="331">
        <v>464</v>
      </c>
      <c r="BV137" s="335">
        <v>471</v>
      </c>
      <c r="BW137" s="338">
        <v>475</v>
      </c>
      <c r="BX137" s="343">
        <v>479</v>
      </c>
      <c r="BY137" s="346">
        <v>486</v>
      </c>
      <c r="BZ137" s="354">
        <v>493</v>
      </c>
      <c r="CA137" s="375">
        <v>2</v>
      </c>
      <c r="CB137" s="388">
        <v>10</v>
      </c>
      <c r="CC137" s="393">
        <v>18</v>
      </c>
      <c r="CD137" s="414">
        <v>29</v>
      </c>
      <c r="CE137" s="422">
        <v>39</v>
      </c>
      <c r="CF137" s="429">
        <v>45</v>
      </c>
      <c r="CG137" s="435">
        <v>52</v>
      </c>
      <c r="CH137" s="441">
        <v>60</v>
      </c>
      <c r="CI137" s="448">
        <v>65</v>
      </c>
      <c r="CJ137" s="456">
        <v>71</v>
      </c>
      <c r="CK137" s="460">
        <v>77</v>
      </c>
      <c r="CL137" s="468">
        <v>81</v>
      </c>
      <c r="CM137" s="475">
        <v>85</v>
      </c>
      <c r="CN137" s="1">
        <v>89</v>
      </c>
      <c r="CO137" s="489">
        <v>99</v>
      </c>
      <c r="CP137" s="498">
        <v>104</v>
      </c>
      <c r="CQ137" s="505">
        <v>109</v>
      </c>
      <c r="CR137" s="511">
        <v>113</v>
      </c>
      <c r="CS137" s="519">
        <v>119</v>
      </c>
      <c r="CT137" s="1">
        <v>124</v>
      </c>
      <c r="CU137" s="218">
        <f t="shared" si="183"/>
        <v>5</v>
      </c>
      <c r="CV137" s="7">
        <v>53</v>
      </c>
      <c r="CW137" s="1">
        <v>56</v>
      </c>
      <c r="CX137" s="1">
        <v>59</v>
      </c>
      <c r="CY137" s="1">
        <v>61</v>
      </c>
      <c r="CZ137" s="1">
        <v>63</v>
      </c>
      <c r="DA137" s="1">
        <v>65</v>
      </c>
      <c r="DB137" s="1">
        <v>67</v>
      </c>
      <c r="DC137" s="1">
        <f t="shared" ref="DC137" si="198">ROUND((DB137-CV137)/6/31*21+DB137-1,0)</f>
        <v>68</v>
      </c>
      <c r="DD137" s="5">
        <v>68</v>
      </c>
      <c r="DE137" s="1">
        <f t="shared" ref="DE137:DE138" si="199">ROUND((DD137-CV137)/8+DD137,0)</f>
        <v>70</v>
      </c>
      <c r="DF137" s="5">
        <v>70</v>
      </c>
      <c r="DG137" s="53">
        <v>71</v>
      </c>
      <c r="DH137" s="5">
        <v>71</v>
      </c>
      <c r="DI137" s="5">
        <v>71</v>
      </c>
      <c r="DJ137" s="5">
        <v>71</v>
      </c>
      <c r="DK137" s="73">
        <v>75</v>
      </c>
      <c r="DL137" s="77">
        <v>79</v>
      </c>
      <c r="DM137" s="82">
        <v>81</v>
      </c>
      <c r="DN137" s="88">
        <v>82</v>
      </c>
      <c r="DO137" s="90">
        <v>83</v>
      </c>
      <c r="DP137" s="93">
        <v>84</v>
      </c>
      <c r="DQ137" s="99">
        <v>85</v>
      </c>
      <c r="DR137" s="104">
        <v>86</v>
      </c>
      <c r="DS137" s="114">
        <v>87</v>
      </c>
      <c r="DT137" s="117">
        <v>87</v>
      </c>
      <c r="DU137" s="122">
        <v>90</v>
      </c>
      <c r="DV137" s="124">
        <v>93</v>
      </c>
      <c r="DW137" s="129">
        <v>96</v>
      </c>
      <c r="DX137" s="133">
        <v>98</v>
      </c>
      <c r="DY137" s="136">
        <v>98</v>
      </c>
      <c r="DZ137" s="140">
        <v>98</v>
      </c>
      <c r="EA137" s="145">
        <v>0.18</v>
      </c>
      <c r="EB137" s="1">
        <v>2</v>
      </c>
      <c r="EC137" s="153">
        <v>8</v>
      </c>
      <c r="ED137" s="158">
        <v>15</v>
      </c>
      <c r="EE137" s="163">
        <v>20</v>
      </c>
      <c r="EF137" s="167">
        <v>26</v>
      </c>
      <c r="EG137" s="174">
        <v>33</v>
      </c>
      <c r="EH137" s="178">
        <v>39</v>
      </c>
      <c r="EI137" s="1">
        <v>45</v>
      </c>
      <c r="EJ137" s="1">
        <v>46</v>
      </c>
      <c r="EK137" s="193">
        <v>46</v>
      </c>
      <c r="EL137" s="202">
        <v>46</v>
      </c>
      <c r="EM137" s="205">
        <v>46</v>
      </c>
      <c r="EN137" s="209">
        <v>46</v>
      </c>
      <c r="EO137" s="218">
        <v>51</v>
      </c>
      <c r="EP137" s="225">
        <v>56</v>
      </c>
      <c r="EQ137" s="229">
        <v>62</v>
      </c>
      <c r="ER137" s="235">
        <v>68</v>
      </c>
      <c r="ES137" s="245">
        <v>72</v>
      </c>
      <c r="ET137" s="1">
        <v>77</v>
      </c>
      <c r="EU137" s="255">
        <v>83</v>
      </c>
      <c r="EV137" s="264">
        <v>85</v>
      </c>
      <c r="EW137" s="1">
        <f>EV137</f>
        <v>85</v>
      </c>
      <c r="EX137" s="1">
        <f t="shared" ref="EX137:EX138" si="200">EW137</f>
        <v>85</v>
      </c>
      <c r="EY137" s="279">
        <v>87</v>
      </c>
      <c r="EZ137" s="285">
        <v>88</v>
      </c>
      <c r="FA137" s="291">
        <v>93</v>
      </c>
      <c r="FB137" s="295">
        <v>97</v>
      </c>
      <c r="FC137" s="299">
        <v>102</v>
      </c>
      <c r="FD137" s="305">
        <v>108</v>
      </c>
      <c r="FE137" s="308">
        <v>111</v>
      </c>
      <c r="FF137" s="310">
        <v>115</v>
      </c>
      <c r="FG137" s="313">
        <v>116</v>
      </c>
      <c r="FH137" s="317">
        <v>116</v>
      </c>
      <c r="FI137" s="322">
        <v>116</v>
      </c>
      <c r="FJ137" s="327">
        <v>116</v>
      </c>
      <c r="FK137" s="331">
        <v>116</v>
      </c>
      <c r="FL137" s="335">
        <v>117</v>
      </c>
      <c r="FM137" s="338">
        <v>123</v>
      </c>
      <c r="FN137" s="343">
        <v>128</v>
      </c>
      <c r="FO137" s="346">
        <v>130</v>
      </c>
      <c r="FP137" s="354">
        <v>133</v>
      </c>
      <c r="FQ137" s="375">
        <v>135</v>
      </c>
      <c r="FR137" s="388">
        <v>136</v>
      </c>
      <c r="FS137" s="393">
        <v>136</v>
      </c>
      <c r="FT137" s="1">
        <v>136</v>
      </c>
      <c r="FU137" s="422">
        <v>136</v>
      </c>
      <c r="FV137" s="429">
        <v>136</v>
      </c>
      <c r="FW137" s="1">
        <v>136</v>
      </c>
      <c r="FX137" s="441">
        <v>142</v>
      </c>
      <c r="FY137" s="448">
        <v>146</v>
      </c>
      <c r="FZ137" s="456">
        <v>150</v>
      </c>
      <c r="GA137" s="460">
        <v>155</v>
      </c>
      <c r="GB137" s="468">
        <v>159</v>
      </c>
      <c r="GC137" s="475">
        <v>164</v>
      </c>
      <c r="GD137" s="1">
        <v>169</v>
      </c>
      <c r="GE137" s="489">
        <v>169</v>
      </c>
      <c r="GF137" s="498">
        <v>172</v>
      </c>
      <c r="GG137" s="505">
        <v>176</v>
      </c>
      <c r="GH137" s="511">
        <v>179</v>
      </c>
      <c r="GI137" s="519">
        <v>182</v>
      </c>
      <c r="GJ137" s="1">
        <v>185</v>
      </c>
      <c r="GK137" s="218">
        <f t="shared" si="188"/>
        <v>3</v>
      </c>
      <c r="GL137" s="7">
        <v>9442</v>
      </c>
      <c r="GM137" s="7">
        <v>9459</v>
      </c>
      <c r="GN137" s="7">
        <v>9459</v>
      </c>
      <c r="GO137" s="13">
        <v>9459</v>
      </c>
      <c r="GP137" s="17">
        <v>9459</v>
      </c>
      <c r="GQ137" s="22">
        <v>9459</v>
      </c>
      <c r="GR137" s="31">
        <v>9459</v>
      </c>
      <c r="GS137" s="37">
        <v>9460</v>
      </c>
      <c r="GT137" s="41">
        <v>9460</v>
      </c>
      <c r="GU137" s="44">
        <v>9460</v>
      </c>
      <c r="GV137" s="47">
        <v>9460</v>
      </c>
      <c r="GW137" s="62">
        <v>9464</v>
      </c>
      <c r="GX137" s="65">
        <v>9464</v>
      </c>
      <c r="GY137" s="69">
        <v>9464</v>
      </c>
      <c r="GZ137" s="71">
        <v>9464</v>
      </c>
      <c r="HA137" s="73">
        <v>9522</v>
      </c>
      <c r="HB137" s="77">
        <v>9606</v>
      </c>
      <c r="HC137" s="82">
        <v>9685</v>
      </c>
      <c r="HD137" s="88">
        <v>9772</v>
      </c>
      <c r="HE137" s="90">
        <v>9863</v>
      </c>
      <c r="HF137" s="93">
        <v>9957</v>
      </c>
      <c r="HG137" s="99">
        <v>10071</v>
      </c>
      <c r="HH137" s="104">
        <v>10171</v>
      </c>
      <c r="HI137" s="114">
        <v>10296</v>
      </c>
      <c r="HJ137" s="117">
        <v>10420</v>
      </c>
      <c r="HK137" s="122">
        <v>10554</v>
      </c>
      <c r="HL137" s="124">
        <v>10673</v>
      </c>
      <c r="HM137" s="129">
        <v>10832</v>
      </c>
      <c r="HN137" s="133">
        <v>10989</v>
      </c>
      <c r="HO137" s="136">
        <v>11149</v>
      </c>
      <c r="HP137" s="140">
        <v>11306</v>
      </c>
      <c r="HQ137" s="145">
        <v>11497</v>
      </c>
      <c r="HR137" s="149">
        <v>11735</v>
      </c>
      <c r="HS137" s="153">
        <v>11890</v>
      </c>
      <c r="HT137" s="158">
        <v>12043</v>
      </c>
      <c r="HU137" s="163">
        <v>12199</v>
      </c>
      <c r="HV137" s="167">
        <v>12359</v>
      </c>
      <c r="HW137" s="174">
        <v>12500</v>
      </c>
      <c r="HX137" s="178">
        <v>12652</v>
      </c>
      <c r="HY137" s="184">
        <v>12781</v>
      </c>
      <c r="HZ137" s="189">
        <v>12923</v>
      </c>
      <c r="IA137" s="193">
        <v>13104</v>
      </c>
      <c r="IB137" s="202">
        <v>13268</v>
      </c>
      <c r="IC137" s="205">
        <v>13427</v>
      </c>
      <c r="ID137" s="209">
        <v>13629</v>
      </c>
      <c r="IE137" s="218">
        <v>13789</v>
      </c>
      <c r="IF137" s="225">
        <v>13943</v>
      </c>
      <c r="IG137" s="229">
        <v>14102</v>
      </c>
      <c r="IH137" s="235">
        <v>14267</v>
      </c>
      <c r="II137" s="245">
        <v>14416</v>
      </c>
      <c r="IJ137" s="251">
        <v>14574</v>
      </c>
      <c r="IK137" s="255">
        <v>14706</v>
      </c>
      <c r="IL137" s="264">
        <v>14939</v>
      </c>
      <c r="IM137" s="268">
        <v>15238</v>
      </c>
      <c r="IN137" s="272">
        <v>15524</v>
      </c>
      <c r="IO137" s="279">
        <v>15696</v>
      </c>
      <c r="IP137" s="285">
        <v>15895</v>
      </c>
      <c r="IQ137" s="291">
        <v>16033</v>
      </c>
      <c r="IR137" s="295">
        <v>16178</v>
      </c>
      <c r="IS137" s="301">
        <v>16333</v>
      </c>
      <c r="IT137" s="305">
        <v>16479</v>
      </c>
      <c r="IU137" s="308">
        <v>16620</v>
      </c>
      <c r="IV137" s="310">
        <v>16742</v>
      </c>
      <c r="IW137" s="313">
        <v>17016</v>
      </c>
      <c r="IX137" s="317">
        <v>17293</v>
      </c>
      <c r="IY137" s="322">
        <v>17540</v>
      </c>
      <c r="IZ137" s="327">
        <v>17830</v>
      </c>
      <c r="JA137" s="331">
        <v>18034</v>
      </c>
      <c r="JB137" s="335">
        <v>18283</v>
      </c>
      <c r="JC137" s="338">
        <v>18413</v>
      </c>
      <c r="JD137" s="343">
        <v>18541</v>
      </c>
      <c r="JE137" s="346">
        <v>18813</v>
      </c>
      <c r="JF137" s="354">
        <v>19051</v>
      </c>
      <c r="JG137" s="375">
        <v>19279</v>
      </c>
      <c r="JH137" s="388">
        <v>19550</v>
      </c>
      <c r="JI137" s="393">
        <v>19826</v>
      </c>
      <c r="JJ137" s="414">
        <v>20119</v>
      </c>
      <c r="JK137" s="422">
        <v>20395</v>
      </c>
      <c r="JL137" s="429">
        <v>20629</v>
      </c>
      <c r="JM137" s="435">
        <v>20809</v>
      </c>
      <c r="JN137" s="441">
        <v>21064</v>
      </c>
      <c r="JO137" s="448">
        <v>21200</v>
      </c>
      <c r="JP137" s="456">
        <v>21373</v>
      </c>
      <c r="JQ137" s="460">
        <v>21525</v>
      </c>
      <c r="JR137" s="468">
        <v>21673</v>
      </c>
      <c r="JS137" s="475">
        <v>21811</v>
      </c>
      <c r="JT137" s="483">
        <v>22038</v>
      </c>
      <c r="JU137" s="489">
        <v>22298</v>
      </c>
      <c r="JV137" s="498">
        <v>22464</v>
      </c>
      <c r="JW137" s="505">
        <v>22690</v>
      </c>
      <c r="JX137" s="511">
        <v>22806</v>
      </c>
      <c r="JY137" s="519">
        <v>22968</v>
      </c>
      <c r="JZ137" s="530">
        <v>23111</v>
      </c>
      <c r="KA137" s="218">
        <f t="shared" si="189"/>
        <v>143</v>
      </c>
      <c r="KB137" s="4"/>
    </row>
    <row r="138" spans="1:288" ht="15" customHeight="1" x14ac:dyDescent="0.2">
      <c r="A138" s="557">
        <v>5</v>
      </c>
      <c r="B138" s="43">
        <v>137</v>
      </c>
      <c r="C138" s="4" t="s">
        <v>239</v>
      </c>
      <c r="D138" s="43">
        <v>5</v>
      </c>
      <c r="E138" s="43">
        <v>5</v>
      </c>
      <c r="F138" s="7">
        <v>398</v>
      </c>
      <c r="G138" s="1">
        <v>409</v>
      </c>
      <c r="H138" s="10">
        <v>410</v>
      </c>
      <c r="I138" s="1">
        <v>416</v>
      </c>
      <c r="J138" s="18">
        <v>427</v>
      </c>
      <c r="K138" s="1">
        <v>434</v>
      </c>
      <c r="L138" s="1">
        <v>439</v>
      </c>
      <c r="M138" s="1">
        <f t="shared" si="196"/>
        <v>447</v>
      </c>
      <c r="N138" s="1">
        <f>ROUND((M138-F138)/7+M138,0)</f>
        <v>454</v>
      </c>
      <c r="O138" s="1">
        <f t="shared" si="197"/>
        <v>461</v>
      </c>
      <c r="P138" s="1">
        <f>ROUND((O138-F138)/9+O138+1,0)</f>
        <v>469</v>
      </c>
      <c r="Q138" s="53">
        <v>470</v>
      </c>
      <c r="R138" s="66">
        <v>473</v>
      </c>
      <c r="S138" s="69">
        <v>475</v>
      </c>
      <c r="T138" s="71">
        <v>478</v>
      </c>
      <c r="U138" s="73">
        <v>482</v>
      </c>
      <c r="V138" s="77">
        <v>486</v>
      </c>
      <c r="W138" s="82">
        <v>490</v>
      </c>
      <c r="X138" s="88">
        <v>494</v>
      </c>
      <c r="Y138" s="90">
        <v>501</v>
      </c>
      <c r="Z138" s="93">
        <v>506</v>
      </c>
      <c r="AA138" s="99">
        <v>510</v>
      </c>
      <c r="AB138" s="104">
        <v>514</v>
      </c>
      <c r="AC138" s="114">
        <v>518</v>
      </c>
      <c r="AD138" s="117">
        <v>522</v>
      </c>
      <c r="AE138" s="122">
        <v>526</v>
      </c>
      <c r="AF138" s="124">
        <v>530</v>
      </c>
      <c r="AG138" s="129">
        <v>534</v>
      </c>
      <c r="AH138" s="133">
        <v>539</v>
      </c>
      <c r="AI138" s="136">
        <v>544</v>
      </c>
      <c r="AJ138" s="140">
        <v>550</v>
      </c>
      <c r="AK138" s="145">
        <v>556</v>
      </c>
      <c r="AL138" s="149">
        <v>561</v>
      </c>
      <c r="AM138" s="153">
        <v>567</v>
      </c>
      <c r="AN138" s="162">
        <v>571</v>
      </c>
      <c r="AO138" s="163">
        <v>574</v>
      </c>
      <c r="AP138" s="167">
        <v>578</v>
      </c>
      <c r="AQ138" s="174">
        <v>582</v>
      </c>
      <c r="AR138" s="178">
        <v>586</v>
      </c>
      <c r="AS138" s="184">
        <v>590</v>
      </c>
      <c r="AT138" s="189">
        <v>596</v>
      </c>
      <c r="AU138" s="193">
        <v>604</v>
      </c>
      <c r="AV138" s="202">
        <v>618</v>
      </c>
      <c r="AW138" s="205">
        <v>637</v>
      </c>
      <c r="AX138" s="209">
        <v>649</v>
      </c>
      <c r="AY138" s="218">
        <v>657</v>
      </c>
      <c r="AZ138" s="1">
        <v>665</v>
      </c>
      <c r="BA138" s="229">
        <v>668</v>
      </c>
      <c r="BB138" s="235">
        <v>676</v>
      </c>
      <c r="BC138" s="245">
        <v>682</v>
      </c>
      <c r="BD138" s="251">
        <v>690</v>
      </c>
      <c r="BE138" s="255">
        <v>699</v>
      </c>
      <c r="BF138" s="264">
        <v>708</v>
      </c>
      <c r="BG138" s="268">
        <v>716</v>
      </c>
      <c r="BH138" s="272">
        <v>724</v>
      </c>
      <c r="BI138" s="279">
        <v>732</v>
      </c>
      <c r="BJ138" s="285">
        <v>738</v>
      </c>
      <c r="BK138" s="291">
        <v>747</v>
      </c>
      <c r="BL138" s="295">
        <v>754</v>
      </c>
      <c r="BM138" s="299">
        <v>761</v>
      </c>
      <c r="BN138" s="305">
        <v>767</v>
      </c>
      <c r="BO138" s="308">
        <v>774</v>
      </c>
      <c r="BP138" s="1">
        <v>780</v>
      </c>
      <c r="BQ138" s="313">
        <v>789</v>
      </c>
      <c r="BR138" s="317">
        <v>797</v>
      </c>
      <c r="BS138" s="322">
        <v>799</v>
      </c>
      <c r="BT138" s="327">
        <v>821</v>
      </c>
      <c r="BU138" s="331">
        <v>833</v>
      </c>
      <c r="BV138" s="335">
        <v>843</v>
      </c>
      <c r="BW138" s="338">
        <v>855</v>
      </c>
      <c r="BX138" s="343">
        <v>865</v>
      </c>
      <c r="BY138" s="346">
        <v>878</v>
      </c>
      <c r="BZ138" s="354">
        <v>2.984</v>
      </c>
      <c r="CA138" s="375">
        <v>14</v>
      </c>
      <c r="CB138" s="388">
        <v>26</v>
      </c>
      <c r="CC138" s="1">
        <v>38</v>
      </c>
      <c r="CD138" s="414">
        <v>51</v>
      </c>
      <c r="CE138" s="422">
        <v>62</v>
      </c>
      <c r="CF138" s="429">
        <v>76</v>
      </c>
      <c r="CG138" s="435">
        <v>88</v>
      </c>
      <c r="CH138" s="1">
        <v>98</v>
      </c>
      <c r="CI138" s="1">
        <v>108</v>
      </c>
      <c r="CJ138" s="456">
        <v>125</v>
      </c>
      <c r="CK138" s="460">
        <v>136</v>
      </c>
      <c r="CL138" s="468">
        <v>147</v>
      </c>
      <c r="CM138" s="475">
        <v>155</v>
      </c>
      <c r="CN138" s="483">
        <v>164</v>
      </c>
      <c r="CO138" s="489">
        <v>176</v>
      </c>
      <c r="CP138" s="498">
        <v>185</v>
      </c>
      <c r="CQ138" s="505">
        <v>191</v>
      </c>
      <c r="CR138" s="511">
        <v>202</v>
      </c>
      <c r="CS138" s="519">
        <v>212</v>
      </c>
      <c r="CT138" s="530">
        <v>225</v>
      </c>
      <c r="CU138" s="218">
        <f t="shared" si="183"/>
        <v>13</v>
      </c>
      <c r="CV138" s="7">
        <v>6</v>
      </c>
      <c r="CW138" s="5">
        <v>6</v>
      </c>
      <c r="CX138" s="10">
        <v>6</v>
      </c>
      <c r="CY138" s="5">
        <v>6</v>
      </c>
      <c r="CZ138" s="18">
        <v>6</v>
      </c>
      <c r="DA138" s="1">
        <v>6</v>
      </c>
      <c r="DB138" s="1">
        <v>6</v>
      </c>
      <c r="DC138" s="1">
        <v>6</v>
      </c>
      <c r="DD138" s="1">
        <f>ROUND((DC138-CV138)/7+DC138,0)</f>
        <v>6</v>
      </c>
      <c r="DE138" s="1">
        <f t="shared" si="199"/>
        <v>6</v>
      </c>
      <c r="DF138" s="1">
        <v>6</v>
      </c>
      <c r="DG138" s="53">
        <v>2.1440000000000001</v>
      </c>
      <c r="DH138" s="65">
        <v>2.1440000000000001</v>
      </c>
      <c r="DI138" s="69">
        <v>2.25</v>
      </c>
      <c r="DJ138" s="71">
        <v>2.2789999999999999</v>
      </c>
      <c r="DK138" s="73">
        <v>2.2909999999999999</v>
      </c>
      <c r="DL138" s="77">
        <v>2.577</v>
      </c>
      <c r="DM138" s="82">
        <v>4.2729999999999997</v>
      </c>
      <c r="DN138" s="88">
        <v>6</v>
      </c>
      <c r="DO138" s="90">
        <v>6</v>
      </c>
      <c r="DP138" s="93">
        <v>7</v>
      </c>
      <c r="DQ138" s="99">
        <v>9</v>
      </c>
      <c r="DR138" s="104">
        <v>16</v>
      </c>
      <c r="DS138" s="114">
        <v>19</v>
      </c>
      <c r="DT138" s="117">
        <v>22</v>
      </c>
      <c r="DU138" s="122">
        <v>25</v>
      </c>
      <c r="DV138" s="124">
        <v>27</v>
      </c>
      <c r="DW138" s="129">
        <v>30</v>
      </c>
      <c r="DX138" s="133">
        <v>31</v>
      </c>
      <c r="DY138" s="136">
        <v>31</v>
      </c>
      <c r="DZ138" s="140">
        <v>31</v>
      </c>
      <c r="EA138" s="145">
        <v>31</v>
      </c>
      <c r="EB138" s="149">
        <v>31</v>
      </c>
      <c r="EC138" s="153">
        <v>34</v>
      </c>
      <c r="ED138" s="162">
        <v>37</v>
      </c>
      <c r="EE138" s="163">
        <v>40</v>
      </c>
      <c r="EF138" s="167">
        <v>44</v>
      </c>
      <c r="EG138" s="174">
        <v>48</v>
      </c>
      <c r="EH138" s="178">
        <v>51</v>
      </c>
      <c r="EI138" s="184">
        <v>55</v>
      </c>
      <c r="EJ138" s="189">
        <v>57</v>
      </c>
      <c r="EK138" s="193">
        <v>57</v>
      </c>
      <c r="EL138" s="202">
        <v>57</v>
      </c>
      <c r="EM138" s="205">
        <v>57</v>
      </c>
      <c r="EN138" s="209">
        <v>57</v>
      </c>
      <c r="EO138" s="218">
        <v>57</v>
      </c>
      <c r="EP138" s="1">
        <v>60</v>
      </c>
      <c r="EQ138" s="229">
        <v>61</v>
      </c>
      <c r="ER138" s="234">
        <v>62</v>
      </c>
      <c r="ES138" s="234">
        <v>62</v>
      </c>
      <c r="ET138" s="234">
        <v>62</v>
      </c>
      <c r="EU138" s="255">
        <v>62</v>
      </c>
      <c r="EV138" s="264">
        <v>62</v>
      </c>
      <c r="EW138" s="268">
        <v>62</v>
      </c>
      <c r="EX138" s="1">
        <f t="shared" si="200"/>
        <v>62</v>
      </c>
      <c r="EY138" s="279">
        <v>63</v>
      </c>
      <c r="EZ138" s="285">
        <v>63</v>
      </c>
      <c r="FA138" s="291">
        <v>63</v>
      </c>
      <c r="FB138" s="295">
        <v>63</v>
      </c>
      <c r="FC138" s="299">
        <v>63</v>
      </c>
      <c r="FD138" s="305">
        <v>63</v>
      </c>
      <c r="FE138" s="308">
        <v>63</v>
      </c>
      <c r="FF138" s="1">
        <v>63</v>
      </c>
      <c r="FG138" s="313">
        <v>63</v>
      </c>
      <c r="FH138" s="317">
        <v>63</v>
      </c>
      <c r="FI138" s="322">
        <v>63</v>
      </c>
      <c r="FJ138" s="327">
        <v>63</v>
      </c>
      <c r="FK138" s="331">
        <v>63</v>
      </c>
      <c r="FL138" s="335">
        <v>63</v>
      </c>
      <c r="FM138" s="338">
        <v>63</v>
      </c>
      <c r="FN138" s="343">
        <v>63</v>
      </c>
      <c r="FO138" s="346">
        <v>63</v>
      </c>
      <c r="FP138" s="354">
        <v>63</v>
      </c>
      <c r="FQ138" s="375">
        <v>63</v>
      </c>
      <c r="FR138" s="388">
        <v>63</v>
      </c>
      <c r="FS138" s="1">
        <v>63</v>
      </c>
      <c r="FT138" s="414">
        <v>63</v>
      </c>
      <c r="FU138" s="422">
        <v>63</v>
      </c>
      <c r="FV138" s="429">
        <v>63</v>
      </c>
      <c r="FW138" s="435">
        <v>63</v>
      </c>
      <c r="FX138" s="234">
        <v>63</v>
      </c>
      <c r="FY138" s="1">
        <v>63</v>
      </c>
      <c r="FZ138" s="456">
        <v>63</v>
      </c>
      <c r="GA138" s="460">
        <v>63</v>
      </c>
      <c r="GB138" s="468">
        <v>68</v>
      </c>
      <c r="GC138" s="475">
        <v>73</v>
      </c>
      <c r="GD138" s="483">
        <v>77</v>
      </c>
      <c r="GE138" s="489">
        <v>78</v>
      </c>
      <c r="GF138" s="498">
        <v>83</v>
      </c>
      <c r="GG138" s="505">
        <v>88</v>
      </c>
      <c r="GH138" s="511">
        <v>93</v>
      </c>
      <c r="GI138" s="519">
        <v>98</v>
      </c>
      <c r="GJ138" s="530">
        <v>104</v>
      </c>
      <c r="GK138" s="218">
        <f t="shared" si="188"/>
        <v>6</v>
      </c>
      <c r="GL138" s="7">
        <v>9996</v>
      </c>
      <c r="GM138" s="7">
        <v>10277</v>
      </c>
      <c r="GN138" s="7">
        <v>10571</v>
      </c>
      <c r="GO138" s="13">
        <v>10850</v>
      </c>
      <c r="GP138" s="17">
        <v>11090</v>
      </c>
      <c r="GQ138" s="22">
        <v>11286</v>
      </c>
      <c r="GR138" s="31">
        <v>11496</v>
      </c>
      <c r="GS138" s="37">
        <v>11672</v>
      </c>
      <c r="GT138" s="41">
        <v>11855</v>
      </c>
      <c r="GU138" s="44">
        <v>12085</v>
      </c>
      <c r="GV138" s="47">
        <v>12287</v>
      </c>
      <c r="GW138" s="53">
        <v>12543</v>
      </c>
      <c r="GX138" s="65">
        <v>12778</v>
      </c>
      <c r="GY138" s="69">
        <v>12849</v>
      </c>
      <c r="GZ138" s="71">
        <v>12954</v>
      </c>
      <c r="HA138" s="73">
        <v>13056</v>
      </c>
      <c r="HB138" s="77">
        <v>13158</v>
      </c>
      <c r="HC138" s="82">
        <v>13252</v>
      </c>
      <c r="HD138" s="88">
        <v>13352</v>
      </c>
      <c r="HE138" s="90">
        <v>13579</v>
      </c>
      <c r="HF138" s="93">
        <v>13761</v>
      </c>
      <c r="HG138" s="99">
        <v>13885</v>
      </c>
      <c r="HH138" s="104">
        <v>13987</v>
      </c>
      <c r="HI138" s="114">
        <v>14109</v>
      </c>
      <c r="HJ138" s="117">
        <v>14228</v>
      </c>
      <c r="HK138" s="122">
        <v>14330</v>
      </c>
      <c r="HL138" s="124">
        <v>14445</v>
      </c>
      <c r="HM138" s="129">
        <v>14546</v>
      </c>
      <c r="HN138" s="133">
        <v>14712</v>
      </c>
      <c r="HO138" s="136">
        <v>14920</v>
      </c>
      <c r="HP138" s="140">
        <v>15144</v>
      </c>
      <c r="HQ138" s="145">
        <v>15437</v>
      </c>
      <c r="HR138" s="149">
        <v>15724</v>
      </c>
      <c r="HS138" s="153">
        <v>15941</v>
      </c>
      <c r="HT138" s="158">
        <v>16122</v>
      </c>
      <c r="HU138" s="163">
        <v>16300</v>
      </c>
      <c r="HV138" s="167">
        <v>16490</v>
      </c>
      <c r="HW138" s="174">
        <v>16655</v>
      </c>
      <c r="HX138" s="178">
        <v>16843</v>
      </c>
      <c r="HY138" s="184">
        <v>17014</v>
      </c>
      <c r="HZ138" s="189">
        <v>17278</v>
      </c>
      <c r="IA138" s="193">
        <v>17580</v>
      </c>
      <c r="IB138" s="202">
        <v>17937</v>
      </c>
      <c r="IC138" s="205">
        <v>18285</v>
      </c>
      <c r="ID138" s="209">
        <v>18626</v>
      </c>
      <c r="IE138" s="218">
        <v>18931</v>
      </c>
      <c r="IF138" s="225">
        <v>19226</v>
      </c>
      <c r="IG138" s="229">
        <v>19368</v>
      </c>
      <c r="IH138" s="235">
        <v>19654</v>
      </c>
      <c r="II138" s="245">
        <v>19950</v>
      </c>
      <c r="IJ138" s="251">
        <v>20312</v>
      </c>
      <c r="IK138" s="255">
        <v>20661</v>
      </c>
      <c r="IL138" s="264">
        <v>21012</v>
      </c>
      <c r="IM138" s="268">
        <v>21449</v>
      </c>
      <c r="IN138" s="272">
        <v>21828</v>
      </c>
      <c r="IO138" s="279">
        <v>22116</v>
      </c>
      <c r="IP138" s="285">
        <v>22428</v>
      </c>
      <c r="IQ138" s="291">
        <v>22761</v>
      </c>
      <c r="IR138" s="295">
        <v>23061</v>
      </c>
      <c r="IS138" s="301">
        <v>23383</v>
      </c>
      <c r="IT138" s="305">
        <v>23667</v>
      </c>
      <c r="IU138" s="308">
        <v>23965</v>
      </c>
      <c r="IV138" s="310">
        <v>24271</v>
      </c>
      <c r="IW138" s="313">
        <v>24640</v>
      </c>
      <c r="IX138" s="317">
        <v>24996</v>
      </c>
      <c r="IY138" s="322">
        <v>25389</v>
      </c>
      <c r="IZ138" s="327">
        <v>25801</v>
      </c>
      <c r="JA138" s="331">
        <v>26203</v>
      </c>
      <c r="JB138" s="335">
        <v>26689</v>
      </c>
      <c r="JC138" s="338">
        <v>27082</v>
      </c>
      <c r="JD138" s="343">
        <v>27506</v>
      </c>
      <c r="JE138" s="346">
        <v>28015</v>
      </c>
      <c r="JF138" s="354">
        <v>28415</v>
      </c>
      <c r="JG138" s="375">
        <v>28817</v>
      </c>
      <c r="JH138" s="388">
        <v>29335</v>
      </c>
      <c r="JI138" s="393">
        <v>29726</v>
      </c>
      <c r="JJ138" s="414">
        <v>30128</v>
      </c>
      <c r="JK138" s="422">
        <v>30522</v>
      </c>
      <c r="JL138" s="429">
        <v>30968</v>
      </c>
      <c r="JM138" s="435">
        <v>31366</v>
      </c>
      <c r="JN138" s="441">
        <v>31773</v>
      </c>
      <c r="JO138" s="448">
        <v>32154</v>
      </c>
      <c r="JP138" s="456">
        <v>32577</v>
      </c>
      <c r="JQ138" s="460">
        <v>33055</v>
      </c>
      <c r="JR138" s="468">
        <v>33269</v>
      </c>
      <c r="JS138" s="475">
        <v>33419</v>
      </c>
      <c r="JT138" s="483">
        <v>33728</v>
      </c>
      <c r="JU138" s="489">
        <v>34250</v>
      </c>
      <c r="JV138" s="498">
        <v>34544</v>
      </c>
      <c r="JW138" s="505">
        <v>34784</v>
      </c>
      <c r="JX138" s="511">
        <v>34988</v>
      </c>
      <c r="JY138" s="519">
        <v>35232</v>
      </c>
      <c r="JZ138" s="530">
        <v>35468</v>
      </c>
      <c r="KA138" s="218">
        <f t="shared" si="189"/>
        <v>236</v>
      </c>
      <c r="KB138" s="4"/>
    </row>
    <row r="139" spans="1:288" ht="15" customHeight="1" x14ac:dyDescent="0.2">
      <c r="A139" s="557"/>
      <c r="B139" s="43">
        <v>138</v>
      </c>
      <c r="C139" s="4" t="s">
        <v>512</v>
      </c>
      <c r="D139" s="43">
        <v>1</v>
      </c>
      <c r="E139" s="43">
        <v>2</v>
      </c>
      <c r="F139" s="7">
        <v>243</v>
      </c>
      <c r="G139" s="1">
        <v>247</v>
      </c>
      <c r="H139" s="1">
        <v>251</v>
      </c>
      <c r="I139" s="1">
        <v>255</v>
      </c>
      <c r="J139" s="18">
        <v>243</v>
      </c>
      <c r="K139" s="5">
        <v>243</v>
      </c>
      <c r="L139" s="5">
        <v>243</v>
      </c>
      <c r="M139" s="5">
        <v>243</v>
      </c>
      <c r="N139" s="5">
        <v>243</v>
      </c>
      <c r="O139" s="5">
        <v>243</v>
      </c>
      <c r="P139" s="5">
        <v>243</v>
      </c>
      <c r="Q139" s="5">
        <v>243</v>
      </c>
      <c r="R139" s="5">
        <v>243</v>
      </c>
      <c r="S139" s="5">
        <v>243</v>
      </c>
      <c r="T139" s="5">
        <v>243</v>
      </c>
      <c r="U139" s="5">
        <v>243</v>
      </c>
      <c r="V139" s="5">
        <v>243</v>
      </c>
      <c r="W139" s="5">
        <v>243</v>
      </c>
      <c r="X139" s="5">
        <v>243</v>
      </c>
      <c r="Y139" s="5">
        <v>243</v>
      </c>
      <c r="Z139" s="93">
        <v>248</v>
      </c>
      <c r="AA139" s="1">
        <v>248</v>
      </c>
      <c r="AB139" s="104">
        <v>254</v>
      </c>
      <c r="AC139" s="1">
        <f>ROUND((AB139-Y139)/3+AB139,1)</f>
        <v>257.7</v>
      </c>
      <c r="AD139" s="1">
        <f>ROUND((AC139-Z139)/3+AC139,1)</f>
        <v>260.89999999999998</v>
      </c>
      <c r="AE139" s="1">
        <f t="shared" ref="AE139" si="201">ROUND((AD139-AA139)/3+AD139,1)</f>
        <v>265.2</v>
      </c>
      <c r="AF139" s="5">
        <v>265.2</v>
      </c>
      <c r="AG139" s="5">
        <v>265.2</v>
      </c>
      <c r="AH139" s="5">
        <v>265.2</v>
      </c>
      <c r="AI139" s="5">
        <v>265.2</v>
      </c>
      <c r="AJ139" s="5">
        <v>265.2</v>
      </c>
      <c r="AK139" s="5">
        <v>265.2</v>
      </c>
      <c r="AL139" s="152">
        <v>255</v>
      </c>
      <c r="AM139" s="5">
        <v>255</v>
      </c>
      <c r="AN139" s="5">
        <v>255</v>
      </c>
      <c r="AO139" s="5">
        <v>255</v>
      </c>
      <c r="AP139" s="5">
        <v>255</v>
      </c>
      <c r="AQ139" s="5">
        <v>255</v>
      </c>
      <c r="AR139" s="5">
        <v>255</v>
      </c>
      <c r="AS139" s="5">
        <v>255</v>
      </c>
      <c r="AT139" s="5">
        <v>255</v>
      </c>
      <c r="AU139" s="5">
        <v>255</v>
      </c>
      <c r="AV139" s="5">
        <v>255</v>
      </c>
      <c r="AW139" s="5">
        <v>255</v>
      </c>
      <c r="AX139" s="5">
        <v>255</v>
      </c>
      <c r="AY139" s="5">
        <v>255</v>
      </c>
      <c r="AZ139" s="5">
        <v>255</v>
      </c>
      <c r="BA139" s="5">
        <v>255</v>
      </c>
      <c r="BB139" s="5">
        <v>255</v>
      </c>
      <c r="BC139" s="5">
        <v>255</v>
      </c>
      <c r="BD139" s="5">
        <v>255</v>
      </c>
      <c r="BE139" s="5">
        <v>255</v>
      </c>
      <c r="BF139" s="5">
        <v>255</v>
      </c>
      <c r="BG139" s="5">
        <v>255</v>
      </c>
      <c r="BH139" s="5">
        <v>255</v>
      </c>
      <c r="BI139" s="279">
        <v>256</v>
      </c>
      <c r="BJ139" s="285">
        <v>258</v>
      </c>
      <c r="BK139" s="291">
        <v>260</v>
      </c>
      <c r="BL139" s="295">
        <v>262</v>
      </c>
      <c r="BM139" s="299">
        <v>264</v>
      </c>
      <c r="BN139" s="305">
        <v>266</v>
      </c>
      <c r="BO139" s="308">
        <v>268</v>
      </c>
      <c r="BP139" s="310">
        <v>270</v>
      </c>
      <c r="BQ139" s="313">
        <v>272</v>
      </c>
      <c r="BR139" s="317">
        <v>272</v>
      </c>
      <c r="BS139" s="322">
        <v>274</v>
      </c>
      <c r="BT139" s="1">
        <v>274</v>
      </c>
      <c r="BU139" s="331">
        <v>277</v>
      </c>
      <c r="BV139" s="1">
        <v>277</v>
      </c>
      <c r="BW139" s="338">
        <v>278</v>
      </c>
      <c r="BX139" s="5">
        <v>278</v>
      </c>
      <c r="BY139" s="5">
        <v>278</v>
      </c>
      <c r="BZ139" s="5">
        <v>278</v>
      </c>
      <c r="CA139" s="5">
        <v>278</v>
      </c>
      <c r="CB139" s="5">
        <v>278</v>
      </c>
      <c r="CC139" s="5">
        <v>278</v>
      </c>
      <c r="CD139" s="5">
        <v>278</v>
      </c>
      <c r="CE139" s="5">
        <v>278</v>
      </c>
      <c r="CF139" s="5">
        <v>278</v>
      </c>
      <c r="CG139" s="5">
        <v>278</v>
      </c>
      <c r="CH139" s="441">
        <v>278</v>
      </c>
      <c r="CI139" s="448">
        <v>280</v>
      </c>
      <c r="CJ139" s="456">
        <v>290</v>
      </c>
      <c r="CK139" s="460">
        <v>292</v>
      </c>
      <c r="CL139" s="468">
        <v>296</v>
      </c>
      <c r="CM139" s="475">
        <v>300</v>
      </c>
      <c r="CN139" s="483">
        <v>303</v>
      </c>
      <c r="CO139" s="489">
        <v>306</v>
      </c>
      <c r="CP139" s="498">
        <v>311</v>
      </c>
      <c r="CQ139" s="505">
        <v>318</v>
      </c>
      <c r="CR139" s="511">
        <v>325</v>
      </c>
      <c r="CS139" s="519">
        <v>332</v>
      </c>
      <c r="CT139" s="530">
        <v>338</v>
      </c>
      <c r="CU139" s="218">
        <f t="shared" si="183"/>
        <v>6</v>
      </c>
      <c r="CV139" s="7" t="s">
        <v>7</v>
      </c>
      <c r="CW139" s="7" t="s">
        <v>7</v>
      </c>
      <c r="CX139" s="11" t="s">
        <v>7</v>
      </c>
      <c r="CY139" s="13" t="s">
        <v>7</v>
      </c>
      <c r="CZ139" s="18" t="s">
        <v>7</v>
      </c>
      <c r="DA139" s="22">
        <v>74</v>
      </c>
      <c r="DB139" s="5">
        <v>74</v>
      </c>
      <c r="DC139" s="5">
        <v>74</v>
      </c>
      <c r="DD139" s="5">
        <v>74</v>
      </c>
      <c r="DE139" s="5">
        <v>74</v>
      </c>
      <c r="DF139" s="5">
        <v>74</v>
      </c>
      <c r="DG139" s="5">
        <v>74</v>
      </c>
      <c r="DH139" s="5">
        <v>74</v>
      </c>
      <c r="DI139" s="5">
        <v>74</v>
      </c>
      <c r="DJ139" s="5">
        <v>74</v>
      </c>
      <c r="DK139" s="5">
        <v>74</v>
      </c>
      <c r="DL139" s="5">
        <v>74</v>
      </c>
      <c r="DM139" s="5">
        <v>74</v>
      </c>
      <c r="DN139" s="5">
        <v>74</v>
      </c>
      <c r="DO139" s="5">
        <v>74</v>
      </c>
      <c r="DP139" s="93">
        <v>79</v>
      </c>
      <c r="DQ139" s="1">
        <v>79</v>
      </c>
      <c r="DR139" s="104">
        <v>85</v>
      </c>
      <c r="DS139" s="1">
        <f>ROUND((DR139-DO139)/3+DR139,1)</f>
        <v>88.7</v>
      </c>
      <c r="DT139" s="1">
        <f>ROUND((DS139-DP139)/3+DS139,1)</f>
        <v>91.9</v>
      </c>
      <c r="DU139" s="1">
        <f t="shared" ref="DU139" si="202">ROUND((DT139-DQ139)/3+DT139,1)</f>
        <v>96.2</v>
      </c>
      <c r="DV139" s="5">
        <v>96.2</v>
      </c>
      <c r="DW139" s="5">
        <v>96.2</v>
      </c>
      <c r="DX139" s="5">
        <v>96.2</v>
      </c>
      <c r="DY139" s="5">
        <v>96.2</v>
      </c>
      <c r="DZ139" s="5">
        <v>96.2</v>
      </c>
      <c r="EA139" s="5">
        <v>96.2</v>
      </c>
      <c r="EB139" s="152">
        <v>86</v>
      </c>
      <c r="EC139" s="5">
        <v>86</v>
      </c>
      <c r="ED139" s="5">
        <v>86</v>
      </c>
      <c r="EE139" s="5">
        <v>86</v>
      </c>
      <c r="EF139" s="5">
        <v>86</v>
      </c>
      <c r="EG139" s="5">
        <v>86</v>
      </c>
      <c r="EH139" s="5">
        <v>86</v>
      </c>
      <c r="EI139" s="5">
        <v>86</v>
      </c>
      <c r="EJ139" s="5">
        <v>86</v>
      </c>
      <c r="EK139" s="5">
        <v>86</v>
      </c>
      <c r="EL139" s="5">
        <v>86</v>
      </c>
      <c r="EM139" s="5">
        <v>86</v>
      </c>
      <c r="EN139" s="5">
        <v>86</v>
      </c>
      <c r="EO139" s="5">
        <v>86</v>
      </c>
      <c r="EP139" s="5">
        <v>86</v>
      </c>
      <c r="EQ139" s="5">
        <v>86</v>
      </c>
      <c r="ER139" s="5">
        <v>86</v>
      </c>
      <c r="ES139" s="5">
        <v>86</v>
      </c>
      <c r="ET139" s="5">
        <v>86</v>
      </c>
      <c r="EU139" s="5">
        <v>86</v>
      </c>
      <c r="EV139" s="5">
        <v>86</v>
      </c>
      <c r="EW139" s="5">
        <v>86</v>
      </c>
      <c r="EX139" s="5">
        <v>86</v>
      </c>
      <c r="EY139" s="279">
        <v>87</v>
      </c>
      <c r="EZ139" s="285">
        <v>88</v>
      </c>
      <c r="FA139" s="291">
        <v>89</v>
      </c>
      <c r="FB139" s="295">
        <v>91</v>
      </c>
      <c r="FC139" s="299">
        <v>92</v>
      </c>
      <c r="FD139" s="305">
        <v>94</v>
      </c>
      <c r="FE139" s="308">
        <v>95</v>
      </c>
      <c r="FF139" s="310">
        <v>96</v>
      </c>
      <c r="FG139" s="313">
        <v>96</v>
      </c>
      <c r="FH139" s="317">
        <v>96</v>
      </c>
      <c r="FI139" s="322">
        <v>96</v>
      </c>
      <c r="FJ139" s="1">
        <v>97</v>
      </c>
      <c r="FK139" s="331">
        <v>98</v>
      </c>
      <c r="FL139" s="1">
        <v>98</v>
      </c>
      <c r="FM139" s="338">
        <v>98</v>
      </c>
      <c r="FN139" s="5">
        <v>98</v>
      </c>
      <c r="FO139" s="5">
        <v>98</v>
      </c>
      <c r="FP139" s="5">
        <v>98</v>
      </c>
      <c r="FQ139" s="5">
        <v>98</v>
      </c>
      <c r="FR139" s="5">
        <v>98</v>
      </c>
      <c r="FS139" s="5">
        <v>98</v>
      </c>
      <c r="FT139" s="5">
        <v>98</v>
      </c>
      <c r="FU139" s="5">
        <v>98</v>
      </c>
      <c r="FV139" s="5">
        <v>98</v>
      </c>
      <c r="FW139" s="5">
        <v>98</v>
      </c>
      <c r="FX139" s="441">
        <v>98</v>
      </c>
      <c r="FY139" s="448">
        <v>99</v>
      </c>
      <c r="FZ139" s="456">
        <v>100</v>
      </c>
      <c r="GA139" s="460">
        <v>100</v>
      </c>
      <c r="GB139" s="468">
        <v>103</v>
      </c>
      <c r="GC139" s="475">
        <v>107</v>
      </c>
      <c r="GD139" s="483">
        <v>112</v>
      </c>
      <c r="GE139" s="489">
        <v>117</v>
      </c>
      <c r="GF139" s="498">
        <v>121</v>
      </c>
      <c r="GG139" s="505">
        <v>121</v>
      </c>
      <c r="GH139" s="511">
        <v>121</v>
      </c>
      <c r="GI139" s="519">
        <v>121</v>
      </c>
      <c r="GJ139" s="530">
        <v>122</v>
      </c>
      <c r="GK139" s="218">
        <f t="shared" si="188"/>
        <v>1</v>
      </c>
      <c r="GL139" s="7">
        <v>5946</v>
      </c>
      <c r="GM139" s="7">
        <v>6030</v>
      </c>
      <c r="GN139" s="7">
        <v>6125</v>
      </c>
      <c r="GO139" s="13">
        <v>6141</v>
      </c>
      <c r="GP139" s="17">
        <v>6143</v>
      </c>
      <c r="GQ139" s="22">
        <v>6143</v>
      </c>
      <c r="GR139" s="31">
        <v>6143</v>
      </c>
      <c r="GS139" s="37">
        <v>6143</v>
      </c>
      <c r="GT139" s="41">
        <v>6144</v>
      </c>
      <c r="GU139" s="44">
        <v>6144</v>
      </c>
      <c r="GV139" s="47">
        <v>6144</v>
      </c>
      <c r="GW139" s="62">
        <v>6144</v>
      </c>
      <c r="GX139" s="65">
        <v>6144</v>
      </c>
      <c r="GY139" s="69">
        <v>6144</v>
      </c>
      <c r="GZ139" s="71">
        <v>6144</v>
      </c>
      <c r="HA139" s="73">
        <v>6144</v>
      </c>
      <c r="HB139" s="77">
        <v>6144</v>
      </c>
      <c r="HC139" s="82">
        <v>6144</v>
      </c>
      <c r="HD139" s="88">
        <v>6144</v>
      </c>
      <c r="HE139" s="90">
        <v>6195</v>
      </c>
      <c r="HF139" s="93">
        <v>6324</v>
      </c>
      <c r="HG139" s="99">
        <v>6457</v>
      </c>
      <c r="HH139" s="104">
        <v>6560</v>
      </c>
      <c r="HI139" s="114">
        <v>6653</v>
      </c>
      <c r="HJ139" s="117">
        <v>6750</v>
      </c>
      <c r="HK139" s="122">
        <v>6834</v>
      </c>
      <c r="HL139" s="124">
        <v>6930</v>
      </c>
      <c r="HM139" s="129">
        <v>6933</v>
      </c>
      <c r="HN139" s="133">
        <v>6933</v>
      </c>
      <c r="HO139" s="136">
        <v>6933</v>
      </c>
      <c r="HP139" s="140">
        <v>6933</v>
      </c>
      <c r="HQ139" s="145">
        <v>6933</v>
      </c>
      <c r="HR139" s="149">
        <v>6933</v>
      </c>
      <c r="HS139" s="153">
        <v>6933</v>
      </c>
      <c r="HT139" s="158">
        <v>6933</v>
      </c>
      <c r="HU139" s="163">
        <v>6933</v>
      </c>
      <c r="HV139" s="167">
        <v>6933</v>
      </c>
      <c r="HW139" s="174">
        <v>6933</v>
      </c>
      <c r="HX139" s="178">
        <v>6933</v>
      </c>
      <c r="HY139" s="184">
        <v>6933</v>
      </c>
      <c r="HZ139" s="189">
        <v>6933</v>
      </c>
      <c r="IA139" s="193">
        <v>6933</v>
      </c>
      <c r="IB139" s="202">
        <v>6933</v>
      </c>
      <c r="IC139" s="205">
        <v>6933</v>
      </c>
      <c r="ID139" s="209">
        <v>6933</v>
      </c>
      <c r="IE139" s="218">
        <v>6933</v>
      </c>
      <c r="IF139" s="225">
        <v>6933</v>
      </c>
      <c r="IG139" s="229">
        <v>6933</v>
      </c>
      <c r="IH139" s="235">
        <v>6933</v>
      </c>
      <c r="II139" s="245">
        <v>6933</v>
      </c>
      <c r="IJ139" s="251">
        <v>6933</v>
      </c>
      <c r="IK139" s="255">
        <v>6933</v>
      </c>
      <c r="IL139" s="264">
        <v>6933</v>
      </c>
      <c r="IM139" s="268">
        <v>6933</v>
      </c>
      <c r="IN139" s="272">
        <v>6933</v>
      </c>
      <c r="IO139" s="279">
        <v>6952</v>
      </c>
      <c r="IP139" s="285">
        <v>6993</v>
      </c>
      <c r="IQ139" s="291">
        <v>7035</v>
      </c>
      <c r="IR139" s="295">
        <v>7080</v>
      </c>
      <c r="IS139" s="301">
        <v>7129</v>
      </c>
      <c r="IT139" s="305">
        <v>7163</v>
      </c>
      <c r="IU139" s="308">
        <v>7197</v>
      </c>
      <c r="IV139" s="310">
        <v>7227</v>
      </c>
      <c r="IW139" s="313">
        <v>7259</v>
      </c>
      <c r="IX139" s="317">
        <v>7283</v>
      </c>
      <c r="IY139" s="322">
        <v>7310</v>
      </c>
      <c r="IZ139" s="327">
        <v>7339</v>
      </c>
      <c r="JA139" s="331">
        <v>7369</v>
      </c>
      <c r="JB139" s="335">
        <v>7375</v>
      </c>
      <c r="JC139" s="338">
        <v>7376</v>
      </c>
      <c r="JD139" s="343">
        <v>7376</v>
      </c>
      <c r="JE139" s="346">
        <v>7376</v>
      </c>
      <c r="JF139" s="354">
        <v>7376</v>
      </c>
      <c r="JG139" s="375">
        <v>7376</v>
      </c>
      <c r="JH139" s="388">
        <v>7376</v>
      </c>
      <c r="JI139" s="393">
        <v>7376</v>
      </c>
      <c r="JJ139" s="414">
        <v>7376</v>
      </c>
      <c r="JK139" s="422">
        <v>7376</v>
      </c>
      <c r="JL139" s="429">
        <v>7376</v>
      </c>
      <c r="JM139" s="435">
        <v>7376</v>
      </c>
      <c r="JN139" s="441">
        <v>7381</v>
      </c>
      <c r="JO139" s="448">
        <v>7393</v>
      </c>
      <c r="JP139" s="456">
        <v>7418</v>
      </c>
      <c r="JQ139" s="460">
        <v>7427</v>
      </c>
      <c r="JR139" s="468">
        <v>7442</v>
      </c>
      <c r="JS139" s="475">
        <v>7457</v>
      </c>
      <c r="JT139" s="483">
        <v>7475</v>
      </c>
      <c r="JU139" s="489">
        <v>7501</v>
      </c>
      <c r="JV139" s="498">
        <v>7659</v>
      </c>
      <c r="JW139" s="505">
        <v>7876</v>
      </c>
      <c r="JX139" s="511">
        <v>8060</v>
      </c>
      <c r="JY139" s="519">
        <v>8187</v>
      </c>
      <c r="JZ139" s="530">
        <v>8209</v>
      </c>
      <c r="KA139" s="218">
        <f t="shared" si="189"/>
        <v>22</v>
      </c>
      <c r="KB139" s="4"/>
    </row>
    <row r="140" spans="1:288" ht="15" customHeight="1" x14ac:dyDescent="0.2">
      <c r="A140" s="557"/>
      <c r="B140" s="43">
        <v>139</v>
      </c>
      <c r="C140" s="4" t="s">
        <v>240</v>
      </c>
      <c r="D140" s="43">
        <v>3</v>
      </c>
      <c r="E140" s="43">
        <v>3</v>
      </c>
      <c r="F140" s="7">
        <v>362</v>
      </c>
      <c r="G140" s="1">
        <v>370</v>
      </c>
      <c r="H140" s="1">
        <v>378</v>
      </c>
      <c r="I140" s="1">
        <v>386</v>
      </c>
      <c r="J140" s="18">
        <v>386</v>
      </c>
      <c r="K140" s="1">
        <v>392</v>
      </c>
      <c r="L140" s="1">
        <v>397</v>
      </c>
      <c r="M140" s="1">
        <f>ROUND((L140-F140)/6+L140+1,0)</f>
        <v>404</v>
      </c>
      <c r="N140" s="1">
        <f>ROUND((M140-F140)/7+M140,0)</f>
        <v>410</v>
      </c>
      <c r="O140" s="1">
        <f>ROUND((N140-F140)/8+N140,0)</f>
        <v>416</v>
      </c>
      <c r="P140" s="1">
        <f>ROUND((O140-F140)/9+O140+1,0)</f>
        <v>423</v>
      </c>
      <c r="Q140" s="53">
        <v>430</v>
      </c>
      <c r="R140" s="65">
        <v>437</v>
      </c>
      <c r="S140" s="1">
        <f>ROUND((R140-G140)/11+R140,1)</f>
        <v>443.1</v>
      </c>
      <c r="T140" s="71">
        <v>457</v>
      </c>
      <c r="U140" s="73" t="s">
        <v>7</v>
      </c>
      <c r="V140" s="77" t="s">
        <v>7</v>
      </c>
      <c r="W140" s="82" t="s">
        <v>7</v>
      </c>
      <c r="X140" s="88">
        <v>3</v>
      </c>
      <c r="Y140" s="1">
        <v>7</v>
      </c>
      <c r="Z140" s="93">
        <v>10</v>
      </c>
      <c r="AA140" s="99">
        <v>14</v>
      </c>
      <c r="AB140" s="1">
        <f>ROUND((AA140-X140)/3+AA140,1)</f>
        <v>17.7</v>
      </c>
      <c r="AC140" s="114">
        <v>33</v>
      </c>
      <c r="AD140" s="117">
        <v>36</v>
      </c>
      <c r="AE140" s="122">
        <v>39</v>
      </c>
      <c r="AF140" s="124">
        <v>39</v>
      </c>
      <c r="AG140" s="129">
        <v>39</v>
      </c>
      <c r="AH140" s="133">
        <v>40</v>
      </c>
      <c r="AI140" s="136">
        <v>40</v>
      </c>
      <c r="AJ140" s="140">
        <v>40</v>
      </c>
      <c r="AK140" s="1">
        <v>40</v>
      </c>
      <c r="AL140" s="149">
        <v>40</v>
      </c>
      <c r="AM140" s="153">
        <v>41</v>
      </c>
      <c r="AN140" s="1">
        <v>41</v>
      </c>
      <c r="AO140" s="163">
        <v>43</v>
      </c>
      <c r="AP140" s="1">
        <v>45</v>
      </c>
      <c r="AQ140" s="1">
        <v>47</v>
      </c>
      <c r="AR140" s="178">
        <v>46</v>
      </c>
      <c r="AS140" s="1">
        <v>47</v>
      </c>
      <c r="AT140" s="1">
        <v>49</v>
      </c>
      <c r="AU140" s="1">
        <v>50</v>
      </c>
      <c r="AV140" s="1">
        <v>52</v>
      </c>
      <c r="AW140" s="1">
        <v>54</v>
      </c>
      <c r="AX140" s="209">
        <v>54</v>
      </c>
      <c r="AY140" s="1">
        <v>56</v>
      </c>
      <c r="AZ140" s="1">
        <v>58</v>
      </c>
      <c r="BA140" s="1">
        <v>60</v>
      </c>
      <c r="BB140" s="1">
        <v>62</v>
      </c>
      <c r="BC140" s="1">
        <v>64</v>
      </c>
      <c r="BD140" s="1">
        <v>66</v>
      </c>
      <c r="BE140" s="1">
        <v>68</v>
      </c>
      <c r="BF140" s="1">
        <v>70</v>
      </c>
      <c r="BG140" s="1">
        <v>72</v>
      </c>
      <c r="BH140" s="1">
        <v>74</v>
      </c>
      <c r="BI140" s="1">
        <v>76</v>
      </c>
      <c r="BJ140" s="1">
        <v>78</v>
      </c>
      <c r="BK140" s="1">
        <v>80</v>
      </c>
      <c r="BL140" s="1">
        <v>82</v>
      </c>
      <c r="BM140" s="1">
        <v>84</v>
      </c>
      <c r="BN140" s="1">
        <v>86</v>
      </c>
      <c r="BO140" s="1">
        <v>88</v>
      </c>
      <c r="BP140" s="310">
        <v>77</v>
      </c>
      <c r="BQ140" s="1">
        <v>79</v>
      </c>
      <c r="BR140" s="1">
        <v>81</v>
      </c>
      <c r="BS140" s="1">
        <v>83</v>
      </c>
      <c r="BT140" s="1">
        <v>85</v>
      </c>
      <c r="BU140" s="1">
        <v>87</v>
      </c>
      <c r="BV140" s="1">
        <v>89</v>
      </c>
      <c r="BW140" s="1">
        <v>91</v>
      </c>
      <c r="BX140" s="1">
        <v>93</v>
      </c>
      <c r="BY140" s="1">
        <v>95</v>
      </c>
      <c r="BZ140" s="1">
        <v>97</v>
      </c>
      <c r="CA140" s="1">
        <v>99</v>
      </c>
      <c r="CB140" s="1">
        <v>101</v>
      </c>
      <c r="CC140" s="1">
        <v>103</v>
      </c>
      <c r="CD140" s="1">
        <v>105</v>
      </c>
      <c r="CE140" s="1">
        <v>107</v>
      </c>
      <c r="CF140" s="1">
        <v>109</v>
      </c>
      <c r="CG140" s="1">
        <v>111</v>
      </c>
      <c r="CH140" s="1">
        <v>113</v>
      </c>
      <c r="CI140" s="1">
        <v>115</v>
      </c>
      <c r="CJ140" s="1">
        <v>117</v>
      </c>
      <c r="CK140" s="1">
        <v>119</v>
      </c>
      <c r="CL140" s="1">
        <v>121</v>
      </c>
      <c r="CM140" s="1">
        <v>123</v>
      </c>
      <c r="CN140" s="483">
        <v>93</v>
      </c>
      <c r="CO140" s="1">
        <v>94</v>
      </c>
      <c r="CP140" s="1">
        <v>95</v>
      </c>
      <c r="CQ140" s="1">
        <v>96</v>
      </c>
      <c r="CR140" s="1">
        <v>97</v>
      </c>
      <c r="CS140" s="522">
        <v>98</v>
      </c>
      <c r="CT140" s="1">
        <v>99</v>
      </c>
      <c r="CU140" s="218">
        <f t="shared" si="183"/>
        <v>1</v>
      </c>
      <c r="CV140" s="7" t="s">
        <v>7</v>
      </c>
      <c r="CW140" s="7" t="s">
        <v>7</v>
      </c>
      <c r="CX140" s="11" t="s">
        <v>7</v>
      </c>
      <c r="CY140" s="13" t="s">
        <v>7</v>
      </c>
      <c r="CZ140" s="18" t="s">
        <v>7</v>
      </c>
      <c r="DA140" s="22" t="s">
        <v>7</v>
      </c>
      <c r="DB140" s="31" t="s">
        <v>7</v>
      </c>
      <c r="DC140" s="37" t="s">
        <v>7</v>
      </c>
      <c r="DD140" s="41" t="s">
        <v>7</v>
      </c>
      <c r="DE140" s="44" t="s">
        <v>7</v>
      </c>
      <c r="DF140" s="47" t="s">
        <v>7</v>
      </c>
      <c r="DG140" s="53" t="s">
        <v>7</v>
      </c>
      <c r="DH140" s="65" t="s">
        <v>7</v>
      </c>
      <c r="DI140" s="69" t="s">
        <v>7</v>
      </c>
      <c r="DJ140" s="71" t="s">
        <v>7</v>
      </c>
      <c r="DK140" s="73" t="s">
        <v>7</v>
      </c>
      <c r="DL140" s="77" t="s">
        <v>7</v>
      </c>
      <c r="DM140" s="82" t="s">
        <v>7</v>
      </c>
      <c r="DN140" s="88">
        <v>0.153</v>
      </c>
      <c r="DO140" s="1">
        <v>3</v>
      </c>
      <c r="DP140" s="93">
        <v>3</v>
      </c>
      <c r="DQ140" s="99">
        <v>3</v>
      </c>
      <c r="DR140" s="1">
        <v>3</v>
      </c>
      <c r="DS140" s="114">
        <v>6</v>
      </c>
      <c r="DT140" s="117">
        <v>7</v>
      </c>
      <c r="DU140" s="122">
        <v>7</v>
      </c>
      <c r="DV140" s="124">
        <v>7</v>
      </c>
      <c r="DW140" s="129">
        <v>7</v>
      </c>
      <c r="DX140" s="133">
        <v>8</v>
      </c>
      <c r="DY140" s="136">
        <v>8</v>
      </c>
      <c r="DZ140" s="140">
        <v>8</v>
      </c>
      <c r="EA140" s="1">
        <v>8</v>
      </c>
      <c r="EB140" s="149">
        <v>8</v>
      </c>
      <c r="EC140" s="153">
        <v>8</v>
      </c>
      <c r="ED140" s="1">
        <v>8</v>
      </c>
      <c r="EE140" s="163">
        <v>10</v>
      </c>
      <c r="EF140" s="1">
        <v>12</v>
      </c>
      <c r="EG140" s="1">
        <v>14</v>
      </c>
      <c r="EH140" s="178">
        <v>13</v>
      </c>
      <c r="EI140" s="1">
        <v>14</v>
      </c>
      <c r="EJ140" s="1">
        <v>15</v>
      </c>
      <c r="EK140" s="1">
        <f>EJ140</f>
        <v>15</v>
      </c>
      <c r="EL140" s="1">
        <f>EK140</f>
        <v>15</v>
      </c>
      <c r="EM140" s="1">
        <f>EL140</f>
        <v>15</v>
      </c>
      <c r="EN140" s="209">
        <v>15</v>
      </c>
      <c r="EO140" s="1">
        <v>17</v>
      </c>
      <c r="EP140" s="1">
        <v>18</v>
      </c>
      <c r="EQ140" s="1">
        <v>19</v>
      </c>
      <c r="ER140" s="1">
        <v>20</v>
      </c>
      <c r="ES140" s="1">
        <v>21</v>
      </c>
      <c r="ET140" s="1">
        <v>22</v>
      </c>
      <c r="EU140" s="1">
        <v>23</v>
      </c>
      <c r="EV140" s="1">
        <f>EU140</f>
        <v>23</v>
      </c>
      <c r="EW140" s="1">
        <f>EV140</f>
        <v>23</v>
      </c>
      <c r="EX140" s="1">
        <f t="shared" ref="EX140:EX141" si="203">EW140</f>
        <v>23</v>
      </c>
      <c r="EY140" s="1">
        <v>24</v>
      </c>
      <c r="EZ140" s="1">
        <v>25</v>
      </c>
      <c r="FA140" s="1">
        <v>26</v>
      </c>
      <c r="FB140" s="1">
        <v>27</v>
      </c>
      <c r="FC140" s="1">
        <v>28</v>
      </c>
      <c r="FD140" s="1">
        <v>29</v>
      </c>
      <c r="FE140" s="1">
        <v>30</v>
      </c>
      <c r="FF140" s="310">
        <v>26</v>
      </c>
      <c r="FG140" s="1">
        <f>FF140</f>
        <v>26</v>
      </c>
      <c r="FH140" s="1">
        <f>FG140</f>
        <v>26</v>
      </c>
      <c r="FI140" s="1">
        <f>FH140</f>
        <v>26</v>
      </c>
      <c r="FJ140" s="1">
        <f>FI140+1</f>
        <v>27</v>
      </c>
      <c r="FK140" s="1">
        <v>28</v>
      </c>
      <c r="FL140" s="1">
        <v>29</v>
      </c>
      <c r="FM140" s="1">
        <v>30</v>
      </c>
      <c r="FN140" s="1">
        <v>31</v>
      </c>
      <c r="FO140" s="1">
        <v>32</v>
      </c>
      <c r="FP140" s="1">
        <v>33</v>
      </c>
      <c r="FQ140" s="1">
        <v>34</v>
      </c>
      <c r="FR140" s="1">
        <v>35</v>
      </c>
      <c r="FS140" s="1">
        <v>36</v>
      </c>
      <c r="FT140" s="1">
        <v>37</v>
      </c>
      <c r="FU140" s="1">
        <v>38</v>
      </c>
      <c r="FV140" s="1">
        <v>39</v>
      </c>
      <c r="FW140" s="1">
        <v>40</v>
      </c>
      <c r="FX140" s="1">
        <v>41</v>
      </c>
      <c r="FY140" s="1">
        <v>42</v>
      </c>
      <c r="FZ140" s="1">
        <v>43</v>
      </c>
      <c r="GA140" s="1">
        <v>44</v>
      </c>
      <c r="GB140" s="1">
        <v>45</v>
      </c>
      <c r="GC140" s="1">
        <v>46</v>
      </c>
      <c r="GD140" s="483">
        <v>26</v>
      </c>
      <c r="GE140" s="1">
        <v>26</v>
      </c>
      <c r="GF140" s="1">
        <v>26</v>
      </c>
      <c r="GG140" s="1">
        <v>26</v>
      </c>
      <c r="GH140" s="1">
        <v>26</v>
      </c>
      <c r="GI140" s="522">
        <v>26</v>
      </c>
      <c r="GJ140" s="1">
        <v>26</v>
      </c>
      <c r="GK140" s="218">
        <f t="shared" si="188"/>
        <v>0</v>
      </c>
      <c r="GL140" s="7">
        <v>6444</v>
      </c>
      <c r="GM140" s="7">
        <v>6588</v>
      </c>
      <c r="GN140" s="7">
        <v>6772</v>
      </c>
      <c r="GO140" s="13">
        <v>6867</v>
      </c>
      <c r="GP140" s="17">
        <v>6963</v>
      </c>
      <c r="GQ140" s="22">
        <v>7074</v>
      </c>
      <c r="GR140" s="31">
        <v>7261</v>
      </c>
      <c r="GS140" s="37">
        <v>7419</v>
      </c>
      <c r="GT140" s="41">
        <v>7478</v>
      </c>
      <c r="GU140" s="44">
        <v>7886</v>
      </c>
      <c r="GV140" s="47">
        <v>8156</v>
      </c>
      <c r="GW140" s="53">
        <v>8336</v>
      </c>
      <c r="GX140" s="65">
        <v>8507</v>
      </c>
      <c r="GY140" s="69">
        <v>8712</v>
      </c>
      <c r="GZ140" s="71">
        <v>8914</v>
      </c>
      <c r="HA140" s="73">
        <v>8986</v>
      </c>
      <c r="HB140" s="77">
        <v>8987</v>
      </c>
      <c r="HC140" s="82">
        <v>8996</v>
      </c>
      <c r="HD140" s="88">
        <v>9074</v>
      </c>
      <c r="HE140" s="90">
        <v>9161</v>
      </c>
      <c r="HF140" s="93">
        <v>9231</v>
      </c>
      <c r="HG140" s="99">
        <v>9308</v>
      </c>
      <c r="HH140" s="104">
        <v>9407</v>
      </c>
      <c r="HI140" s="114">
        <v>9484</v>
      </c>
      <c r="HJ140" s="117">
        <v>9554</v>
      </c>
      <c r="HK140" s="122">
        <v>9567</v>
      </c>
      <c r="HL140" s="124">
        <v>9567</v>
      </c>
      <c r="HM140" s="129">
        <v>9589</v>
      </c>
      <c r="HN140" s="133">
        <v>9640</v>
      </c>
      <c r="HO140" s="136">
        <v>9650</v>
      </c>
      <c r="HP140" s="140">
        <v>9650</v>
      </c>
      <c r="HQ140" s="145">
        <v>9653</v>
      </c>
      <c r="HR140" s="149">
        <v>9668</v>
      </c>
      <c r="HS140" s="153">
        <v>9673</v>
      </c>
      <c r="HT140" s="158">
        <v>9685</v>
      </c>
      <c r="HU140" s="163">
        <v>9727</v>
      </c>
      <c r="HV140" s="167">
        <v>9838</v>
      </c>
      <c r="HW140" s="174">
        <v>9947</v>
      </c>
      <c r="HX140" s="178">
        <v>10065</v>
      </c>
      <c r="HY140" s="184">
        <v>10192</v>
      </c>
      <c r="HZ140" s="189">
        <v>10304</v>
      </c>
      <c r="IA140" s="193">
        <v>10424</v>
      </c>
      <c r="IB140" s="202">
        <v>10530</v>
      </c>
      <c r="IC140" s="205">
        <v>10631</v>
      </c>
      <c r="ID140" s="209">
        <v>10730</v>
      </c>
      <c r="IE140" s="218">
        <v>10848</v>
      </c>
      <c r="IF140" s="225">
        <v>10964</v>
      </c>
      <c r="IG140" s="229">
        <v>11077</v>
      </c>
      <c r="IH140" s="235">
        <v>11185</v>
      </c>
      <c r="II140" s="245">
        <v>11302</v>
      </c>
      <c r="IJ140" s="251">
        <v>11421</v>
      </c>
      <c r="IK140" s="255">
        <v>11523</v>
      </c>
      <c r="IL140" s="264">
        <v>11611</v>
      </c>
      <c r="IM140" s="268">
        <v>11724</v>
      </c>
      <c r="IN140" s="272">
        <v>11836</v>
      </c>
      <c r="IO140" s="279">
        <v>11953</v>
      </c>
      <c r="IP140" s="285">
        <v>12070</v>
      </c>
      <c r="IQ140" s="291">
        <v>12179</v>
      </c>
      <c r="IR140" s="295">
        <v>12278</v>
      </c>
      <c r="IS140" s="301">
        <v>12365</v>
      </c>
      <c r="IT140" s="305">
        <v>12487</v>
      </c>
      <c r="IU140" s="308">
        <v>12607</v>
      </c>
      <c r="IV140" s="310">
        <v>12733</v>
      </c>
      <c r="IW140" s="313">
        <v>12842</v>
      </c>
      <c r="IX140" s="317">
        <v>12961</v>
      </c>
      <c r="IY140" s="322">
        <v>13066</v>
      </c>
      <c r="IZ140" s="327">
        <v>13197</v>
      </c>
      <c r="JA140" s="331">
        <v>13308</v>
      </c>
      <c r="JB140" s="335">
        <v>13422</v>
      </c>
      <c r="JC140" s="338">
        <v>13527</v>
      </c>
      <c r="JD140" s="343">
        <v>13626</v>
      </c>
      <c r="JE140" s="346">
        <v>13720</v>
      </c>
      <c r="JF140" s="354">
        <v>13815</v>
      </c>
      <c r="JG140" s="375">
        <v>13894</v>
      </c>
      <c r="JH140" s="388">
        <v>13970</v>
      </c>
      <c r="JI140" s="393">
        <v>14033</v>
      </c>
      <c r="JJ140" s="414">
        <v>14105</v>
      </c>
      <c r="JK140" s="422">
        <v>14176</v>
      </c>
      <c r="JL140" s="429">
        <v>14278</v>
      </c>
      <c r="JM140" s="435">
        <v>14347</v>
      </c>
      <c r="JN140" s="441">
        <v>14412</v>
      </c>
      <c r="JO140" s="448">
        <v>14466</v>
      </c>
      <c r="JP140" s="456">
        <v>14527</v>
      </c>
      <c r="JQ140" s="460">
        <v>14596</v>
      </c>
      <c r="JR140" s="468">
        <v>14661</v>
      </c>
      <c r="JS140" s="475">
        <v>14714</v>
      </c>
      <c r="JT140" s="483">
        <v>14773</v>
      </c>
      <c r="JU140" s="489">
        <v>14825</v>
      </c>
      <c r="JV140" s="498">
        <v>14887</v>
      </c>
      <c r="JW140" s="505">
        <v>14961</v>
      </c>
      <c r="JX140" s="511">
        <v>15026</v>
      </c>
      <c r="JY140" s="519">
        <v>15077</v>
      </c>
      <c r="JZ140" s="530">
        <v>15142</v>
      </c>
      <c r="KA140" s="218">
        <f t="shared" si="189"/>
        <v>65</v>
      </c>
      <c r="KB140" s="4"/>
    </row>
    <row r="141" spans="1:288" ht="15" customHeight="1" x14ac:dyDescent="0.2">
      <c r="A141" s="557"/>
      <c r="B141" s="43">
        <v>140</v>
      </c>
      <c r="C141" s="4" t="s">
        <v>241</v>
      </c>
      <c r="D141" s="43">
        <v>6</v>
      </c>
      <c r="E141" s="43">
        <v>4</v>
      </c>
      <c r="F141" s="7">
        <v>16</v>
      </c>
      <c r="G141" s="7">
        <v>26</v>
      </c>
      <c r="H141" s="10">
        <v>39</v>
      </c>
      <c r="I141" s="13">
        <v>50</v>
      </c>
      <c r="J141" s="18">
        <v>63</v>
      </c>
      <c r="K141" s="22">
        <v>76</v>
      </c>
      <c r="L141" s="31">
        <v>91</v>
      </c>
      <c r="M141" s="37">
        <v>103</v>
      </c>
      <c r="N141" s="41">
        <v>112</v>
      </c>
      <c r="O141" s="44">
        <v>118</v>
      </c>
      <c r="P141" s="47">
        <v>128</v>
      </c>
      <c r="Q141" s="53">
        <v>136</v>
      </c>
      <c r="R141" s="65">
        <v>146</v>
      </c>
      <c r="S141" s="69">
        <v>154</v>
      </c>
      <c r="T141" s="71">
        <v>168</v>
      </c>
      <c r="U141" s="73">
        <v>179</v>
      </c>
      <c r="V141" s="77">
        <v>189</v>
      </c>
      <c r="W141" s="82">
        <v>198</v>
      </c>
      <c r="X141" s="88">
        <v>211</v>
      </c>
      <c r="Y141" s="90">
        <v>223</v>
      </c>
      <c r="Z141" s="93">
        <v>231</v>
      </c>
      <c r="AA141" s="1">
        <f>ROUND((Z141-W141)/3+Z141,1)</f>
        <v>242</v>
      </c>
      <c r="AB141" s="104">
        <v>247</v>
      </c>
      <c r="AC141" s="114">
        <v>254</v>
      </c>
      <c r="AD141" s="117">
        <v>262</v>
      </c>
      <c r="AE141" s="122">
        <v>269</v>
      </c>
      <c r="AF141" s="124">
        <v>277</v>
      </c>
      <c r="AG141" s="129">
        <v>285</v>
      </c>
      <c r="AH141" s="133">
        <v>295</v>
      </c>
      <c r="AI141" s="136">
        <v>306</v>
      </c>
      <c r="AJ141" s="140">
        <v>316</v>
      </c>
      <c r="AK141" s="145">
        <v>326</v>
      </c>
      <c r="AL141" s="149">
        <v>339</v>
      </c>
      <c r="AM141" s="1">
        <v>349</v>
      </c>
      <c r="AN141" s="158">
        <v>350</v>
      </c>
      <c r="AO141" s="163">
        <v>357</v>
      </c>
      <c r="AP141" s="1">
        <v>364</v>
      </c>
      <c r="AQ141" s="174">
        <v>373</v>
      </c>
      <c r="AR141" s="178">
        <v>382</v>
      </c>
      <c r="AS141" s="184">
        <v>390</v>
      </c>
      <c r="AT141" s="189">
        <v>402</v>
      </c>
      <c r="AU141" s="193">
        <v>413</v>
      </c>
      <c r="AV141" s="202">
        <v>424</v>
      </c>
      <c r="AW141" s="205">
        <v>434</v>
      </c>
      <c r="AX141" s="209">
        <v>444</v>
      </c>
      <c r="AY141" s="218">
        <v>452</v>
      </c>
      <c r="AZ141" s="225">
        <v>457</v>
      </c>
      <c r="BA141" s="1">
        <v>462</v>
      </c>
      <c r="BB141" s="1">
        <v>467</v>
      </c>
      <c r="BC141" s="1">
        <v>472</v>
      </c>
      <c r="BD141" s="251">
        <v>476</v>
      </c>
      <c r="BE141" s="255">
        <v>480</v>
      </c>
      <c r="BF141" s="264">
        <v>483</v>
      </c>
      <c r="BG141" s="268">
        <v>488</v>
      </c>
      <c r="BH141" s="1">
        <v>492</v>
      </c>
      <c r="BI141" s="279">
        <v>496</v>
      </c>
      <c r="BJ141" s="285">
        <v>500</v>
      </c>
      <c r="BK141" s="291">
        <v>504</v>
      </c>
      <c r="BL141" s="295">
        <v>507</v>
      </c>
      <c r="BM141" s="299">
        <v>511</v>
      </c>
      <c r="BN141" s="305">
        <v>514</v>
      </c>
      <c r="BO141" s="308">
        <v>517</v>
      </c>
      <c r="BP141" s="310">
        <v>520</v>
      </c>
      <c r="BQ141" s="313">
        <v>524</v>
      </c>
      <c r="BR141" s="317">
        <v>529</v>
      </c>
      <c r="BS141" s="322">
        <v>533</v>
      </c>
      <c r="BT141" s="327">
        <v>538</v>
      </c>
      <c r="BU141" s="331">
        <v>541</v>
      </c>
      <c r="BV141" s="335">
        <v>545</v>
      </c>
      <c r="BW141" s="338">
        <v>548</v>
      </c>
      <c r="BX141" s="343">
        <v>550</v>
      </c>
      <c r="BY141" s="346">
        <v>554</v>
      </c>
      <c r="BZ141" s="1">
        <v>561</v>
      </c>
      <c r="CA141" s="375">
        <v>561</v>
      </c>
      <c r="CB141" s="388">
        <v>564</v>
      </c>
      <c r="CC141" s="393">
        <v>567</v>
      </c>
      <c r="CD141" s="414">
        <v>571</v>
      </c>
      <c r="CE141" s="422">
        <v>576</v>
      </c>
      <c r="CF141" s="429">
        <v>580</v>
      </c>
      <c r="CG141" s="435">
        <v>584</v>
      </c>
      <c r="CH141" s="441">
        <v>587</v>
      </c>
      <c r="CI141" s="448">
        <v>590</v>
      </c>
      <c r="CJ141" s="456">
        <v>593</v>
      </c>
      <c r="CK141" s="460">
        <v>596</v>
      </c>
      <c r="CL141" s="468">
        <v>598</v>
      </c>
      <c r="CM141" s="475">
        <v>601</v>
      </c>
      <c r="CN141" s="483">
        <v>605</v>
      </c>
      <c r="CO141" s="489">
        <v>609</v>
      </c>
      <c r="CP141" s="498">
        <v>612</v>
      </c>
      <c r="CQ141" s="505">
        <v>615</v>
      </c>
      <c r="CR141" s="511">
        <v>619</v>
      </c>
      <c r="CS141" s="519">
        <v>622</v>
      </c>
      <c r="CT141" s="530">
        <v>626</v>
      </c>
      <c r="CU141" s="218">
        <f t="shared" si="183"/>
        <v>4</v>
      </c>
      <c r="CV141" s="7">
        <v>333</v>
      </c>
      <c r="CW141" s="7">
        <v>338</v>
      </c>
      <c r="CX141" s="10">
        <v>343</v>
      </c>
      <c r="CY141" s="13">
        <v>347</v>
      </c>
      <c r="CZ141" s="18">
        <v>350</v>
      </c>
      <c r="DA141" s="22">
        <v>354</v>
      </c>
      <c r="DB141" s="31">
        <v>356</v>
      </c>
      <c r="DC141" s="37">
        <v>359</v>
      </c>
      <c r="DD141" s="41">
        <v>360</v>
      </c>
      <c r="DE141" s="44">
        <v>364</v>
      </c>
      <c r="DF141" s="47">
        <v>370</v>
      </c>
      <c r="DG141" s="53">
        <v>375</v>
      </c>
      <c r="DH141" s="65">
        <v>381</v>
      </c>
      <c r="DI141" s="69">
        <v>387</v>
      </c>
      <c r="DJ141" s="71">
        <v>395</v>
      </c>
      <c r="DK141" s="73">
        <v>402</v>
      </c>
      <c r="DL141" s="77">
        <v>407</v>
      </c>
      <c r="DM141" s="82">
        <v>413</v>
      </c>
      <c r="DN141" s="88">
        <v>418</v>
      </c>
      <c r="DO141" s="90">
        <v>420</v>
      </c>
      <c r="DP141" s="93">
        <v>426</v>
      </c>
      <c r="DQ141" s="1">
        <f>ROUND((DP141-DM141)/3+DP141,1)</f>
        <v>430.3</v>
      </c>
      <c r="DR141" s="104">
        <v>439</v>
      </c>
      <c r="DS141" s="114">
        <v>445</v>
      </c>
      <c r="DT141" s="117">
        <v>452</v>
      </c>
      <c r="DU141" s="122">
        <v>457</v>
      </c>
      <c r="DV141" s="124">
        <v>463</v>
      </c>
      <c r="DW141" s="129">
        <v>468</v>
      </c>
      <c r="DX141" s="133">
        <v>471</v>
      </c>
      <c r="DY141" s="136">
        <v>471</v>
      </c>
      <c r="DZ141" s="140">
        <v>471</v>
      </c>
      <c r="EA141" s="145">
        <v>471</v>
      </c>
      <c r="EB141" s="149">
        <v>472</v>
      </c>
      <c r="EC141" s="1">
        <v>474</v>
      </c>
      <c r="ED141" s="158">
        <v>478</v>
      </c>
      <c r="EE141" s="163">
        <v>484</v>
      </c>
      <c r="EF141" s="1">
        <v>490</v>
      </c>
      <c r="EG141" s="174">
        <v>491</v>
      </c>
      <c r="EH141" s="178">
        <v>496</v>
      </c>
      <c r="EI141" s="184">
        <v>500</v>
      </c>
      <c r="EJ141" s="189">
        <v>502</v>
      </c>
      <c r="EK141" s="193">
        <v>502</v>
      </c>
      <c r="EL141" s="202">
        <v>502</v>
      </c>
      <c r="EM141" s="205">
        <v>502</v>
      </c>
      <c r="EN141" s="209">
        <v>502</v>
      </c>
      <c r="EO141" s="218">
        <v>505</v>
      </c>
      <c r="EP141" s="225">
        <v>509</v>
      </c>
      <c r="EQ141" s="1">
        <v>513</v>
      </c>
      <c r="ER141" s="1">
        <v>517</v>
      </c>
      <c r="ES141" s="1">
        <v>521</v>
      </c>
      <c r="ET141" s="251">
        <v>524</v>
      </c>
      <c r="EU141" s="255">
        <v>526</v>
      </c>
      <c r="EV141" s="264">
        <v>527</v>
      </c>
      <c r="EW141" s="268">
        <v>527</v>
      </c>
      <c r="EX141" s="1">
        <f t="shared" si="203"/>
        <v>527</v>
      </c>
      <c r="EY141" s="279">
        <v>529</v>
      </c>
      <c r="EZ141" s="285">
        <v>530</v>
      </c>
      <c r="FA141" s="291">
        <v>532</v>
      </c>
      <c r="FB141" s="295">
        <v>534</v>
      </c>
      <c r="FC141" s="299">
        <v>538</v>
      </c>
      <c r="FD141" s="305">
        <v>541</v>
      </c>
      <c r="FE141" s="308">
        <v>543</v>
      </c>
      <c r="FF141" s="310">
        <v>545</v>
      </c>
      <c r="FG141" s="313">
        <v>546</v>
      </c>
      <c r="FH141" s="317">
        <v>546</v>
      </c>
      <c r="FI141" s="322">
        <v>546</v>
      </c>
      <c r="FJ141" s="327">
        <v>546</v>
      </c>
      <c r="FK141" s="331">
        <v>547</v>
      </c>
      <c r="FL141" s="335">
        <v>548</v>
      </c>
      <c r="FM141" s="338">
        <v>551</v>
      </c>
      <c r="FN141" s="343">
        <v>553</v>
      </c>
      <c r="FO141" s="346">
        <v>555</v>
      </c>
      <c r="FP141" s="354">
        <v>562</v>
      </c>
      <c r="FQ141" s="375">
        <v>557</v>
      </c>
      <c r="FR141" s="388">
        <v>558</v>
      </c>
      <c r="FS141" s="393">
        <v>559</v>
      </c>
      <c r="FT141" s="414">
        <v>559</v>
      </c>
      <c r="FU141" s="422">
        <v>559</v>
      </c>
      <c r="FV141" s="429">
        <v>559</v>
      </c>
      <c r="FW141" s="435">
        <v>559</v>
      </c>
      <c r="FX141" s="441">
        <v>560</v>
      </c>
      <c r="FY141" s="448">
        <v>563</v>
      </c>
      <c r="FZ141" s="456">
        <v>565</v>
      </c>
      <c r="GA141" s="460">
        <v>568</v>
      </c>
      <c r="GB141" s="468">
        <v>571</v>
      </c>
      <c r="GC141" s="475">
        <v>573</v>
      </c>
      <c r="GD141" s="483">
        <v>575</v>
      </c>
      <c r="GE141" s="489">
        <v>576</v>
      </c>
      <c r="GF141" s="498">
        <v>578</v>
      </c>
      <c r="GG141" s="505">
        <v>580</v>
      </c>
      <c r="GH141" s="511">
        <v>583</v>
      </c>
      <c r="GI141" s="519">
        <v>585</v>
      </c>
      <c r="GJ141" s="530">
        <v>588</v>
      </c>
      <c r="GK141" s="218">
        <f t="shared" si="188"/>
        <v>3</v>
      </c>
      <c r="GL141" s="7">
        <v>9570</v>
      </c>
      <c r="GM141" s="7">
        <v>9728</v>
      </c>
      <c r="GN141" s="7">
        <v>9910</v>
      </c>
      <c r="GO141" s="13">
        <v>10065</v>
      </c>
      <c r="GP141" s="17">
        <v>10240</v>
      </c>
      <c r="GQ141" s="22">
        <v>10415</v>
      </c>
      <c r="GR141" s="31">
        <v>10615</v>
      </c>
      <c r="GS141" s="37">
        <v>10785</v>
      </c>
      <c r="GT141" s="41">
        <v>10935</v>
      </c>
      <c r="GU141" s="44">
        <v>11075</v>
      </c>
      <c r="GV141" s="47">
        <v>11252</v>
      </c>
      <c r="GW141" s="53">
        <v>11439</v>
      </c>
      <c r="GX141" s="65">
        <v>11615</v>
      </c>
      <c r="GY141" s="69">
        <v>11790</v>
      </c>
      <c r="GZ141" s="71">
        <v>12018</v>
      </c>
      <c r="HA141" s="73">
        <v>12218</v>
      </c>
      <c r="HB141" s="77">
        <v>12406</v>
      </c>
      <c r="HC141" s="82">
        <v>12581</v>
      </c>
      <c r="HD141" s="88">
        <v>12781</v>
      </c>
      <c r="HE141" s="90">
        <v>12986</v>
      </c>
      <c r="HF141" s="93">
        <v>13138</v>
      </c>
      <c r="HG141" s="99">
        <v>13281</v>
      </c>
      <c r="HH141" s="104">
        <v>13426</v>
      </c>
      <c r="HI141" s="114">
        <v>13579</v>
      </c>
      <c r="HJ141" s="117">
        <v>13712</v>
      </c>
      <c r="HK141" s="122">
        <v>13840</v>
      </c>
      <c r="HL141" s="124">
        <v>13976</v>
      </c>
      <c r="HM141" s="129">
        <v>14097</v>
      </c>
      <c r="HN141" s="133">
        <v>14229</v>
      </c>
      <c r="HO141" s="136">
        <v>14389</v>
      </c>
      <c r="HP141" s="140">
        <v>14543</v>
      </c>
      <c r="HQ141" s="145">
        <v>14716</v>
      </c>
      <c r="HR141" s="149">
        <v>14929</v>
      </c>
      <c r="HS141" s="153">
        <v>15076</v>
      </c>
      <c r="HT141" s="158">
        <v>15233</v>
      </c>
      <c r="HU141" s="163">
        <v>15396</v>
      </c>
      <c r="HV141" s="167">
        <v>15558</v>
      </c>
      <c r="HW141" s="174">
        <v>15708</v>
      </c>
      <c r="HX141" s="178">
        <v>15849</v>
      </c>
      <c r="HY141" s="184">
        <v>15986</v>
      </c>
      <c r="HZ141" s="189">
        <v>16153</v>
      </c>
      <c r="IA141" s="193">
        <v>16318</v>
      </c>
      <c r="IB141" s="202">
        <v>16503</v>
      </c>
      <c r="IC141" s="205">
        <v>16687</v>
      </c>
      <c r="ID141" s="209">
        <v>16879</v>
      </c>
      <c r="IE141" s="218">
        <v>17042</v>
      </c>
      <c r="IF141" s="225">
        <v>17167</v>
      </c>
      <c r="IG141" s="229">
        <v>17323</v>
      </c>
      <c r="IH141" s="235">
        <v>17483</v>
      </c>
      <c r="II141" s="245">
        <v>17592</v>
      </c>
      <c r="IJ141" s="251">
        <v>17672</v>
      </c>
      <c r="IK141" s="255">
        <v>17763</v>
      </c>
      <c r="IL141" s="264">
        <v>17838</v>
      </c>
      <c r="IM141" s="268">
        <v>17937</v>
      </c>
      <c r="IN141" s="272">
        <v>18046</v>
      </c>
      <c r="IO141" s="279">
        <v>18163</v>
      </c>
      <c r="IP141" s="285">
        <v>18270</v>
      </c>
      <c r="IQ141" s="291">
        <v>18376</v>
      </c>
      <c r="IR141" s="295">
        <v>18476</v>
      </c>
      <c r="IS141" s="301">
        <v>18589</v>
      </c>
      <c r="IT141" s="305">
        <v>18697</v>
      </c>
      <c r="IU141" s="308">
        <v>18784</v>
      </c>
      <c r="IV141" s="310">
        <v>18887</v>
      </c>
      <c r="IW141" s="313">
        <v>19015</v>
      </c>
      <c r="IX141" s="317">
        <v>19127</v>
      </c>
      <c r="IY141" s="322">
        <v>19236</v>
      </c>
      <c r="IZ141" s="327">
        <v>19349</v>
      </c>
      <c r="JA141" s="331">
        <v>19437</v>
      </c>
      <c r="JB141" s="335">
        <v>19547</v>
      </c>
      <c r="JC141" s="338">
        <v>19637</v>
      </c>
      <c r="JD141" s="343">
        <v>19738</v>
      </c>
      <c r="JE141" s="346">
        <v>19866</v>
      </c>
      <c r="JF141" s="354">
        <v>19969</v>
      </c>
      <c r="JG141" s="375">
        <v>20083</v>
      </c>
      <c r="JH141" s="388">
        <v>20181</v>
      </c>
      <c r="JI141" s="393">
        <v>20288</v>
      </c>
      <c r="JJ141" s="414">
        <v>20390</v>
      </c>
      <c r="JK141" s="422">
        <v>20497</v>
      </c>
      <c r="JL141" s="429">
        <v>20600</v>
      </c>
      <c r="JM141" s="435">
        <v>20699</v>
      </c>
      <c r="JN141" s="441">
        <v>20799</v>
      </c>
      <c r="JO141" s="448">
        <v>20898</v>
      </c>
      <c r="JP141" s="456">
        <v>21000</v>
      </c>
      <c r="JQ141" s="460">
        <v>21109</v>
      </c>
      <c r="JR141" s="468">
        <v>21202</v>
      </c>
      <c r="JS141" s="475">
        <v>21286</v>
      </c>
      <c r="JT141" s="483">
        <v>21401</v>
      </c>
      <c r="JU141" s="489">
        <v>21502</v>
      </c>
      <c r="JV141" s="498">
        <v>21591</v>
      </c>
      <c r="JW141" s="505">
        <v>21676</v>
      </c>
      <c r="JX141" s="511">
        <v>21770</v>
      </c>
      <c r="JY141" s="519">
        <v>21858</v>
      </c>
      <c r="JZ141" s="530">
        <v>21953</v>
      </c>
      <c r="KA141" s="218">
        <f t="shared" si="189"/>
        <v>95</v>
      </c>
      <c r="KB141" s="4"/>
    </row>
    <row r="142" spans="1:288" ht="15" customHeight="1" x14ac:dyDescent="0.2">
      <c r="A142" s="557">
        <v>6</v>
      </c>
      <c r="B142" s="43">
        <v>141</v>
      </c>
      <c r="C142" s="4" t="s">
        <v>356</v>
      </c>
      <c r="D142" s="43">
        <v>0</v>
      </c>
      <c r="E142" s="43">
        <v>3</v>
      </c>
      <c r="F142" s="7">
        <v>355</v>
      </c>
      <c r="G142" s="1">
        <v>365</v>
      </c>
      <c r="H142" s="10">
        <v>366</v>
      </c>
      <c r="I142" s="1">
        <v>371</v>
      </c>
      <c r="J142" s="18">
        <v>383</v>
      </c>
      <c r="K142" s="1">
        <v>390</v>
      </c>
      <c r="L142" s="1">
        <v>395</v>
      </c>
      <c r="M142" s="1">
        <f t="shared" ref="M142:M143" si="204">ROUND((L142-F142)/6+L142+1,0)</f>
        <v>403</v>
      </c>
      <c r="N142" s="1">
        <f>ROUND((M142-F142)/7+M142,0)</f>
        <v>410</v>
      </c>
      <c r="O142" s="1">
        <f>ROUND((N142-F142)/8+N142,0)</f>
        <v>417</v>
      </c>
      <c r="P142" s="1">
        <f>ROUND((O142-F142)/9+O142+1,0)</f>
        <v>425</v>
      </c>
      <c r="Q142" s="1">
        <f>ROUND((P142-F142)/10+P142+1,1)</f>
        <v>433</v>
      </c>
      <c r="R142" s="1">
        <f>ROUND((Q142-F142)/11+Q142,1)</f>
        <v>440.1</v>
      </c>
      <c r="S142" s="69">
        <v>450</v>
      </c>
      <c r="T142" s="71">
        <v>470</v>
      </c>
      <c r="U142" s="73">
        <v>490</v>
      </c>
      <c r="V142" s="77">
        <v>505</v>
      </c>
      <c r="W142" s="82">
        <v>515</v>
      </c>
      <c r="X142" s="1">
        <f>ROUND((W142-T142)/3+W142,1)</f>
        <v>530</v>
      </c>
      <c r="Y142" s="1">
        <f>ROUND((X142-U142)/3+X142,1)</f>
        <v>543.29999999999995</v>
      </c>
      <c r="Z142" s="93">
        <v>543.29999999999995</v>
      </c>
      <c r="AA142" s="1">
        <f>ROUND((Z142-W142)/3+Z142,1)</f>
        <v>552.70000000000005</v>
      </c>
      <c r="AB142" s="5">
        <v>552.70000000000005</v>
      </c>
      <c r="AC142" s="5">
        <v>552.70000000000005</v>
      </c>
      <c r="AD142" s="5">
        <v>552.70000000000005</v>
      </c>
      <c r="AE142" s="1">
        <v>552.70000000000005</v>
      </c>
      <c r="AF142" s="124">
        <v>555</v>
      </c>
      <c r="AG142" s="1">
        <v>558</v>
      </c>
      <c r="AH142" s="1">
        <f>ROUND((AG142-AD142)/3+AG142,1)</f>
        <v>559.79999999999995</v>
      </c>
      <c r="AI142" s="136">
        <v>568</v>
      </c>
      <c r="AJ142" s="1">
        <f>ROUND((AI142-AF142)/3+AI142,1)</f>
        <v>572.29999999999995</v>
      </c>
      <c r="AK142" s="1">
        <f t="shared" ref="AK142" si="205">ROUND((AJ142-AG142)/3+AJ142,1)</f>
        <v>577.1</v>
      </c>
      <c r="AL142" s="1">
        <v>581.4</v>
      </c>
      <c r="AM142" s="1">
        <v>585.70000000000005</v>
      </c>
      <c r="AN142" s="1">
        <v>591</v>
      </c>
      <c r="AO142" s="1">
        <v>595.29999999999995</v>
      </c>
      <c r="AP142" s="1">
        <v>599.6</v>
      </c>
      <c r="AQ142" s="1">
        <f>AP142+4.3</f>
        <v>603.9</v>
      </c>
      <c r="AR142" s="178">
        <v>595</v>
      </c>
      <c r="AS142" s="5">
        <v>595</v>
      </c>
      <c r="AT142" s="5">
        <v>595</v>
      </c>
      <c r="AU142" s="5">
        <v>595</v>
      </c>
      <c r="AV142" s="5">
        <v>595</v>
      </c>
      <c r="AW142" s="5">
        <v>595</v>
      </c>
      <c r="AX142" s="5">
        <v>595</v>
      </c>
      <c r="AY142" s="5">
        <v>595</v>
      </c>
      <c r="AZ142" s="5">
        <v>595</v>
      </c>
      <c r="BA142" s="5">
        <v>595</v>
      </c>
      <c r="BB142" s="5">
        <v>595</v>
      </c>
      <c r="BC142" s="5">
        <v>595</v>
      </c>
      <c r="BD142" s="5">
        <v>595</v>
      </c>
      <c r="BE142" s="5">
        <v>595</v>
      </c>
      <c r="BF142" s="5">
        <v>595</v>
      </c>
      <c r="BG142" s="5">
        <v>595</v>
      </c>
      <c r="BH142" s="272">
        <v>607</v>
      </c>
      <c r="BI142" s="279">
        <v>613</v>
      </c>
      <c r="BJ142" s="285">
        <v>12</v>
      </c>
      <c r="BK142" s="291">
        <v>22</v>
      </c>
      <c r="BL142" s="295">
        <v>36</v>
      </c>
      <c r="BM142" s="299">
        <v>54</v>
      </c>
      <c r="BN142" s="305">
        <v>68</v>
      </c>
      <c r="BO142" s="308">
        <v>75</v>
      </c>
      <c r="BP142" s="310">
        <v>88</v>
      </c>
      <c r="BQ142" s="313">
        <v>102</v>
      </c>
      <c r="BR142" s="317">
        <v>117</v>
      </c>
      <c r="BS142" s="322">
        <v>124</v>
      </c>
      <c r="BT142" s="327">
        <v>135</v>
      </c>
      <c r="BU142" s="331">
        <v>145</v>
      </c>
      <c r="BV142" s="335">
        <v>150</v>
      </c>
      <c r="BW142" s="338">
        <v>158</v>
      </c>
      <c r="BX142" s="343">
        <v>165</v>
      </c>
      <c r="BY142" s="346">
        <v>174</v>
      </c>
      <c r="BZ142" s="354">
        <v>182</v>
      </c>
      <c r="CA142" s="375">
        <v>190</v>
      </c>
      <c r="CB142" s="388">
        <v>198</v>
      </c>
      <c r="CC142" s="393">
        <v>209</v>
      </c>
      <c r="CD142" s="414">
        <v>224</v>
      </c>
      <c r="CE142" s="422">
        <v>237</v>
      </c>
      <c r="CF142" s="429">
        <v>254</v>
      </c>
      <c r="CG142" s="435">
        <v>270</v>
      </c>
      <c r="CH142" s="441">
        <v>282</v>
      </c>
      <c r="CI142" s="448">
        <v>291</v>
      </c>
      <c r="CJ142" s="456">
        <v>302</v>
      </c>
      <c r="CK142" s="460">
        <v>313</v>
      </c>
      <c r="CL142" s="468">
        <v>322</v>
      </c>
      <c r="CM142" s="475">
        <v>331</v>
      </c>
      <c r="CN142" s="483">
        <v>347</v>
      </c>
      <c r="CO142" s="489">
        <v>360</v>
      </c>
      <c r="CP142" s="498">
        <v>379</v>
      </c>
      <c r="CQ142" s="505">
        <v>396</v>
      </c>
      <c r="CR142" s="511">
        <v>409</v>
      </c>
      <c r="CS142" s="519">
        <v>427</v>
      </c>
      <c r="CT142" s="530">
        <v>448</v>
      </c>
      <c r="CU142" s="218">
        <f t="shared" si="183"/>
        <v>21</v>
      </c>
      <c r="CV142" s="7">
        <v>172</v>
      </c>
      <c r="CW142" s="1">
        <v>175</v>
      </c>
      <c r="CX142" s="10">
        <v>182</v>
      </c>
      <c r="CY142" s="1">
        <v>185</v>
      </c>
      <c r="CZ142" s="18">
        <v>189</v>
      </c>
      <c r="DA142" s="1">
        <v>192</v>
      </c>
      <c r="DB142" s="1">
        <v>194</v>
      </c>
      <c r="DC142" s="1">
        <f t="shared" ref="DC142:DC143" si="206">ROUND((DB142-CV142)/6/31*21+DB142-1,0)</f>
        <v>195</v>
      </c>
      <c r="DD142" s="1">
        <f>ROUND((DC142-CV142)/7+DC142,0)</f>
        <v>198</v>
      </c>
      <c r="DE142" s="1">
        <f>ROUND((DD142-CV142)/8+DD142,0)</f>
        <v>201</v>
      </c>
      <c r="DF142" s="1">
        <f>ROUND((DE142-CV142)/9+DE142+1,0)</f>
        <v>205</v>
      </c>
      <c r="DG142" s="1">
        <f>ROUND((DF142-CV142)/10+DF142+1,1)</f>
        <v>209.3</v>
      </c>
      <c r="DH142" s="1">
        <f>ROUND((DG142-CV142)/11+DG142,1)</f>
        <v>212.7</v>
      </c>
      <c r="DI142" s="69">
        <v>222</v>
      </c>
      <c r="DJ142" s="71">
        <v>227</v>
      </c>
      <c r="DK142" s="73">
        <v>231</v>
      </c>
      <c r="DL142" s="77">
        <v>235</v>
      </c>
      <c r="DM142" s="82">
        <v>238</v>
      </c>
      <c r="DN142" s="1">
        <f>ROUND((DM142-DJ142)/3+DM142,1)</f>
        <v>241.7</v>
      </c>
      <c r="DO142" s="1">
        <f>ROUND((DN142-DK142)/3+DN142,1)</f>
        <v>245.3</v>
      </c>
      <c r="DP142" s="93">
        <v>246</v>
      </c>
      <c r="DQ142" s="1">
        <f>ROUND((DP142-DM142)/3+DP142,1)</f>
        <v>248.7</v>
      </c>
      <c r="DR142" s="104">
        <v>255</v>
      </c>
      <c r="DS142" s="114">
        <v>260</v>
      </c>
      <c r="DT142" s="117">
        <v>263</v>
      </c>
      <c r="DU142" s="1">
        <v>267</v>
      </c>
      <c r="DV142" s="124">
        <v>271</v>
      </c>
      <c r="DW142" s="1">
        <f>ROUND((DV142-DS142)/3+DV142,1)</f>
        <v>274.7</v>
      </c>
      <c r="DX142" s="1">
        <f>ROUND((DW142-DT142)/3/31*16+DW142,1)</f>
        <v>276.7</v>
      </c>
      <c r="DY142" s="136">
        <v>276.7</v>
      </c>
      <c r="DZ142" s="1">
        <f>DY142</f>
        <v>276.7</v>
      </c>
      <c r="EA142" s="1">
        <f>DZ142</f>
        <v>276.7</v>
      </c>
      <c r="EB142" s="1">
        <v>277.7</v>
      </c>
      <c r="EC142" s="1">
        <v>280</v>
      </c>
      <c r="ED142" s="1">
        <v>283</v>
      </c>
      <c r="EE142" s="1">
        <v>286.10000000000002</v>
      </c>
      <c r="EF142" s="1">
        <v>289.2</v>
      </c>
      <c r="EG142" s="1">
        <f>EF142+3.1</f>
        <v>292.3</v>
      </c>
      <c r="EH142" s="178">
        <v>283</v>
      </c>
      <c r="EI142" s="5">
        <v>283</v>
      </c>
      <c r="EJ142" s="5">
        <v>283</v>
      </c>
      <c r="EK142" s="5">
        <v>283</v>
      </c>
      <c r="EL142" s="5">
        <v>283</v>
      </c>
      <c r="EM142" s="5">
        <v>283</v>
      </c>
      <c r="EN142" s="5">
        <v>283</v>
      </c>
      <c r="EO142" s="5">
        <v>283</v>
      </c>
      <c r="EP142" s="5">
        <v>283</v>
      </c>
      <c r="EQ142" s="5">
        <v>283</v>
      </c>
      <c r="ER142" s="5">
        <v>283</v>
      </c>
      <c r="ES142" s="5">
        <v>283</v>
      </c>
      <c r="ET142" s="5">
        <v>283</v>
      </c>
      <c r="EU142" s="5">
        <v>283</v>
      </c>
      <c r="EV142" s="5">
        <v>283</v>
      </c>
      <c r="EW142" s="5">
        <v>283</v>
      </c>
      <c r="EX142" s="272">
        <v>283</v>
      </c>
      <c r="EY142" s="279">
        <v>284</v>
      </c>
      <c r="EZ142" s="285">
        <v>1.115</v>
      </c>
      <c r="FA142" s="291">
        <v>1.115</v>
      </c>
      <c r="FB142" s="295">
        <v>1.115</v>
      </c>
      <c r="FC142" s="299">
        <v>1.115</v>
      </c>
      <c r="FD142" s="305">
        <v>1.115</v>
      </c>
      <c r="FE142" s="308">
        <v>1.115</v>
      </c>
      <c r="FF142" s="310">
        <v>1.115</v>
      </c>
      <c r="FG142" s="313">
        <v>1.115</v>
      </c>
      <c r="FH142" s="317">
        <v>1.115</v>
      </c>
      <c r="FI142" s="322">
        <v>1.115</v>
      </c>
      <c r="FJ142" s="327">
        <v>1.115</v>
      </c>
      <c r="FK142" s="331">
        <v>1.115</v>
      </c>
      <c r="FL142" s="335">
        <v>1.115</v>
      </c>
      <c r="FM142" s="338">
        <v>1.115</v>
      </c>
      <c r="FN142" s="343">
        <v>1.115</v>
      </c>
      <c r="FO142" s="346">
        <v>1.115</v>
      </c>
      <c r="FP142" s="354">
        <v>1.115</v>
      </c>
      <c r="FQ142" s="375">
        <v>1.115</v>
      </c>
      <c r="FR142" s="388">
        <v>1.115</v>
      </c>
      <c r="FS142" s="393">
        <v>1.115</v>
      </c>
      <c r="FT142" s="414">
        <v>1.1499999999999999</v>
      </c>
      <c r="FU142" s="422">
        <v>1.1499999999999999</v>
      </c>
      <c r="FV142" s="429">
        <v>1.1499999999999999</v>
      </c>
      <c r="FW142" s="435">
        <v>1.1499999999999999</v>
      </c>
      <c r="FX142" s="441">
        <v>1.1499999999999999</v>
      </c>
      <c r="FY142" s="448">
        <v>1.1499999999999999</v>
      </c>
      <c r="FZ142" s="456">
        <v>1.1499999999999999</v>
      </c>
      <c r="GA142" s="460">
        <v>1.1499999999999999</v>
      </c>
      <c r="GB142" s="468">
        <v>1.1499999999999999</v>
      </c>
      <c r="GC142" s="475">
        <v>1.1499999999999999</v>
      </c>
      <c r="GD142" s="483">
        <v>1.1499999999999999</v>
      </c>
      <c r="GE142" s="489">
        <v>1.1499999999999999</v>
      </c>
      <c r="GF142" s="498">
        <v>1.1499999999999999</v>
      </c>
      <c r="GG142" s="505">
        <v>1.1499999999999999</v>
      </c>
      <c r="GH142" s="511">
        <v>1.1499999999999999</v>
      </c>
      <c r="GI142" s="519">
        <v>1.1499999999999999</v>
      </c>
      <c r="GJ142" s="530">
        <v>1.1499999999999999</v>
      </c>
      <c r="GK142" s="218">
        <f t="shared" si="188"/>
        <v>0</v>
      </c>
      <c r="GL142" s="7">
        <v>7883</v>
      </c>
      <c r="GM142" s="7">
        <v>8034</v>
      </c>
      <c r="GN142" s="7">
        <v>8262</v>
      </c>
      <c r="GO142" s="13">
        <v>8447</v>
      </c>
      <c r="GP142" s="17">
        <v>8582</v>
      </c>
      <c r="GQ142" s="22">
        <v>8687</v>
      </c>
      <c r="GR142" s="31">
        <v>8807</v>
      </c>
      <c r="GS142" s="37">
        <v>8987</v>
      </c>
      <c r="GT142" s="41">
        <v>9251</v>
      </c>
      <c r="GU142" s="44">
        <v>9363</v>
      </c>
      <c r="GV142" s="47">
        <v>9482</v>
      </c>
      <c r="GW142" s="53">
        <v>9608</v>
      </c>
      <c r="GX142" s="65">
        <v>9751</v>
      </c>
      <c r="GY142" s="69">
        <v>9883</v>
      </c>
      <c r="GZ142" s="71">
        <v>10040</v>
      </c>
      <c r="HA142" s="73">
        <v>10170</v>
      </c>
      <c r="HB142" s="77">
        <v>10301</v>
      </c>
      <c r="HC142" s="82">
        <v>10414</v>
      </c>
      <c r="HD142" s="88">
        <v>10565</v>
      </c>
      <c r="HE142" s="90">
        <v>10808</v>
      </c>
      <c r="HF142" s="93">
        <v>11030</v>
      </c>
      <c r="HG142" s="99">
        <v>11198</v>
      </c>
      <c r="HH142" s="104">
        <v>11350</v>
      </c>
      <c r="HI142" s="114">
        <v>11494</v>
      </c>
      <c r="HJ142" s="117">
        <v>11652</v>
      </c>
      <c r="HK142" s="122">
        <v>11783</v>
      </c>
      <c r="HL142" s="124">
        <v>11917</v>
      </c>
      <c r="HM142" s="129">
        <v>12044</v>
      </c>
      <c r="HN142" s="133">
        <v>12215</v>
      </c>
      <c r="HO142" s="136">
        <v>12405</v>
      </c>
      <c r="HP142" s="140">
        <v>12669</v>
      </c>
      <c r="HQ142" s="145">
        <v>12915</v>
      </c>
      <c r="HR142" s="149">
        <v>13147</v>
      </c>
      <c r="HS142" s="153">
        <v>13240</v>
      </c>
      <c r="HT142" s="158">
        <v>13326</v>
      </c>
      <c r="HU142" s="163">
        <v>13410</v>
      </c>
      <c r="HV142" s="167">
        <v>13485</v>
      </c>
      <c r="HW142" s="174">
        <v>13506</v>
      </c>
      <c r="HX142" s="178">
        <v>13506</v>
      </c>
      <c r="HY142" s="184">
        <v>13506</v>
      </c>
      <c r="HZ142" s="189">
        <v>13506</v>
      </c>
      <c r="IA142" s="193">
        <v>13506</v>
      </c>
      <c r="IB142" s="202">
        <v>13506</v>
      </c>
      <c r="IC142" s="205">
        <v>13506</v>
      </c>
      <c r="ID142" s="209">
        <v>13506</v>
      </c>
      <c r="IE142" s="218">
        <v>13506</v>
      </c>
      <c r="IF142" s="225">
        <v>13506</v>
      </c>
      <c r="IG142" s="229">
        <v>13506</v>
      </c>
      <c r="IH142" s="235">
        <v>13506</v>
      </c>
      <c r="II142" s="245">
        <v>13506</v>
      </c>
      <c r="IJ142" s="251">
        <v>13506</v>
      </c>
      <c r="IK142" s="255">
        <v>13509</v>
      </c>
      <c r="IL142" s="264">
        <v>13509</v>
      </c>
      <c r="IM142" s="268">
        <v>13545</v>
      </c>
      <c r="IN142" s="272">
        <v>13609</v>
      </c>
      <c r="IO142" s="279">
        <v>13739</v>
      </c>
      <c r="IP142" s="285">
        <v>13940</v>
      </c>
      <c r="IQ142" s="291">
        <v>14184</v>
      </c>
      <c r="IR142" s="295">
        <v>14511</v>
      </c>
      <c r="IS142" s="301">
        <v>14963</v>
      </c>
      <c r="IT142" s="305">
        <v>15251</v>
      </c>
      <c r="IU142" s="308">
        <v>15489</v>
      </c>
      <c r="IV142" s="310">
        <v>15760</v>
      </c>
      <c r="IW142" s="313">
        <v>16055</v>
      </c>
      <c r="IX142" s="317">
        <v>16382</v>
      </c>
      <c r="IY142" s="322">
        <v>16535</v>
      </c>
      <c r="IZ142" s="327">
        <v>16713</v>
      </c>
      <c r="JA142" s="331">
        <v>16871</v>
      </c>
      <c r="JB142" s="335">
        <v>17082</v>
      </c>
      <c r="JC142" s="338">
        <v>17306</v>
      </c>
      <c r="JD142" s="343">
        <v>17496</v>
      </c>
      <c r="JE142" s="346">
        <v>17786</v>
      </c>
      <c r="JF142" s="354">
        <v>18015</v>
      </c>
      <c r="JG142" s="375">
        <v>18225</v>
      </c>
      <c r="JH142" s="388">
        <v>18545</v>
      </c>
      <c r="JI142" s="393">
        <v>18826</v>
      </c>
      <c r="JJ142" s="414">
        <v>19176</v>
      </c>
      <c r="JK142" s="422">
        <v>19512</v>
      </c>
      <c r="JL142" s="429">
        <v>19784</v>
      </c>
      <c r="JM142" s="435">
        <v>20009</v>
      </c>
      <c r="JN142" s="441">
        <v>20301</v>
      </c>
      <c r="JO142" s="448">
        <v>20527</v>
      </c>
      <c r="JP142" s="456">
        <v>20802</v>
      </c>
      <c r="JQ142" s="460">
        <v>21100</v>
      </c>
      <c r="JR142" s="468">
        <v>21350</v>
      </c>
      <c r="JS142" s="475">
        <v>21600</v>
      </c>
      <c r="JT142" s="483">
        <v>21944</v>
      </c>
      <c r="JU142" s="489">
        <v>22246</v>
      </c>
      <c r="JV142" s="498">
        <v>22520</v>
      </c>
      <c r="JW142" s="505">
        <v>22810</v>
      </c>
      <c r="JX142" s="511">
        <v>23028</v>
      </c>
      <c r="JY142" s="519">
        <v>23326</v>
      </c>
      <c r="JZ142" s="530">
        <v>23592</v>
      </c>
      <c r="KA142" s="218">
        <f t="shared" si="189"/>
        <v>266</v>
      </c>
      <c r="KB142" s="4"/>
    </row>
    <row r="143" spans="1:288" ht="15" customHeight="1" x14ac:dyDescent="0.2">
      <c r="A143" s="557"/>
      <c r="B143" s="43">
        <v>142</v>
      </c>
      <c r="C143" s="4" t="s">
        <v>242</v>
      </c>
      <c r="D143" s="43">
        <v>2</v>
      </c>
      <c r="E143" s="43">
        <v>2</v>
      </c>
      <c r="F143" s="7">
        <v>49</v>
      </c>
      <c r="G143" s="7">
        <v>57</v>
      </c>
      <c r="H143" s="10">
        <v>65</v>
      </c>
      <c r="I143" s="13">
        <v>72</v>
      </c>
      <c r="J143" s="18">
        <v>80</v>
      </c>
      <c r="K143" s="22">
        <v>86</v>
      </c>
      <c r="L143" s="1">
        <v>91</v>
      </c>
      <c r="M143" s="1">
        <f t="shared" si="204"/>
        <v>99</v>
      </c>
      <c r="N143" s="41">
        <v>108</v>
      </c>
      <c r="O143" s="44">
        <v>115</v>
      </c>
      <c r="P143" s="47">
        <v>122</v>
      </c>
      <c r="Q143" s="53">
        <v>130</v>
      </c>
      <c r="R143" s="65">
        <v>134</v>
      </c>
      <c r="S143" s="69">
        <v>141</v>
      </c>
      <c r="T143" s="71">
        <v>148</v>
      </c>
      <c r="U143" s="73">
        <v>154</v>
      </c>
      <c r="V143" s="77">
        <v>162</v>
      </c>
      <c r="W143" s="82">
        <v>171</v>
      </c>
      <c r="X143" s="88">
        <v>181</v>
      </c>
      <c r="Y143" s="90">
        <v>189</v>
      </c>
      <c r="Z143" s="93">
        <v>195</v>
      </c>
      <c r="AA143" s="99">
        <v>202</v>
      </c>
      <c r="AB143" s="104">
        <v>210</v>
      </c>
      <c r="AC143" s="114">
        <v>219</v>
      </c>
      <c r="AD143" s="117">
        <v>226</v>
      </c>
      <c r="AE143" s="122">
        <v>232</v>
      </c>
      <c r="AF143" s="124">
        <v>239</v>
      </c>
      <c r="AG143" s="129">
        <v>247</v>
      </c>
      <c r="AH143" s="133">
        <v>254</v>
      </c>
      <c r="AI143" s="136">
        <v>262</v>
      </c>
      <c r="AJ143" s="140">
        <v>272</v>
      </c>
      <c r="AK143" s="145">
        <v>281</v>
      </c>
      <c r="AL143" s="149">
        <v>288</v>
      </c>
      <c r="AM143" s="153">
        <v>295</v>
      </c>
      <c r="AN143" s="158">
        <v>303</v>
      </c>
      <c r="AO143" s="163">
        <v>308</v>
      </c>
      <c r="AP143" s="167">
        <v>315</v>
      </c>
      <c r="AQ143" s="174">
        <v>324</v>
      </c>
      <c r="AR143" s="178">
        <v>334</v>
      </c>
      <c r="AS143" s="184">
        <v>341</v>
      </c>
      <c r="AT143" s="189">
        <v>349</v>
      </c>
      <c r="AU143" s="193">
        <v>360</v>
      </c>
      <c r="AV143" s="202">
        <v>376</v>
      </c>
      <c r="AW143" s="205">
        <v>387</v>
      </c>
      <c r="AX143" s="209">
        <v>396</v>
      </c>
      <c r="AY143" s="218">
        <v>405</v>
      </c>
      <c r="AZ143" s="225">
        <v>410</v>
      </c>
      <c r="BA143" s="229">
        <v>418</v>
      </c>
      <c r="BB143" s="235">
        <v>425</v>
      </c>
      <c r="BC143" s="245">
        <v>432</v>
      </c>
      <c r="BD143" s="251">
        <v>439</v>
      </c>
      <c r="BE143" s="255">
        <v>443</v>
      </c>
      <c r="BF143" s="264">
        <v>451</v>
      </c>
      <c r="BG143" s="268">
        <v>456</v>
      </c>
      <c r="BH143" s="272">
        <v>467</v>
      </c>
      <c r="BI143" s="279">
        <v>475</v>
      </c>
      <c r="BJ143" s="285">
        <v>486</v>
      </c>
      <c r="BK143" s="291">
        <v>495</v>
      </c>
      <c r="BL143" s="295">
        <v>502</v>
      </c>
      <c r="BM143" s="299">
        <v>510</v>
      </c>
      <c r="BN143" s="305">
        <v>518</v>
      </c>
      <c r="BO143" s="308">
        <v>524</v>
      </c>
      <c r="BP143" s="310">
        <v>532</v>
      </c>
      <c r="BQ143" s="313">
        <v>541</v>
      </c>
      <c r="BR143" s="317">
        <v>547</v>
      </c>
      <c r="BS143" s="322">
        <v>553</v>
      </c>
      <c r="BT143" s="327">
        <v>560</v>
      </c>
      <c r="BU143" s="331">
        <v>567</v>
      </c>
      <c r="BV143" s="335">
        <v>577</v>
      </c>
      <c r="BW143" s="338">
        <v>583</v>
      </c>
      <c r="BX143" s="343">
        <v>588</v>
      </c>
      <c r="BY143" s="346">
        <v>597</v>
      </c>
      <c r="BZ143" s="354">
        <v>605</v>
      </c>
      <c r="CA143" s="375">
        <v>613</v>
      </c>
      <c r="CB143" s="388">
        <v>624</v>
      </c>
      <c r="CC143" s="393">
        <v>633</v>
      </c>
      <c r="CD143" s="414">
        <v>645</v>
      </c>
      <c r="CE143" s="422">
        <v>657</v>
      </c>
      <c r="CF143" s="429">
        <v>662</v>
      </c>
      <c r="CG143" s="435">
        <v>668</v>
      </c>
      <c r="CH143" s="441">
        <v>677</v>
      </c>
      <c r="CI143" s="448">
        <v>680</v>
      </c>
      <c r="CJ143" s="456">
        <v>686</v>
      </c>
      <c r="CK143" s="460">
        <v>693</v>
      </c>
      <c r="CL143" s="468">
        <v>700</v>
      </c>
      <c r="CM143" s="475">
        <v>706</v>
      </c>
      <c r="CN143" s="483">
        <v>712</v>
      </c>
      <c r="CO143" s="489">
        <v>719</v>
      </c>
      <c r="CP143" s="498">
        <v>724</v>
      </c>
      <c r="CQ143" s="505">
        <v>729</v>
      </c>
      <c r="CR143" s="511">
        <v>732</v>
      </c>
      <c r="CS143" s="519">
        <v>738</v>
      </c>
      <c r="CT143" s="530">
        <v>745</v>
      </c>
      <c r="CU143" s="218">
        <f t="shared" si="183"/>
        <v>7</v>
      </c>
      <c r="CV143" s="7">
        <v>8</v>
      </c>
      <c r="CW143" s="7">
        <v>9</v>
      </c>
      <c r="CX143" s="10">
        <v>11</v>
      </c>
      <c r="CY143" s="13">
        <v>13</v>
      </c>
      <c r="CZ143" s="18">
        <v>14</v>
      </c>
      <c r="DA143" s="22">
        <v>15</v>
      </c>
      <c r="DB143" s="1">
        <v>16</v>
      </c>
      <c r="DC143" s="1">
        <f t="shared" si="206"/>
        <v>16</v>
      </c>
      <c r="DD143" s="41">
        <v>18</v>
      </c>
      <c r="DE143" s="44">
        <v>20</v>
      </c>
      <c r="DF143" s="47">
        <v>24</v>
      </c>
      <c r="DG143" s="53">
        <v>27</v>
      </c>
      <c r="DH143" s="65">
        <v>29</v>
      </c>
      <c r="DI143" s="69">
        <v>33</v>
      </c>
      <c r="DJ143" s="71">
        <v>36</v>
      </c>
      <c r="DK143" s="73">
        <v>38</v>
      </c>
      <c r="DL143" s="77">
        <v>40</v>
      </c>
      <c r="DM143" s="82">
        <v>40</v>
      </c>
      <c r="DN143" s="88">
        <v>41</v>
      </c>
      <c r="DO143" s="90">
        <v>42</v>
      </c>
      <c r="DP143" s="93">
        <v>44</v>
      </c>
      <c r="DQ143" s="99">
        <v>46</v>
      </c>
      <c r="DR143" s="104">
        <v>50</v>
      </c>
      <c r="DS143" s="114">
        <v>54</v>
      </c>
      <c r="DT143" s="117">
        <v>57</v>
      </c>
      <c r="DU143" s="122">
        <v>60</v>
      </c>
      <c r="DV143" s="124">
        <v>63</v>
      </c>
      <c r="DW143" s="129">
        <v>66</v>
      </c>
      <c r="DX143" s="133">
        <v>66</v>
      </c>
      <c r="DY143" s="136">
        <v>66</v>
      </c>
      <c r="DZ143" s="140">
        <v>66</v>
      </c>
      <c r="EA143" s="145">
        <v>66</v>
      </c>
      <c r="EB143" s="149">
        <v>67</v>
      </c>
      <c r="EC143" s="153">
        <v>70</v>
      </c>
      <c r="ED143" s="158">
        <v>73</v>
      </c>
      <c r="EE143" s="163">
        <v>76</v>
      </c>
      <c r="EF143" s="167">
        <v>80</v>
      </c>
      <c r="EG143" s="174">
        <v>84</v>
      </c>
      <c r="EH143" s="178">
        <v>88</v>
      </c>
      <c r="EI143" s="184">
        <v>91</v>
      </c>
      <c r="EJ143" s="189">
        <v>92</v>
      </c>
      <c r="EK143" s="193">
        <v>92</v>
      </c>
      <c r="EL143" s="202">
        <v>92</v>
      </c>
      <c r="EM143" s="205">
        <v>92</v>
      </c>
      <c r="EN143" s="209">
        <v>92</v>
      </c>
      <c r="EO143" s="218">
        <v>94</v>
      </c>
      <c r="EP143" s="225">
        <v>98</v>
      </c>
      <c r="EQ143" s="229">
        <v>101</v>
      </c>
      <c r="ER143" s="235">
        <v>105</v>
      </c>
      <c r="ES143" s="245">
        <v>108</v>
      </c>
      <c r="ET143" s="251">
        <v>112</v>
      </c>
      <c r="EU143" s="255">
        <v>114</v>
      </c>
      <c r="EV143" s="264">
        <v>114</v>
      </c>
      <c r="EW143" s="268">
        <v>114</v>
      </c>
      <c r="EX143" s="272">
        <v>114</v>
      </c>
      <c r="EY143" s="279">
        <v>116</v>
      </c>
      <c r="EZ143" s="285">
        <v>118</v>
      </c>
      <c r="FA143" s="291">
        <v>122</v>
      </c>
      <c r="FB143" s="295">
        <v>127</v>
      </c>
      <c r="FC143" s="299">
        <v>131</v>
      </c>
      <c r="FD143" s="305">
        <v>136</v>
      </c>
      <c r="FE143" s="308">
        <v>139</v>
      </c>
      <c r="FF143" s="310">
        <v>142</v>
      </c>
      <c r="FG143" s="313">
        <v>143</v>
      </c>
      <c r="FH143" s="317">
        <v>143</v>
      </c>
      <c r="FI143" s="322">
        <v>143</v>
      </c>
      <c r="FJ143" s="327">
        <v>143</v>
      </c>
      <c r="FK143" s="331">
        <v>144</v>
      </c>
      <c r="FL143" s="335">
        <v>146</v>
      </c>
      <c r="FM143" s="338">
        <v>148</v>
      </c>
      <c r="FN143" s="343">
        <v>151</v>
      </c>
      <c r="FO143" s="346">
        <v>152</v>
      </c>
      <c r="FP143" s="354">
        <v>154</v>
      </c>
      <c r="FQ143" s="375">
        <v>158</v>
      </c>
      <c r="FR143" s="388">
        <v>160</v>
      </c>
      <c r="FS143" s="393">
        <v>160</v>
      </c>
      <c r="FT143" s="414">
        <v>160</v>
      </c>
      <c r="FU143" s="422">
        <v>164</v>
      </c>
      <c r="FV143" s="429">
        <v>167</v>
      </c>
      <c r="FW143" s="435">
        <v>169</v>
      </c>
      <c r="FX143" s="441">
        <v>172</v>
      </c>
      <c r="FY143" s="448">
        <v>174</v>
      </c>
      <c r="FZ143" s="456">
        <v>178</v>
      </c>
      <c r="GA143" s="460">
        <v>181</v>
      </c>
      <c r="GB143" s="468">
        <v>185</v>
      </c>
      <c r="GC143" s="475">
        <v>189</v>
      </c>
      <c r="GD143" s="483">
        <v>192</v>
      </c>
      <c r="GE143" s="489">
        <v>196</v>
      </c>
      <c r="GF143" s="498">
        <v>198</v>
      </c>
      <c r="GG143" s="505">
        <v>200</v>
      </c>
      <c r="GH143" s="511">
        <v>201</v>
      </c>
      <c r="GI143" s="519">
        <v>202</v>
      </c>
      <c r="GJ143" s="530">
        <v>205</v>
      </c>
      <c r="GK143" s="218">
        <f t="shared" si="188"/>
        <v>3</v>
      </c>
      <c r="GL143" s="7">
        <v>7288</v>
      </c>
      <c r="GM143" s="7">
        <v>7412</v>
      </c>
      <c r="GN143" s="7">
        <v>7521</v>
      </c>
      <c r="GO143" s="13">
        <v>7612</v>
      </c>
      <c r="GP143" s="17">
        <v>7718</v>
      </c>
      <c r="GQ143" s="22">
        <v>7815</v>
      </c>
      <c r="GR143" s="31">
        <v>7969</v>
      </c>
      <c r="GS143" s="37">
        <v>8085</v>
      </c>
      <c r="GT143" s="41">
        <v>8231</v>
      </c>
      <c r="GU143" s="44">
        <v>8325</v>
      </c>
      <c r="GV143" s="47">
        <v>8420</v>
      </c>
      <c r="GW143" s="53">
        <v>8520</v>
      </c>
      <c r="GX143" s="65">
        <v>8601</v>
      </c>
      <c r="GY143" s="69">
        <v>8687</v>
      </c>
      <c r="GZ143" s="71">
        <v>8787</v>
      </c>
      <c r="HA143" s="73">
        <v>8885</v>
      </c>
      <c r="HB143" s="77">
        <v>9010</v>
      </c>
      <c r="HC143" s="82">
        <v>9186</v>
      </c>
      <c r="HD143" s="88">
        <v>9328</v>
      </c>
      <c r="HE143" s="90">
        <v>9435</v>
      </c>
      <c r="HF143" s="93">
        <v>9533</v>
      </c>
      <c r="HG143" s="99">
        <v>9627</v>
      </c>
      <c r="HH143" s="104">
        <v>9734</v>
      </c>
      <c r="HI143" s="114">
        <v>9853</v>
      </c>
      <c r="HJ143" s="117">
        <v>9948</v>
      </c>
      <c r="HK143" s="122">
        <v>10032</v>
      </c>
      <c r="HL143" s="124">
        <v>10121</v>
      </c>
      <c r="HM143" s="129">
        <v>10203</v>
      </c>
      <c r="HN143" s="133">
        <v>10371</v>
      </c>
      <c r="HO143" s="136">
        <v>10540</v>
      </c>
      <c r="HP143" s="140">
        <v>10766</v>
      </c>
      <c r="HQ143" s="145">
        <v>10971</v>
      </c>
      <c r="HR143" s="149">
        <v>11187</v>
      </c>
      <c r="HS143" s="153">
        <v>11280</v>
      </c>
      <c r="HT143" s="158">
        <v>11364</v>
      </c>
      <c r="HU143" s="163">
        <v>11437</v>
      </c>
      <c r="HV143" s="167">
        <v>11517</v>
      </c>
      <c r="HW143" s="174">
        <v>11645</v>
      </c>
      <c r="HX143" s="178">
        <v>11790</v>
      </c>
      <c r="HY143" s="184">
        <v>11913</v>
      </c>
      <c r="HZ143" s="189">
        <v>12100</v>
      </c>
      <c r="IA143" s="193">
        <v>12438</v>
      </c>
      <c r="IB143" s="202">
        <v>12733</v>
      </c>
      <c r="IC143" s="205">
        <v>12958</v>
      </c>
      <c r="ID143" s="209">
        <v>13185</v>
      </c>
      <c r="IE143" s="218">
        <v>13375</v>
      </c>
      <c r="IF143" s="225">
        <v>13490</v>
      </c>
      <c r="IG143" s="229">
        <v>13620</v>
      </c>
      <c r="IH143" s="235">
        <v>13732</v>
      </c>
      <c r="II143" s="245">
        <v>13845</v>
      </c>
      <c r="IJ143" s="251">
        <v>13990</v>
      </c>
      <c r="IK143" s="255">
        <v>14091</v>
      </c>
      <c r="IL143" s="264">
        <v>14275</v>
      </c>
      <c r="IM143" s="268">
        <v>14590</v>
      </c>
      <c r="IN143" s="272">
        <v>14955</v>
      </c>
      <c r="IO143" s="279">
        <v>15115</v>
      </c>
      <c r="IP143" s="285">
        <v>15327</v>
      </c>
      <c r="IQ143" s="291">
        <v>15480</v>
      </c>
      <c r="IR143" s="295">
        <v>15607</v>
      </c>
      <c r="IS143" s="301">
        <v>15738</v>
      </c>
      <c r="IT143" s="305">
        <v>15875</v>
      </c>
      <c r="IU143" s="308">
        <v>16024</v>
      </c>
      <c r="IV143" s="310">
        <v>16167</v>
      </c>
      <c r="IW143" s="313">
        <v>16426</v>
      </c>
      <c r="IX143" s="317">
        <v>16606</v>
      </c>
      <c r="IY143" s="322">
        <v>16866</v>
      </c>
      <c r="IZ143" s="327">
        <v>17203</v>
      </c>
      <c r="JA143" s="331">
        <v>17405</v>
      </c>
      <c r="JB143" s="335">
        <v>17626</v>
      </c>
      <c r="JC143" s="338">
        <v>17750</v>
      </c>
      <c r="JD143" s="343">
        <v>17885</v>
      </c>
      <c r="JE143" s="346">
        <v>18133</v>
      </c>
      <c r="JF143" s="354">
        <v>18380</v>
      </c>
      <c r="JG143" s="375">
        <v>18570</v>
      </c>
      <c r="JH143" s="388">
        <v>18832</v>
      </c>
      <c r="JI143" s="393">
        <v>19070</v>
      </c>
      <c r="JJ143" s="414">
        <v>19355</v>
      </c>
      <c r="JK143" s="422">
        <v>19522</v>
      </c>
      <c r="JL143" s="429">
        <v>19847</v>
      </c>
      <c r="JM143" s="435">
        <v>20025</v>
      </c>
      <c r="JN143" s="441">
        <v>20226</v>
      </c>
      <c r="JO143" s="448">
        <v>20337</v>
      </c>
      <c r="JP143" s="456">
        <v>20460</v>
      </c>
      <c r="JQ143" s="460">
        <v>20588</v>
      </c>
      <c r="JR143" s="468">
        <v>20718</v>
      </c>
      <c r="JS143" s="475">
        <v>20842</v>
      </c>
      <c r="JT143" s="483">
        <v>21020</v>
      </c>
      <c r="JU143" s="489">
        <v>21167</v>
      </c>
      <c r="JV143" s="498">
        <v>21395</v>
      </c>
      <c r="JW143" s="505">
        <v>21647</v>
      </c>
      <c r="JX143" s="511">
        <v>21783</v>
      </c>
      <c r="JY143" s="519">
        <v>21940</v>
      </c>
      <c r="JZ143" s="530">
        <v>22065</v>
      </c>
      <c r="KA143" s="218">
        <f t="shared" si="189"/>
        <v>125</v>
      </c>
      <c r="KB143" s="4"/>
    </row>
    <row r="144" spans="1:288" ht="15" customHeight="1" x14ac:dyDescent="0.2">
      <c r="A144" s="557"/>
      <c r="B144" s="43">
        <v>143</v>
      </c>
      <c r="C144" s="4" t="s">
        <v>391</v>
      </c>
      <c r="D144" s="43">
        <v>2</v>
      </c>
      <c r="E144" s="43">
        <v>2</v>
      </c>
      <c r="F144" s="7">
        <v>616</v>
      </c>
      <c r="G144" s="7">
        <v>626</v>
      </c>
      <c r="H144" s="10">
        <v>636</v>
      </c>
      <c r="I144" s="13">
        <v>646</v>
      </c>
      <c r="J144" s="18">
        <v>659</v>
      </c>
      <c r="K144" s="22">
        <v>672</v>
      </c>
      <c r="L144" s="31">
        <v>686</v>
      </c>
      <c r="M144" s="37">
        <v>696</v>
      </c>
      <c r="N144" s="5">
        <v>696</v>
      </c>
      <c r="O144" s="5">
        <v>696</v>
      </c>
      <c r="P144" s="5">
        <v>696</v>
      </c>
      <c r="Q144" s="53">
        <v>704</v>
      </c>
      <c r="R144" s="65">
        <v>708</v>
      </c>
      <c r="S144" s="69">
        <v>713</v>
      </c>
      <c r="T144" s="71">
        <v>720</v>
      </c>
      <c r="U144" s="73">
        <v>724</v>
      </c>
      <c r="V144" s="77">
        <v>729</v>
      </c>
      <c r="W144" s="82">
        <v>733</v>
      </c>
      <c r="X144" s="88">
        <v>734</v>
      </c>
      <c r="Y144" s="90">
        <v>741</v>
      </c>
      <c r="Z144" s="93">
        <v>744</v>
      </c>
      <c r="AA144" s="99">
        <v>746</v>
      </c>
      <c r="AB144" s="104">
        <v>752</v>
      </c>
      <c r="AC144" s="1">
        <f>ROUND((AB144-Y144)/3+AB144,1)</f>
        <v>755.7</v>
      </c>
      <c r="AD144" s="117">
        <v>763</v>
      </c>
      <c r="AE144" s="122">
        <v>766</v>
      </c>
      <c r="AF144" s="124">
        <v>772</v>
      </c>
      <c r="AG144" s="129">
        <v>778</v>
      </c>
      <c r="AH144" s="133">
        <v>785</v>
      </c>
      <c r="AI144" s="136">
        <v>787</v>
      </c>
      <c r="AJ144" s="140">
        <v>790</v>
      </c>
      <c r="AK144" s="145">
        <v>794</v>
      </c>
      <c r="AL144" s="149">
        <v>800</v>
      </c>
      <c r="AM144" s="153">
        <v>806</v>
      </c>
      <c r="AN144" s="158">
        <v>810</v>
      </c>
      <c r="AO144" s="163">
        <v>815</v>
      </c>
      <c r="AP144" s="167">
        <v>819</v>
      </c>
      <c r="AQ144" s="174">
        <v>823</v>
      </c>
      <c r="AR144" s="178">
        <v>831</v>
      </c>
      <c r="AS144" s="184">
        <v>841</v>
      </c>
      <c r="AT144" s="189">
        <v>843</v>
      </c>
      <c r="AU144" s="1">
        <v>846</v>
      </c>
      <c r="AV144" s="1">
        <v>849</v>
      </c>
      <c r="AW144" s="205">
        <v>861</v>
      </c>
      <c r="AX144" s="213">
        <v>869</v>
      </c>
      <c r="AY144" s="1">
        <v>877</v>
      </c>
      <c r="AZ144" s="225">
        <v>883</v>
      </c>
      <c r="BA144" s="229">
        <v>891</v>
      </c>
      <c r="BB144" s="235">
        <v>899</v>
      </c>
      <c r="BC144" s="245">
        <v>902</v>
      </c>
      <c r="BD144" s="251">
        <v>910</v>
      </c>
      <c r="BE144" s="255">
        <v>918</v>
      </c>
      <c r="BF144" s="264">
        <v>926</v>
      </c>
      <c r="BG144" s="268">
        <v>938</v>
      </c>
      <c r="BH144" s="272">
        <v>950</v>
      </c>
      <c r="BI144" s="279">
        <v>957</v>
      </c>
      <c r="BJ144" s="285">
        <v>966</v>
      </c>
      <c r="BK144" s="291">
        <v>975</v>
      </c>
      <c r="BL144" s="295">
        <v>975</v>
      </c>
      <c r="BM144" s="299">
        <v>975</v>
      </c>
      <c r="BN144" s="305">
        <v>977</v>
      </c>
      <c r="BO144" s="308">
        <v>979</v>
      </c>
      <c r="BP144" s="310">
        <v>980</v>
      </c>
      <c r="BQ144" s="313">
        <v>991</v>
      </c>
      <c r="BR144" s="317">
        <v>993</v>
      </c>
      <c r="BS144" s="322">
        <v>993</v>
      </c>
      <c r="BT144" s="330">
        <v>996</v>
      </c>
      <c r="BU144" s="331">
        <v>998</v>
      </c>
      <c r="BV144" s="335">
        <v>1001</v>
      </c>
      <c r="BW144" s="338">
        <v>1004</v>
      </c>
      <c r="BX144" s="343">
        <v>1007</v>
      </c>
      <c r="BY144" s="346">
        <v>1010</v>
      </c>
      <c r="BZ144" s="354">
        <v>1015</v>
      </c>
      <c r="CA144" s="375">
        <v>3</v>
      </c>
      <c r="CB144" s="388">
        <v>10</v>
      </c>
      <c r="CC144" s="393">
        <v>17</v>
      </c>
      <c r="CD144" s="414">
        <v>23</v>
      </c>
      <c r="CE144" s="422">
        <v>31</v>
      </c>
      <c r="CF144" s="429">
        <v>40</v>
      </c>
      <c r="CG144" s="435">
        <v>48</v>
      </c>
      <c r="CH144" s="441">
        <v>55</v>
      </c>
      <c r="CI144" s="448">
        <v>62</v>
      </c>
      <c r="CJ144" s="456">
        <v>68</v>
      </c>
      <c r="CK144" s="460">
        <v>75</v>
      </c>
      <c r="CL144" s="468">
        <v>82</v>
      </c>
      <c r="CM144" s="475">
        <v>88</v>
      </c>
      <c r="CN144" s="483">
        <v>95</v>
      </c>
      <c r="CO144" s="489">
        <v>102</v>
      </c>
      <c r="CP144" s="498">
        <v>109</v>
      </c>
      <c r="CQ144" s="505">
        <v>118</v>
      </c>
      <c r="CR144" s="511">
        <v>124</v>
      </c>
      <c r="CS144" s="519">
        <v>132</v>
      </c>
      <c r="CT144" s="530">
        <v>140</v>
      </c>
      <c r="CU144" s="218">
        <f t="shared" si="183"/>
        <v>8</v>
      </c>
      <c r="CV144" s="7">
        <v>36</v>
      </c>
      <c r="CW144" s="7">
        <v>43</v>
      </c>
      <c r="CX144" s="10">
        <v>50</v>
      </c>
      <c r="CY144" s="13">
        <v>57</v>
      </c>
      <c r="CZ144" s="18">
        <v>63</v>
      </c>
      <c r="DA144" s="22">
        <v>69</v>
      </c>
      <c r="DB144" s="31">
        <v>72</v>
      </c>
      <c r="DC144" s="37">
        <v>75</v>
      </c>
      <c r="DD144" s="5">
        <v>75</v>
      </c>
      <c r="DE144" s="5">
        <v>75</v>
      </c>
      <c r="DF144" s="5">
        <v>75</v>
      </c>
      <c r="DG144" s="53">
        <v>76</v>
      </c>
      <c r="DH144" s="65">
        <v>78</v>
      </c>
      <c r="DI144" s="69">
        <v>80</v>
      </c>
      <c r="DJ144" s="71">
        <v>82</v>
      </c>
      <c r="DK144" s="73">
        <v>84</v>
      </c>
      <c r="DL144" s="77">
        <v>85</v>
      </c>
      <c r="DM144" s="82">
        <v>86</v>
      </c>
      <c r="DN144" s="88">
        <v>87</v>
      </c>
      <c r="DO144" s="90">
        <v>89</v>
      </c>
      <c r="DP144" s="93">
        <v>90</v>
      </c>
      <c r="DQ144" s="99">
        <v>92</v>
      </c>
      <c r="DR144" s="104">
        <v>94</v>
      </c>
      <c r="DS144" s="1">
        <f>ROUND((DR144-DO144)/3+DR144,1)</f>
        <v>95.7</v>
      </c>
      <c r="DT144" s="117">
        <v>98</v>
      </c>
      <c r="DU144" s="122">
        <v>100</v>
      </c>
      <c r="DV144" s="124">
        <v>102</v>
      </c>
      <c r="DW144" s="129">
        <v>104</v>
      </c>
      <c r="DX144" s="133">
        <v>105</v>
      </c>
      <c r="DY144" s="136">
        <v>105</v>
      </c>
      <c r="DZ144" s="140">
        <v>105</v>
      </c>
      <c r="EA144" s="145">
        <v>105</v>
      </c>
      <c r="EB144" s="149">
        <v>106</v>
      </c>
      <c r="EC144" s="153">
        <v>108</v>
      </c>
      <c r="ED144" s="158">
        <v>110</v>
      </c>
      <c r="EE144" s="163">
        <v>113</v>
      </c>
      <c r="EF144" s="167">
        <v>115</v>
      </c>
      <c r="EG144" s="174">
        <v>117</v>
      </c>
      <c r="EH144" s="178">
        <v>121</v>
      </c>
      <c r="EI144" s="184">
        <v>126</v>
      </c>
      <c r="EJ144" s="189">
        <v>126</v>
      </c>
      <c r="EK144" s="1">
        <f>EJ144</f>
        <v>126</v>
      </c>
      <c r="EL144" s="1">
        <f>EK144</f>
        <v>126</v>
      </c>
      <c r="EM144" s="205">
        <v>126</v>
      </c>
      <c r="EN144" s="213">
        <v>126</v>
      </c>
      <c r="EO144" s="1">
        <v>129</v>
      </c>
      <c r="EP144" s="225">
        <v>134</v>
      </c>
      <c r="EQ144" s="229">
        <v>141</v>
      </c>
      <c r="ER144" s="235">
        <v>147</v>
      </c>
      <c r="ES144" s="245">
        <v>150</v>
      </c>
      <c r="ET144" s="251">
        <v>155</v>
      </c>
      <c r="EU144" s="255">
        <v>161</v>
      </c>
      <c r="EV144" s="264">
        <v>162</v>
      </c>
      <c r="EW144" s="268">
        <v>162</v>
      </c>
      <c r="EX144" s="1">
        <f t="shared" ref="EX144:EX145" si="207">EW144</f>
        <v>162</v>
      </c>
      <c r="EY144" s="279">
        <v>162</v>
      </c>
      <c r="EZ144" s="285">
        <v>163</v>
      </c>
      <c r="FA144" s="291">
        <v>164</v>
      </c>
      <c r="FB144" s="295">
        <v>167</v>
      </c>
      <c r="FC144" s="299">
        <v>169</v>
      </c>
      <c r="FD144" s="305">
        <v>177</v>
      </c>
      <c r="FE144" s="308">
        <v>177</v>
      </c>
      <c r="FF144" s="310">
        <v>177</v>
      </c>
      <c r="FG144" s="313">
        <v>177</v>
      </c>
      <c r="FH144" s="317">
        <v>177</v>
      </c>
      <c r="FI144" s="322">
        <v>177</v>
      </c>
      <c r="FJ144" s="330">
        <v>177</v>
      </c>
      <c r="FK144" s="331">
        <v>177</v>
      </c>
      <c r="FL144" s="335">
        <v>177</v>
      </c>
      <c r="FM144" s="338">
        <v>182</v>
      </c>
      <c r="FN144" s="343">
        <v>186</v>
      </c>
      <c r="FO144" s="346">
        <v>188</v>
      </c>
      <c r="FP144" s="354">
        <v>188</v>
      </c>
      <c r="FQ144" s="375">
        <v>188</v>
      </c>
      <c r="FR144" s="388">
        <v>188</v>
      </c>
      <c r="FS144" s="393">
        <v>188</v>
      </c>
      <c r="FT144" s="414">
        <v>188</v>
      </c>
      <c r="FU144" s="422">
        <v>188</v>
      </c>
      <c r="FV144" s="429">
        <v>188</v>
      </c>
      <c r="FW144" s="435">
        <v>188</v>
      </c>
      <c r="FX144" s="441">
        <v>188</v>
      </c>
      <c r="FY144" s="448">
        <v>188</v>
      </c>
      <c r="FZ144" s="456">
        <v>188</v>
      </c>
      <c r="GA144" s="460">
        <v>188</v>
      </c>
      <c r="GB144" s="468">
        <v>188</v>
      </c>
      <c r="GC144" s="475">
        <v>188</v>
      </c>
      <c r="GD144" s="483">
        <v>188</v>
      </c>
      <c r="GE144" s="489">
        <v>188</v>
      </c>
      <c r="GF144" s="498">
        <v>188</v>
      </c>
      <c r="GG144" s="505">
        <v>188</v>
      </c>
      <c r="GH144" s="511">
        <v>188</v>
      </c>
      <c r="GI144" s="519">
        <v>188</v>
      </c>
      <c r="GJ144" s="530">
        <v>188</v>
      </c>
      <c r="GK144" s="218">
        <f t="shared" si="188"/>
        <v>0</v>
      </c>
      <c r="GL144" s="7">
        <v>2342</v>
      </c>
      <c r="GM144" s="7">
        <v>2515</v>
      </c>
      <c r="GN144" s="7">
        <v>2710</v>
      </c>
      <c r="GO144" s="13">
        <v>2897</v>
      </c>
      <c r="GP144" s="17">
        <v>3049</v>
      </c>
      <c r="GQ144" s="22">
        <v>3196</v>
      </c>
      <c r="GR144" s="31">
        <v>3342</v>
      </c>
      <c r="GS144" s="37">
        <v>3418</v>
      </c>
      <c r="GT144" s="41">
        <v>3418</v>
      </c>
      <c r="GU144" s="44">
        <v>3418</v>
      </c>
      <c r="GV144" s="47">
        <v>3419</v>
      </c>
      <c r="GW144" s="56">
        <v>3491</v>
      </c>
      <c r="GX144" s="65">
        <v>3566</v>
      </c>
      <c r="GY144" s="69">
        <v>3630</v>
      </c>
      <c r="GZ144" s="71">
        <v>3743</v>
      </c>
      <c r="HA144" s="73">
        <v>3826</v>
      </c>
      <c r="HB144" s="77">
        <v>3911</v>
      </c>
      <c r="HC144" s="82">
        <v>4078</v>
      </c>
      <c r="HD144" s="88">
        <v>4251</v>
      </c>
      <c r="HE144" s="90">
        <v>4400</v>
      </c>
      <c r="HF144" s="93">
        <v>4521</v>
      </c>
      <c r="HG144" s="99">
        <v>4620</v>
      </c>
      <c r="HH144" s="104">
        <v>4719</v>
      </c>
      <c r="HI144" s="114">
        <v>4823</v>
      </c>
      <c r="HJ144" s="117">
        <v>4914</v>
      </c>
      <c r="HK144" s="122">
        <v>4988</v>
      </c>
      <c r="HL144" s="124">
        <v>5088</v>
      </c>
      <c r="HM144" s="129">
        <v>5186</v>
      </c>
      <c r="HN144" s="133">
        <v>5327</v>
      </c>
      <c r="HO144" s="136">
        <v>5400</v>
      </c>
      <c r="HP144" s="140">
        <v>5485</v>
      </c>
      <c r="HQ144" s="145">
        <v>5535</v>
      </c>
      <c r="HR144" s="149">
        <v>5654</v>
      </c>
      <c r="HS144" s="153">
        <v>5740</v>
      </c>
      <c r="HT144" s="158">
        <v>5817</v>
      </c>
      <c r="HU144" s="163">
        <v>5900</v>
      </c>
      <c r="HV144" s="167">
        <v>5973</v>
      </c>
      <c r="HW144" s="174">
        <v>6050</v>
      </c>
      <c r="HX144" s="178">
        <v>6145</v>
      </c>
      <c r="HY144" s="184">
        <v>6240</v>
      </c>
      <c r="HZ144" s="189">
        <v>6346</v>
      </c>
      <c r="IA144" s="193">
        <v>6441</v>
      </c>
      <c r="IB144" s="202">
        <v>6510</v>
      </c>
      <c r="IC144" s="205">
        <v>6633</v>
      </c>
      <c r="ID144" s="209">
        <v>6751</v>
      </c>
      <c r="IE144" s="218">
        <v>6869</v>
      </c>
      <c r="IF144" s="225">
        <v>6977</v>
      </c>
      <c r="IG144" s="229">
        <v>7112</v>
      </c>
      <c r="IH144" s="235">
        <v>7223</v>
      </c>
      <c r="II144" s="245">
        <v>7307</v>
      </c>
      <c r="IJ144" s="251">
        <v>7413</v>
      </c>
      <c r="IK144" s="255">
        <v>7515</v>
      </c>
      <c r="IL144" s="264">
        <v>7724</v>
      </c>
      <c r="IM144" s="268">
        <v>8069</v>
      </c>
      <c r="IN144" s="272">
        <v>8432</v>
      </c>
      <c r="IO144" s="279">
        <v>8628</v>
      </c>
      <c r="IP144" s="285">
        <v>8860</v>
      </c>
      <c r="IQ144" s="291">
        <v>8960</v>
      </c>
      <c r="IR144" s="295">
        <v>9108</v>
      </c>
      <c r="IS144" s="301">
        <v>10302</v>
      </c>
      <c r="IT144" s="305">
        <v>11534</v>
      </c>
      <c r="IU144" s="308">
        <v>12868</v>
      </c>
      <c r="IV144" s="310">
        <v>14000</v>
      </c>
      <c r="IW144" s="313">
        <v>15271</v>
      </c>
      <c r="IX144" s="317">
        <v>16706</v>
      </c>
      <c r="IY144" s="322">
        <v>17879</v>
      </c>
      <c r="IZ144" s="327">
        <v>19168</v>
      </c>
      <c r="JA144" s="331">
        <v>20105</v>
      </c>
      <c r="JB144" s="335">
        <v>20211</v>
      </c>
      <c r="JC144" s="338">
        <v>20343</v>
      </c>
      <c r="JD144" s="343">
        <v>20469</v>
      </c>
      <c r="JE144" s="346">
        <v>20756</v>
      </c>
      <c r="JF144" s="354">
        <v>21052</v>
      </c>
      <c r="JG144" s="375">
        <v>21359</v>
      </c>
      <c r="JH144" s="388">
        <v>21691</v>
      </c>
      <c r="JI144" s="393">
        <v>21978</v>
      </c>
      <c r="JJ144" s="414">
        <v>22280</v>
      </c>
      <c r="JK144" s="422">
        <v>22632</v>
      </c>
      <c r="JL144" s="429">
        <v>23045</v>
      </c>
      <c r="JM144" s="435">
        <v>23346</v>
      </c>
      <c r="JN144" s="441">
        <v>23640</v>
      </c>
      <c r="JO144" s="448">
        <v>23935</v>
      </c>
      <c r="JP144" s="456">
        <v>24213</v>
      </c>
      <c r="JQ144" s="460">
        <v>24525</v>
      </c>
      <c r="JR144" s="468">
        <v>24842</v>
      </c>
      <c r="JS144" s="475">
        <v>25109</v>
      </c>
      <c r="JT144" s="483">
        <v>25424</v>
      </c>
      <c r="JU144" s="489">
        <v>25733</v>
      </c>
      <c r="JV144" s="498">
        <v>26061</v>
      </c>
      <c r="JW144" s="505">
        <v>26407</v>
      </c>
      <c r="JX144" s="511">
        <v>26699</v>
      </c>
      <c r="JY144" s="519">
        <v>26959</v>
      </c>
      <c r="JZ144" s="530">
        <v>27271</v>
      </c>
      <c r="KA144" s="218">
        <f t="shared" si="189"/>
        <v>312</v>
      </c>
      <c r="KB144" s="4"/>
    </row>
    <row r="145" spans="1:288" ht="15" customHeight="1" x14ac:dyDescent="0.2">
      <c r="A145" s="557"/>
      <c r="B145" s="43">
        <v>144</v>
      </c>
      <c r="C145" s="4" t="s">
        <v>243</v>
      </c>
      <c r="D145" s="43">
        <v>0</v>
      </c>
      <c r="E145" s="43">
        <v>2</v>
      </c>
      <c r="F145" s="7">
        <v>261</v>
      </c>
      <c r="G145" s="7">
        <v>270</v>
      </c>
      <c r="H145" s="10">
        <v>270</v>
      </c>
      <c r="I145" s="13">
        <v>272</v>
      </c>
      <c r="J145" s="18">
        <v>288</v>
      </c>
      <c r="K145" s="22">
        <v>293</v>
      </c>
      <c r="L145" s="31">
        <v>296</v>
      </c>
      <c r="M145" s="37">
        <v>299</v>
      </c>
      <c r="N145" s="5">
        <v>299</v>
      </c>
      <c r="O145" s="5">
        <v>299</v>
      </c>
      <c r="P145" s="5">
        <v>299</v>
      </c>
      <c r="Q145" s="5">
        <v>299</v>
      </c>
      <c r="R145" s="5">
        <v>299</v>
      </c>
      <c r="S145" s="5">
        <v>299</v>
      </c>
      <c r="T145" s="5">
        <v>299</v>
      </c>
      <c r="U145" s="73">
        <v>302</v>
      </c>
      <c r="V145" s="77">
        <v>312</v>
      </c>
      <c r="W145" s="82">
        <v>354</v>
      </c>
      <c r="X145" s="88">
        <v>364</v>
      </c>
      <c r="Y145" s="90">
        <v>365</v>
      </c>
      <c r="Z145" s="93">
        <v>369</v>
      </c>
      <c r="AA145" s="1">
        <f>ROUND((Z145-W145)/3+Z145,1)</f>
        <v>374</v>
      </c>
      <c r="AB145" s="5">
        <v>374</v>
      </c>
      <c r="AC145" s="114">
        <v>374</v>
      </c>
      <c r="AD145" s="117">
        <v>375</v>
      </c>
      <c r="AE145" s="122">
        <v>378</v>
      </c>
      <c r="AF145" s="124">
        <v>381</v>
      </c>
      <c r="AG145" s="129">
        <v>384</v>
      </c>
      <c r="AH145" s="133">
        <v>389</v>
      </c>
      <c r="AI145" s="136">
        <v>397</v>
      </c>
      <c r="AJ145" s="1">
        <f>ROUND((AI145-AF145)/3+AI145,1)</f>
        <v>402.3</v>
      </c>
      <c r="AK145" s="145">
        <v>416</v>
      </c>
      <c r="AL145" s="149">
        <v>418</v>
      </c>
      <c r="AM145" s="153">
        <v>427</v>
      </c>
      <c r="AN145" s="158">
        <v>431</v>
      </c>
      <c r="AO145" s="163">
        <v>436</v>
      </c>
      <c r="AP145" s="167">
        <v>447</v>
      </c>
      <c r="AQ145" s="174">
        <v>455</v>
      </c>
      <c r="AR145" s="1">
        <v>460</v>
      </c>
      <c r="AS145" s="184">
        <v>458</v>
      </c>
      <c r="AT145" s="189">
        <v>458</v>
      </c>
      <c r="AU145" s="193">
        <v>466</v>
      </c>
      <c r="AV145" s="202">
        <v>477</v>
      </c>
      <c r="AW145" s="205">
        <v>491</v>
      </c>
      <c r="AX145" s="209">
        <v>503</v>
      </c>
      <c r="AY145" s="218">
        <v>510</v>
      </c>
      <c r="AZ145" s="225">
        <v>518</v>
      </c>
      <c r="BA145" s="1">
        <v>526</v>
      </c>
      <c r="BB145" s="235">
        <v>545</v>
      </c>
      <c r="BC145" s="1">
        <v>557</v>
      </c>
      <c r="BD145" s="1">
        <v>567</v>
      </c>
      <c r="BE145" s="1">
        <v>577</v>
      </c>
      <c r="BF145" s="1">
        <v>587</v>
      </c>
      <c r="BG145" s="1">
        <v>597</v>
      </c>
      <c r="BH145" s="1">
        <v>597</v>
      </c>
      <c r="BI145" s="1">
        <v>597</v>
      </c>
      <c r="BJ145" s="285">
        <v>621</v>
      </c>
      <c r="BK145" s="291">
        <v>632</v>
      </c>
      <c r="BL145" s="295">
        <v>642</v>
      </c>
      <c r="BM145" s="299">
        <v>654</v>
      </c>
      <c r="BN145" s="305">
        <v>666</v>
      </c>
      <c r="BO145" s="308">
        <v>677</v>
      </c>
      <c r="BP145" s="310">
        <v>687</v>
      </c>
      <c r="BQ145" s="313">
        <v>697</v>
      </c>
      <c r="BR145" s="317">
        <v>708</v>
      </c>
      <c r="BS145" s="322">
        <v>715</v>
      </c>
      <c r="BT145" s="327">
        <v>723</v>
      </c>
      <c r="BU145" s="331">
        <v>737</v>
      </c>
      <c r="BV145" s="335">
        <v>748</v>
      </c>
      <c r="BW145" s="338">
        <v>760</v>
      </c>
      <c r="BX145" s="343">
        <v>770</v>
      </c>
      <c r="BY145" s="346">
        <v>781</v>
      </c>
      <c r="BZ145" s="1">
        <v>792</v>
      </c>
      <c r="CA145" s="375">
        <v>802</v>
      </c>
      <c r="CB145" s="1">
        <v>812</v>
      </c>
      <c r="CC145" s="393">
        <v>825</v>
      </c>
      <c r="CD145" s="1">
        <v>836</v>
      </c>
      <c r="CE145" s="1">
        <v>847</v>
      </c>
      <c r="CF145" s="429">
        <v>860</v>
      </c>
      <c r="CG145" s="435">
        <v>877</v>
      </c>
      <c r="CH145" s="1">
        <v>891</v>
      </c>
      <c r="CI145" s="448">
        <v>905</v>
      </c>
      <c r="CJ145" s="1">
        <v>920</v>
      </c>
      <c r="CK145" s="1">
        <v>935</v>
      </c>
      <c r="CL145" s="1">
        <v>950</v>
      </c>
      <c r="CM145" s="1">
        <v>965</v>
      </c>
      <c r="CN145" s="1">
        <v>980</v>
      </c>
      <c r="CO145" s="1">
        <v>995</v>
      </c>
      <c r="CP145" s="1">
        <v>1010</v>
      </c>
      <c r="CQ145" s="1">
        <v>1025</v>
      </c>
      <c r="CR145" s="1">
        <v>1040</v>
      </c>
      <c r="CS145" s="522">
        <v>1055</v>
      </c>
      <c r="CT145" s="530">
        <v>1033</v>
      </c>
      <c r="CU145" s="218">
        <f>IF(ISBLANK(CT145),"Н/Д",IF(CT145="норм","норм",CT145-1033))</f>
        <v>0</v>
      </c>
      <c r="CV145" s="7">
        <v>10</v>
      </c>
      <c r="CW145" s="7">
        <v>16</v>
      </c>
      <c r="CX145" s="10">
        <v>16</v>
      </c>
      <c r="CY145" s="13">
        <v>22</v>
      </c>
      <c r="CZ145" s="18">
        <v>26</v>
      </c>
      <c r="DA145" s="22">
        <v>27</v>
      </c>
      <c r="DB145" s="31">
        <v>29</v>
      </c>
      <c r="DC145" s="37">
        <v>32</v>
      </c>
      <c r="DD145" s="5">
        <v>32</v>
      </c>
      <c r="DE145" s="5">
        <v>32</v>
      </c>
      <c r="DF145" s="5">
        <v>32</v>
      </c>
      <c r="DG145" s="5">
        <v>32</v>
      </c>
      <c r="DH145" s="5">
        <v>32</v>
      </c>
      <c r="DI145" s="5">
        <v>32</v>
      </c>
      <c r="DJ145" s="5">
        <v>32</v>
      </c>
      <c r="DK145" s="73">
        <v>30</v>
      </c>
      <c r="DL145" s="77">
        <v>30</v>
      </c>
      <c r="DM145" s="82">
        <v>30</v>
      </c>
      <c r="DN145" s="88">
        <v>32</v>
      </c>
      <c r="DO145" s="90">
        <v>32</v>
      </c>
      <c r="DP145" s="93">
        <v>36</v>
      </c>
      <c r="DQ145" s="1">
        <f>ROUND((DP145-DM145)/3+DP145,1)</f>
        <v>38</v>
      </c>
      <c r="DR145" s="104">
        <v>39</v>
      </c>
      <c r="DS145" s="114">
        <v>42</v>
      </c>
      <c r="DT145" s="117">
        <v>43</v>
      </c>
      <c r="DU145" s="122">
        <v>47</v>
      </c>
      <c r="DV145" s="124">
        <v>49</v>
      </c>
      <c r="DW145" s="129">
        <v>52</v>
      </c>
      <c r="DX145" s="133">
        <v>53</v>
      </c>
      <c r="DY145" s="136">
        <v>53</v>
      </c>
      <c r="DZ145" s="1">
        <f>DY145</f>
        <v>53</v>
      </c>
      <c r="EA145" s="145">
        <v>53</v>
      </c>
      <c r="EB145" s="149">
        <v>53</v>
      </c>
      <c r="EC145" s="153">
        <v>53</v>
      </c>
      <c r="ED145" s="158">
        <v>53</v>
      </c>
      <c r="EE145" s="163">
        <v>53</v>
      </c>
      <c r="EF145" s="167">
        <v>53</v>
      </c>
      <c r="EG145" s="174">
        <v>53</v>
      </c>
      <c r="EH145" s="1">
        <v>53</v>
      </c>
      <c r="EI145" s="184">
        <v>54</v>
      </c>
      <c r="EJ145" s="189">
        <v>54</v>
      </c>
      <c r="EK145" s="193">
        <v>54</v>
      </c>
      <c r="EL145" s="202">
        <v>54</v>
      </c>
      <c r="EM145" s="205">
        <v>54</v>
      </c>
      <c r="EN145" s="209">
        <v>54</v>
      </c>
      <c r="EO145" s="218">
        <v>54</v>
      </c>
      <c r="EP145" s="225">
        <v>54</v>
      </c>
      <c r="EQ145" s="1">
        <v>54</v>
      </c>
      <c r="ER145" s="235">
        <v>54</v>
      </c>
      <c r="ES145" s="1">
        <v>54</v>
      </c>
      <c r="ET145" s="1">
        <v>54</v>
      </c>
      <c r="EU145" s="1">
        <v>54</v>
      </c>
      <c r="EV145" s="1">
        <f>EU145</f>
        <v>54</v>
      </c>
      <c r="EW145" s="1">
        <f>EV145</f>
        <v>54</v>
      </c>
      <c r="EX145" s="1">
        <f t="shared" si="207"/>
        <v>54</v>
      </c>
      <c r="EY145" s="1">
        <v>54</v>
      </c>
      <c r="EZ145" s="285">
        <v>54</v>
      </c>
      <c r="FA145" s="291">
        <v>54</v>
      </c>
      <c r="FB145" s="295">
        <v>58</v>
      </c>
      <c r="FC145" s="299">
        <v>54</v>
      </c>
      <c r="FD145" s="305">
        <v>54</v>
      </c>
      <c r="FE145" s="308">
        <v>54</v>
      </c>
      <c r="FF145" s="310">
        <v>54</v>
      </c>
      <c r="FG145" s="313">
        <v>54</v>
      </c>
      <c r="FH145" s="317">
        <v>54</v>
      </c>
      <c r="FI145" s="322">
        <v>54</v>
      </c>
      <c r="FJ145" s="327">
        <v>54</v>
      </c>
      <c r="FK145" s="331">
        <v>54</v>
      </c>
      <c r="FL145" s="335">
        <v>54</v>
      </c>
      <c r="FM145" s="338">
        <v>54</v>
      </c>
      <c r="FN145" s="343">
        <v>54</v>
      </c>
      <c r="FO145" s="346">
        <v>54</v>
      </c>
      <c r="FP145" s="1">
        <v>54</v>
      </c>
      <c r="FQ145" s="375">
        <v>54</v>
      </c>
      <c r="FR145" s="1">
        <v>54</v>
      </c>
      <c r="FS145" s="393">
        <v>54</v>
      </c>
      <c r="FT145" s="1">
        <v>54</v>
      </c>
      <c r="FU145" s="1">
        <v>54</v>
      </c>
      <c r="FV145" s="429">
        <v>54</v>
      </c>
      <c r="FW145" s="435">
        <v>54</v>
      </c>
      <c r="FX145" s="1">
        <v>54</v>
      </c>
      <c r="FY145" s="448">
        <v>54</v>
      </c>
      <c r="FZ145" s="1">
        <v>54</v>
      </c>
      <c r="GA145" s="1">
        <v>54</v>
      </c>
      <c r="GB145" s="1">
        <v>54</v>
      </c>
      <c r="GC145" s="1">
        <v>54</v>
      </c>
      <c r="GD145" s="1">
        <v>54</v>
      </c>
      <c r="GE145" s="1">
        <v>54</v>
      </c>
      <c r="GF145" s="1">
        <v>54</v>
      </c>
      <c r="GG145" s="1">
        <v>54</v>
      </c>
      <c r="GH145" s="1">
        <v>54</v>
      </c>
      <c r="GI145" s="522">
        <v>54</v>
      </c>
      <c r="GJ145" s="530">
        <v>54</v>
      </c>
      <c r="GK145" s="218">
        <f t="shared" si="188"/>
        <v>0</v>
      </c>
      <c r="GL145" s="7">
        <v>2098</v>
      </c>
      <c r="GM145" s="7">
        <v>2145</v>
      </c>
      <c r="GN145" s="7">
        <v>2218</v>
      </c>
      <c r="GO145" s="13">
        <v>2243</v>
      </c>
      <c r="GP145" s="17">
        <v>2267</v>
      </c>
      <c r="GQ145" s="22">
        <v>2288</v>
      </c>
      <c r="GR145" s="31">
        <v>2306</v>
      </c>
      <c r="GS145" s="37">
        <v>2323</v>
      </c>
      <c r="GT145" s="41">
        <v>2323</v>
      </c>
      <c r="GU145" s="44">
        <v>2323</v>
      </c>
      <c r="GV145" s="47">
        <v>2323</v>
      </c>
      <c r="GW145" s="62">
        <v>2323</v>
      </c>
      <c r="GX145" s="65">
        <v>2323</v>
      </c>
      <c r="GY145" s="69">
        <v>2323</v>
      </c>
      <c r="GZ145" s="71">
        <v>2323</v>
      </c>
      <c r="HA145" s="73">
        <v>2323</v>
      </c>
      <c r="HB145" s="77">
        <v>2330</v>
      </c>
      <c r="HC145" s="82">
        <v>2342</v>
      </c>
      <c r="HD145" s="88">
        <v>2413</v>
      </c>
      <c r="HE145" s="90">
        <v>2483</v>
      </c>
      <c r="HF145" s="93">
        <v>2594</v>
      </c>
      <c r="HG145" s="99">
        <v>2660</v>
      </c>
      <c r="HH145" s="104">
        <v>2761</v>
      </c>
      <c r="HI145" s="114">
        <v>2970</v>
      </c>
      <c r="HJ145" s="117">
        <v>3019</v>
      </c>
      <c r="HK145" s="122">
        <v>3137</v>
      </c>
      <c r="HL145" s="124">
        <v>3224</v>
      </c>
      <c r="HM145" s="129">
        <v>3315</v>
      </c>
      <c r="HN145" s="133">
        <v>3418</v>
      </c>
      <c r="HO145" s="136">
        <v>3505</v>
      </c>
      <c r="HP145" s="140">
        <v>3635</v>
      </c>
      <c r="HQ145" s="145">
        <v>3862</v>
      </c>
      <c r="HR145" s="149">
        <v>4115</v>
      </c>
      <c r="HS145" s="153">
        <v>4483</v>
      </c>
      <c r="HT145" s="158">
        <v>4714</v>
      </c>
      <c r="HU145" s="163">
        <v>4944</v>
      </c>
      <c r="HV145" s="167">
        <v>5189</v>
      </c>
      <c r="HW145" s="174">
        <v>5435</v>
      </c>
      <c r="HX145" s="178">
        <v>5546</v>
      </c>
      <c r="HY145" s="184">
        <v>5688</v>
      </c>
      <c r="HZ145" s="189">
        <v>5808</v>
      </c>
      <c r="IA145" s="193">
        <v>6016</v>
      </c>
      <c r="IB145" s="202">
        <v>6288</v>
      </c>
      <c r="IC145" s="205">
        <v>6662</v>
      </c>
      <c r="ID145" s="209">
        <v>7045</v>
      </c>
      <c r="IE145" s="218">
        <v>7275</v>
      </c>
      <c r="IF145" s="225">
        <v>7614</v>
      </c>
      <c r="IG145" s="229">
        <v>8129</v>
      </c>
      <c r="IH145" s="235">
        <v>8553</v>
      </c>
      <c r="II145" s="245">
        <v>8908</v>
      </c>
      <c r="IJ145" s="251">
        <v>9072</v>
      </c>
      <c r="IK145" s="255">
        <v>9320</v>
      </c>
      <c r="IL145" s="264">
        <v>9664</v>
      </c>
      <c r="IM145" s="268">
        <v>9999</v>
      </c>
      <c r="IN145" s="272">
        <v>9999</v>
      </c>
      <c r="IO145" s="279">
        <v>9999</v>
      </c>
      <c r="IP145" s="285"/>
      <c r="IQ145" s="291">
        <v>244</v>
      </c>
      <c r="IR145" s="295">
        <v>541</v>
      </c>
      <c r="IS145" s="301">
        <v>1050</v>
      </c>
      <c r="IT145" s="305">
        <v>1416</v>
      </c>
      <c r="IU145" s="308">
        <v>1755</v>
      </c>
      <c r="IV145" s="310">
        <v>2090</v>
      </c>
      <c r="IW145" s="313">
        <v>2434</v>
      </c>
      <c r="IX145" s="317">
        <v>2798</v>
      </c>
      <c r="IY145" s="322">
        <v>3074</v>
      </c>
      <c r="IZ145" s="327">
        <v>3364</v>
      </c>
      <c r="JA145" s="331">
        <v>3681</v>
      </c>
      <c r="JB145" s="335">
        <v>4042</v>
      </c>
      <c r="JC145" s="338">
        <v>4446</v>
      </c>
      <c r="JD145" s="343">
        <v>4868</v>
      </c>
      <c r="JE145" s="346">
        <v>5339</v>
      </c>
      <c r="JF145" s="354">
        <v>5803</v>
      </c>
      <c r="JG145" s="375">
        <v>6177</v>
      </c>
      <c r="JH145" s="388">
        <v>6614</v>
      </c>
      <c r="JI145" s="393">
        <v>7040</v>
      </c>
      <c r="JJ145" s="414">
        <v>7442</v>
      </c>
      <c r="JK145" s="422">
        <v>7874</v>
      </c>
      <c r="JL145" s="429">
        <v>8172</v>
      </c>
      <c r="JM145" s="435">
        <v>8590</v>
      </c>
      <c r="JN145" s="441">
        <v>8985</v>
      </c>
      <c r="JO145" s="448">
        <v>9359</v>
      </c>
      <c r="JP145" s="456">
        <v>9938</v>
      </c>
      <c r="JQ145" s="460">
        <v>10369</v>
      </c>
      <c r="JR145" s="468">
        <v>10917</v>
      </c>
      <c r="JS145" s="475">
        <v>11401</v>
      </c>
      <c r="JT145" s="483">
        <v>11864</v>
      </c>
      <c r="JU145" s="489">
        <v>12272</v>
      </c>
      <c r="JV145" s="498">
        <v>12646</v>
      </c>
      <c r="JW145" s="505">
        <v>13014</v>
      </c>
      <c r="JX145" s="511">
        <v>13242</v>
      </c>
      <c r="JY145" s="519">
        <v>13517</v>
      </c>
      <c r="JZ145" s="530">
        <v>13943</v>
      </c>
      <c r="KA145" s="218">
        <f t="shared" si="189"/>
        <v>426</v>
      </c>
      <c r="KB145" s="4"/>
    </row>
    <row r="146" spans="1:288" ht="15" customHeight="1" x14ac:dyDescent="0.2"/>
    <row r="147" spans="1:288" ht="20.100000000000001" customHeight="1" x14ac:dyDescent="0.2">
      <c r="C147" s="554" t="s">
        <v>496</v>
      </c>
      <c r="D147" s="555"/>
      <c r="E147" s="556"/>
    </row>
    <row r="148" spans="1:288" ht="20.100000000000001" customHeight="1" x14ac:dyDescent="0.2">
      <c r="C148" s="426" t="s">
        <v>498</v>
      </c>
      <c r="D148" s="558">
        <f>Поверка!M10</f>
        <v>767.20299999999997</v>
      </c>
      <c r="E148" s="558"/>
    </row>
    <row r="149" spans="1:288" ht="20.100000000000001" customHeight="1" x14ac:dyDescent="0.2">
      <c r="C149" s="426" t="s">
        <v>499</v>
      </c>
      <c r="D149" s="558">
        <f>ОДПУ!D49</f>
        <v>960</v>
      </c>
      <c r="E149" s="558"/>
    </row>
    <row r="150" spans="1:288" ht="20.100000000000001" customHeight="1" x14ac:dyDescent="0.2">
      <c r="C150" s="426" t="s">
        <v>473</v>
      </c>
      <c r="D150" s="558">
        <f>ROUND(D149-D148,3)+ОДПУ!H48</f>
        <v>192.797</v>
      </c>
      <c r="E150" s="558"/>
    </row>
    <row r="151" spans="1:288" ht="15" customHeight="1" x14ac:dyDescent="0.2">
      <c r="C151" s="6"/>
      <c r="D151" s="3"/>
      <c r="E151" s="3"/>
    </row>
    <row r="152" spans="1:288" ht="20.100000000000001" customHeight="1" x14ac:dyDescent="0.2">
      <c r="C152" s="554" t="s">
        <v>497</v>
      </c>
      <c r="D152" s="555"/>
      <c r="E152" s="556"/>
    </row>
    <row r="153" spans="1:288" ht="20.100000000000001" customHeight="1" x14ac:dyDescent="0.2">
      <c r="C153" s="426" t="s">
        <v>498</v>
      </c>
      <c r="D153" s="552">
        <f>Поверка!N10</f>
        <v>295.75299999999999</v>
      </c>
      <c r="E153" s="553"/>
    </row>
    <row r="154" spans="1:288" ht="20.100000000000001" customHeight="1" x14ac:dyDescent="0.2">
      <c r="C154" s="426" t="s">
        <v>499</v>
      </c>
      <c r="D154" s="552">
        <f>ОДПУ!K49</f>
        <v>311.59999999999673</v>
      </c>
      <c r="E154" s="553"/>
    </row>
    <row r="155" spans="1:288" ht="20.100000000000001" customHeight="1" x14ac:dyDescent="0.2">
      <c r="C155" s="426" t="s">
        <v>473</v>
      </c>
      <c r="D155" s="552">
        <f>ROUND(D154-D153,3)+ОДПУ!O48</f>
        <v>-469.25699999999932</v>
      </c>
      <c r="E155" s="553"/>
    </row>
  </sheetData>
  <mergeCells count="44">
    <mergeCell ref="D154:E154"/>
    <mergeCell ref="D155:E155"/>
    <mergeCell ref="D153:E153"/>
    <mergeCell ref="D150:E150"/>
    <mergeCell ref="C152:E152"/>
    <mergeCell ref="D148:E148"/>
    <mergeCell ref="D149:E149"/>
    <mergeCell ref="C147:E147"/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42:A145"/>
    <mergeCell ref="A122:A125"/>
    <mergeCell ref="A126:A129"/>
    <mergeCell ref="A130:A133"/>
    <mergeCell ref="A134:A137"/>
    <mergeCell ref="A138:A141"/>
  </mergeCells>
  <conditionalFormatting sqref="CU2:CU145 GK2:GK145">
    <cfRule type="cellIs" dxfId="18" priority="1" operator="between">
      <formula>0</formula>
      <formula>20</formula>
    </cfRule>
    <cfRule type="cellIs" dxfId="17" priority="3" operator="equal">
      <formula>"норм"</formula>
    </cfRule>
    <cfRule type="cellIs" dxfId="16" priority="6" operator="greaterThan">
      <formula>20</formula>
    </cfRule>
  </conditionalFormatting>
  <conditionalFormatting sqref="KA2:KA145">
    <cfRule type="cellIs" dxfId="15" priority="2" operator="between">
      <formula>0</formula>
      <formula>600</formula>
    </cfRule>
    <cfRule type="cellIs" dxfId="14" priority="7" operator="greaterThan">
      <formula>600</formula>
    </cfRule>
  </conditionalFormatting>
  <conditionalFormatting sqref="CU2:CU145 GK2:GK145 KA2:KA145">
    <cfRule type="cellIs" dxfId="13" priority="4" operator="equal">
      <formula>"Н/Д"</formula>
    </cfRule>
    <cfRule type="cellIs" dxfId="12" priority="5" operator="lessThan">
      <formula>0</formula>
    </cfRule>
  </conditionalFormatting>
  <pageMargins left="1.1811023622047245" right="0.78740157480314965" top="1.1811023622047245" bottom="0" header="0.78740157480314965" footer="0.51181102362204722"/>
  <pageSetup paperSize="9" orientation="landscape" horizontalDpi="300" verticalDpi="300" r:id="rId1"/>
  <headerFooter>
    <oddHeader>&amp;L&amp;"+,обычный"&amp;12Подъезд №&amp;P&amp;R&amp;"+,обычный"&amp;12ТСЖ "Звездный-9"</oddHeader>
  </headerFooter>
  <rowBreaks count="5" manualBreakCount="5">
    <brk id="25" max="16383" man="1"/>
    <brk id="49" max="16383" man="1"/>
    <brk id="73" max="16383" man="1"/>
    <brk id="97" max="16383" man="1"/>
    <brk id="121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11"/>
  <sheetViews>
    <sheetView showGridLines="0" zoomScaleNormal="100" workbookViewId="0"/>
  </sheetViews>
  <sheetFormatPr defaultColWidth="9.140625" defaultRowHeight="12.75" customHeight="1" x14ac:dyDescent="0.2"/>
  <cols>
    <col min="1" max="2" width="4.7109375" customWidth="1"/>
    <col min="3" max="3" width="33.7109375" customWidth="1"/>
    <col min="4" max="5" width="5.7109375" customWidth="1"/>
    <col min="6" max="83" width="6.7109375" hidden="1" customWidth="1"/>
    <col min="84" max="92" width="6.7109375" style="430" hidden="1" customWidth="1"/>
    <col min="93" max="98" width="6.7109375" style="430" customWidth="1"/>
    <col min="99" max="99" width="6.7109375" customWidth="1"/>
    <col min="100" max="177" width="6.7109375" hidden="1" customWidth="1"/>
    <col min="178" max="181" width="6.7109375" style="430" hidden="1" customWidth="1"/>
    <col min="182" max="192" width="6.7109375" style="430" customWidth="1"/>
    <col min="193" max="193" width="6.7109375" customWidth="1"/>
    <col min="194" max="271" width="6.7109375" hidden="1" customWidth="1"/>
    <col min="272" max="280" width="6.7109375" style="430" hidden="1" customWidth="1"/>
    <col min="281" max="286" width="6.7109375" style="430" customWidth="1"/>
    <col min="287" max="287" width="6.7109375" customWidth="1"/>
    <col min="288" max="288" width="30.7109375" customWidth="1"/>
  </cols>
  <sheetData>
    <row r="1" spans="1:288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12</v>
      </c>
      <c r="G1" s="2" t="s">
        <v>14</v>
      </c>
      <c r="H1" s="2" t="s">
        <v>17</v>
      </c>
      <c r="I1" s="2" t="s">
        <v>10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12</v>
      </c>
      <c r="S1" s="2" t="s">
        <v>14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12</v>
      </c>
      <c r="AE1" s="2" t="s">
        <v>14</v>
      </c>
      <c r="AF1" s="2" t="s">
        <v>17</v>
      </c>
      <c r="AG1" s="2" t="s">
        <v>10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23</v>
      </c>
      <c r="AN1" s="2" t="s">
        <v>24</v>
      </c>
      <c r="AO1" s="2" t="s">
        <v>25</v>
      </c>
      <c r="AP1" s="2" t="s">
        <v>12</v>
      </c>
      <c r="AQ1" s="2" t="s">
        <v>14</v>
      </c>
      <c r="AR1" s="2" t="s">
        <v>17</v>
      </c>
      <c r="AS1" s="2" t="s">
        <v>10</v>
      </c>
      <c r="AT1" s="2" t="s">
        <v>18</v>
      </c>
      <c r="AU1" s="2" t="s">
        <v>19</v>
      </c>
      <c r="AV1" s="2" t="s">
        <v>20</v>
      </c>
      <c r="AW1" s="2" t="s">
        <v>21</v>
      </c>
      <c r="AX1" s="2" t="s">
        <v>22</v>
      </c>
      <c r="AY1" s="2" t="s">
        <v>23</v>
      </c>
      <c r="AZ1" s="2" t="s">
        <v>24</v>
      </c>
      <c r="BA1" s="2" t="s">
        <v>25</v>
      </c>
      <c r="BB1" s="2" t="s">
        <v>12</v>
      </c>
      <c r="BC1" s="2" t="s">
        <v>14</v>
      </c>
      <c r="BD1" s="2" t="s">
        <v>17</v>
      </c>
      <c r="BE1" s="2" t="s">
        <v>10</v>
      </c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12</v>
      </c>
      <c r="BO1" s="2" t="s">
        <v>14</v>
      </c>
      <c r="BP1" s="2" t="s">
        <v>17</v>
      </c>
      <c r="BQ1" s="2" t="s">
        <v>10</v>
      </c>
      <c r="BR1" s="2" t="s">
        <v>374</v>
      </c>
      <c r="BS1" s="2" t="s">
        <v>377</v>
      </c>
      <c r="BT1" s="2" t="s">
        <v>20</v>
      </c>
      <c r="BU1" s="2" t="s">
        <v>21</v>
      </c>
      <c r="BV1" s="2" t="s">
        <v>22</v>
      </c>
      <c r="BW1" s="2" t="s">
        <v>23</v>
      </c>
      <c r="BX1" s="2" t="s">
        <v>24</v>
      </c>
      <c r="BY1" s="2" t="s">
        <v>25</v>
      </c>
      <c r="BZ1" s="2" t="s">
        <v>12</v>
      </c>
      <c r="CA1" s="2" t="s">
        <v>14</v>
      </c>
      <c r="CB1" s="2" t="s">
        <v>17</v>
      </c>
      <c r="CC1" s="2" t="s">
        <v>10</v>
      </c>
      <c r="CD1" s="2" t="s">
        <v>18</v>
      </c>
      <c r="CE1" s="2" t="s">
        <v>19</v>
      </c>
      <c r="CF1" s="2" t="s">
        <v>20</v>
      </c>
      <c r="CG1" s="2" t="s">
        <v>21</v>
      </c>
      <c r="CH1" s="2" t="s">
        <v>22</v>
      </c>
      <c r="CI1" s="2" t="s">
        <v>23</v>
      </c>
      <c r="CJ1" s="2" t="s">
        <v>24</v>
      </c>
      <c r="CK1" s="2" t="s">
        <v>25</v>
      </c>
      <c r="CL1" s="2" t="s">
        <v>12</v>
      </c>
      <c r="CM1" s="2" t="s">
        <v>14</v>
      </c>
      <c r="CN1" s="2" t="s">
        <v>17</v>
      </c>
      <c r="CO1" s="2" t="s">
        <v>10</v>
      </c>
      <c r="CP1" s="2" t="s">
        <v>18</v>
      </c>
      <c r="CQ1" s="2" t="s">
        <v>19</v>
      </c>
      <c r="CR1" s="2" t="s">
        <v>20</v>
      </c>
      <c r="CS1" s="2" t="s">
        <v>21</v>
      </c>
      <c r="CT1" s="2" t="s">
        <v>22</v>
      </c>
      <c r="CU1" s="2" t="s">
        <v>6</v>
      </c>
      <c r="CV1" s="2" t="s">
        <v>13</v>
      </c>
      <c r="CW1" s="2" t="s">
        <v>15</v>
      </c>
      <c r="CX1" s="2" t="s">
        <v>26</v>
      </c>
      <c r="CY1" s="2" t="s">
        <v>11</v>
      </c>
      <c r="CZ1" s="2" t="s">
        <v>27</v>
      </c>
      <c r="DA1" s="2" t="s">
        <v>28</v>
      </c>
      <c r="DB1" s="2" t="s">
        <v>29</v>
      </c>
      <c r="DC1" s="2" t="s">
        <v>30</v>
      </c>
      <c r="DD1" s="2" t="s">
        <v>31</v>
      </c>
      <c r="DE1" s="2" t="s">
        <v>32</v>
      </c>
      <c r="DF1" s="2" t="s">
        <v>33</v>
      </c>
      <c r="DG1" s="2" t="s">
        <v>34</v>
      </c>
      <c r="DH1" s="2" t="s">
        <v>13</v>
      </c>
      <c r="DI1" s="2" t="s">
        <v>15</v>
      </c>
      <c r="DJ1" s="2" t="s">
        <v>26</v>
      </c>
      <c r="DK1" s="2" t="s">
        <v>11</v>
      </c>
      <c r="DL1" s="2" t="s">
        <v>27</v>
      </c>
      <c r="DM1" s="2" t="s">
        <v>28</v>
      </c>
      <c r="DN1" s="2" t="s">
        <v>29</v>
      </c>
      <c r="DO1" s="2" t="s">
        <v>30</v>
      </c>
      <c r="DP1" s="2" t="s">
        <v>31</v>
      </c>
      <c r="DQ1" s="2" t="s">
        <v>32</v>
      </c>
      <c r="DR1" s="2" t="s">
        <v>33</v>
      </c>
      <c r="DS1" s="2" t="s">
        <v>34</v>
      </c>
      <c r="DT1" s="2" t="s">
        <v>13</v>
      </c>
      <c r="DU1" s="2" t="s">
        <v>15</v>
      </c>
      <c r="DV1" s="2" t="s">
        <v>26</v>
      </c>
      <c r="DW1" s="2" t="s">
        <v>11</v>
      </c>
      <c r="DX1" s="2" t="s">
        <v>27</v>
      </c>
      <c r="DY1" s="2" t="s">
        <v>28</v>
      </c>
      <c r="DZ1" s="2" t="s">
        <v>29</v>
      </c>
      <c r="EA1" s="2" t="s">
        <v>30</v>
      </c>
      <c r="EB1" s="2" t="s">
        <v>31</v>
      </c>
      <c r="EC1" s="2" t="s">
        <v>32</v>
      </c>
      <c r="ED1" s="2" t="s">
        <v>33</v>
      </c>
      <c r="EE1" s="2" t="s">
        <v>34</v>
      </c>
      <c r="EF1" s="2" t="s">
        <v>13</v>
      </c>
      <c r="EG1" s="2" t="s">
        <v>15</v>
      </c>
      <c r="EH1" s="2" t="s">
        <v>26</v>
      </c>
      <c r="EI1" s="2" t="s">
        <v>11</v>
      </c>
      <c r="EJ1" s="2" t="s">
        <v>27</v>
      </c>
      <c r="EK1" s="2" t="s">
        <v>28</v>
      </c>
      <c r="EL1" s="2" t="s">
        <v>29</v>
      </c>
      <c r="EM1" s="2" t="s">
        <v>30</v>
      </c>
      <c r="EN1" s="2" t="s">
        <v>31</v>
      </c>
      <c r="EO1" s="2" t="s">
        <v>32</v>
      </c>
      <c r="EP1" s="2" t="s">
        <v>33</v>
      </c>
      <c r="EQ1" s="2" t="s">
        <v>34</v>
      </c>
      <c r="ER1" s="2" t="s">
        <v>13</v>
      </c>
      <c r="ES1" s="2" t="s">
        <v>15</v>
      </c>
      <c r="ET1" s="2" t="s">
        <v>26</v>
      </c>
      <c r="EU1" s="2" t="s">
        <v>11</v>
      </c>
      <c r="EV1" s="2" t="s">
        <v>27</v>
      </c>
      <c r="EW1" s="2" t="s">
        <v>28</v>
      </c>
      <c r="EX1" s="2" t="s">
        <v>29</v>
      </c>
      <c r="EY1" s="2" t="s">
        <v>30</v>
      </c>
      <c r="EZ1" s="2" t="s">
        <v>31</v>
      </c>
      <c r="FA1" s="2" t="s">
        <v>32</v>
      </c>
      <c r="FB1" s="2" t="s">
        <v>33</v>
      </c>
      <c r="FC1" s="2" t="s">
        <v>34</v>
      </c>
      <c r="FD1" s="2" t="s">
        <v>13</v>
      </c>
      <c r="FE1" s="2" t="s">
        <v>15</v>
      </c>
      <c r="FF1" s="2" t="s">
        <v>26</v>
      </c>
      <c r="FG1" s="2" t="s">
        <v>11</v>
      </c>
      <c r="FH1" s="2" t="s">
        <v>375</v>
      </c>
      <c r="FI1" s="2" t="s">
        <v>378</v>
      </c>
      <c r="FJ1" s="2" t="s">
        <v>29</v>
      </c>
      <c r="FK1" s="2" t="s">
        <v>30</v>
      </c>
      <c r="FL1" s="2" t="s">
        <v>31</v>
      </c>
      <c r="FM1" s="2" t="s">
        <v>32</v>
      </c>
      <c r="FN1" s="2" t="s">
        <v>33</v>
      </c>
      <c r="FO1" s="2" t="s">
        <v>34</v>
      </c>
      <c r="FP1" s="2" t="s">
        <v>13</v>
      </c>
      <c r="FQ1" s="2" t="s">
        <v>15</v>
      </c>
      <c r="FR1" s="2" t="s">
        <v>26</v>
      </c>
      <c r="FS1" s="2" t="s">
        <v>11</v>
      </c>
      <c r="FT1" s="2" t="s">
        <v>27</v>
      </c>
      <c r="FU1" s="2" t="s">
        <v>28</v>
      </c>
      <c r="FV1" s="2" t="s">
        <v>29</v>
      </c>
      <c r="FW1" s="2" t="s">
        <v>30</v>
      </c>
      <c r="FX1" s="2" t="s">
        <v>31</v>
      </c>
      <c r="FY1" s="2" t="s">
        <v>32</v>
      </c>
      <c r="FZ1" s="2" t="s">
        <v>33</v>
      </c>
      <c r="GA1" s="2" t="s">
        <v>34</v>
      </c>
      <c r="GB1" s="2" t="s">
        <v>13</v>
      </c>
      <c r="GC1" s="2" t="s">
        <v>15</v>
      </c>
      <c r="GD1" s="2" t="s">
        <v>26</v>
      </c>
      <c r="GE1" s="2" t="s">
        <v>11</v>
      </c>
      <c r="GF1" s="2" t="s">
        <v>27</v>
      </c>
      <c r="GG1" s="2" t="s">
        <v>28</v>
      </c>
      <c r="GH1" s="2" t="s">
        <v>29</v>
      </c>
      <c r="GI1" s="2" t="s">
        <v>30</v>
      </c>
      <c r="GJ1" s="2" t="s">
        <v>31</v>
      </c>
      <c r="GK1" s="2" t="s">
        <v>6</v>
      </c>
      <c r="GL1" s="2" t="s">
        <v>35</v>
      </c>
      <c r="GM1" s="2" t="s">
        <v>16</v>
      </c>
      <c r="GN1" s="2" t="s">
        <v>36</v>
      </c>
      <c r="GO1" s="2" t="s">
        <v>37</v>
      </c>
      <c r="GP1" s="2" t="s">
        <v>38</v>
      </c>
      <c r="GQ1" s="2" t="s">
        <v>39</v>
      </c>
      <c r="GR1" s="2" t="s">
        <v>40</v>
      </c>
      <c r="GS1" s="2" t="s">
        <v>41</v>
      </c>
      <c r="GT1" s="2" t="s">
        <v>42</v>
      </c>
      <c r="GU1" s="2" t="s">
        <v>43</v>
      </c>
      <c r="GV1" s="2" t="s">
        <v>44</v>
      </c>
      <c r="GW1" s="2" t="s">
        <v>45</v>
      </c>
      <c r="GX1" s="2" t="s">
        <v>35</v>
      </c>
      <c r="GY1" s="2" t="s">
        <v>16</v>
      </c>
      <c r="GZ1" s="2" t="s">
        <v>36</v>
      </c>
      <c r="HA1" s="2" t="s">
        <v>37</v>
      </c>
      <c r="HB1" s="2" t="s">
        <v>38</v>
      </c>
      <c r="HC1" s="2" t="s">
        <v>39</v>
      </c>
      <c r="HD1" s="2" t="s">
        <v>40</v>
      </c>
      <c r="HE1" s="2" t="s">
        <v>41</v>
      </c>
      <c r="HF1" s="2" t="s">
        <v>42</v>
      </c>
      <c r="HG1" s="2" t="s">
        <v>43</v>
      </c>
      <c r="HH1" s="2" t="s">
        <v>44</v>
      </c>
      <c r="HI1" s="2" t="s">
        <v>45</v>
      </c>
      <c r="HJ1" s="2" t="s">
        <v>35</v>
      </c>
      <c r="HK1" s="2" t="s">
        <v>16</v>
      </c>
      <c r="HL1" s="2" t="s">
        <v>36</v>
      </c>
      <c r="HM1" s="2" t="s">
        <v>37</v>
      </c>
      <c r="HN1" s="2" t="s">
        <v>38</v>
      </c>
      <c r="HO1" s="2" t="s">
        <v>39</v>
      </c>
      <c r="HP1" s="2" t="s">
        <v>40</v>
      </c>
      <c r="HQ1" s="2" t="s">
        <v>41</v>
      </c>
      <c r="HR1" s="2" t="s">
        <v>42</v>
      </c>
      <c r="HS1" s="2" t="s">
        <v>43</v>
      </c>
      <c r="HT1" s="2" t="s">
        <v>44</v>
      </c>
      <c r="HU1" s="2" t="s">
        <v>45</v>
      </c>
      <c r="HV1" s="2" t="s">
        <v>35</v>
      </c>
      <c r="HW1" s="2" t="s">
        <v>16</v>
      </c>
      <c r="HX1" s="2" t="s">
        <v>36</v>
      </c>
      <c r="HY1" s="2" t="s">
        <v>37</v>
      </c>
      <c r="HZ1" s="2" t="s">
        <v>38</v>
      </c>
      <c r="IA1" s="2" t="s">
        <v>39</v>
      </c>
      <c r="IB1" s="2" t="s">
        <v>40</v>
      </c>
      <c r="IC1" s="2" t="s">
        <v>41</v>
      </c>
      <c r="ID1" s="2" t="s">
        <v>42</v>
      </c>
      <c r="IE1" s="2" t="s">
        <v>43</v>
      </c>
      <c r="IF1" s="2" t="s">
        <v>44</v>
      </c>
      <c r="IG1" s="2" t="s">
        <v>45</v>
      </c>
      <c r="IH1" s="2" t="s">
        <v>35</v>
      </c>
      <c r="II1" s="2" t="s">
        <v>16</v>
      </c>
      <c r="IJ1" s="2" t="s">
        <v>36</v>
      </c>
      <c r="IK1" s="2" t="s">
        <v>37</v>
      </c>
      <c r="IL1" s="2" t="s">
        <v>38</v>
      </c>
      <c r="IM1" s="2" t="s">
        <v>39</v>
      </c>
      <c r="IN1" s="2" t="s">
        <v>40</v>
      </c>
      <c r="IO1" s="2" t="s">
        <v>41</v>
      </c>
      <c r="IP1" s="2" t="s">
        <v>42</v>
      </c>
      <c r="IQ1" s="2" t="s">
        <v>43</v>
      </c>
      <c r="IR1" s="2" t="s">
        <v>44</v>
      </c>
      <c r="IS1" s="2" t="s">
        <v>45</v>
      </c>
      <c r="IT1" s="2" t="s">
        <v>35</v>
      </c>
      <c r="IU1" s="2" t="s">
        <v>16</v>
      </c>
      <c r="IV1" s="2" t="s">
        <v>36</v>
      </c>
      <c r="IW1" s="2" t="s">
        <v>37</v>
      </c>
      <c r="IX1" s="2" t="s">
        <v>376</v>
      </c>
      <c r="IY1" s="2" t="s">
        <v>379</v>
      </c>
      <c r="IZ1" s="2" t="s">
        <v>40</v>
      </c>
      <c r="JA1" s="2" t="s">
        <v>41</v>
      </c>
      <c r="JB1" s="2" t="s">
        <v>42</v>
      </c>
      <c r="JC1" s="2" t="s">
        <v>43</v>
      </c>
      <c r="JD1" s="2" t="s">
        <v>44</v>
      </c>
      <c r="JE1" s="2" t="s">
        <v>45</v>
      </c>
      <c r="JF1" s="2" t="s">
        <v>35</v>
      </c>
      <c r="JG1" s="2" t="s">
        <v>16</v>
      </c>
      <c r="JH1" s="2" t="s">
        <v>36</v>
      </c>
      <c r="JI1" s="2" t="s">
        <v>37</v>
      </c>
      <c r="JJ1" s="2" t="s">
        <v>38</v>
      </c>
      <c r="JK1" s="2" t="s">
        <v>39</v>
      </c>
      <c r="JL1" s="2" t="s">
        <v>40</v>
      </c>
      <c r="JM1" s="2" t="s">
        <v>41</v>
      </c>
      <c r="JN1" s="2" t="s">
        <v>42</v>
      </c>
      <c r="JO1" s="2" t="s">
        <v>43</v>
      </c>
      <c r="JP1" s="2" t="s">
        <v>44</v>
      </c>
      <c r="JQ1" s="2" t="s">
        <v>45</v>
      </c>
      <c r="JR1" s="2" t="s">
        <v>35</v>
      </c>
      <c r="JS1" s="2" t="s">
        <v>16</v>
      </c>
      <c r="JT1" s="2" t="s">
        <v>36</v>
      </c>
      <c r="JU1" s="2" t="s">
        <v>37</v>
      </c>
      <c r="JV1" s="2" t="s">
        <v>38</v>
      </c>
      <c r="JW1" s="2" t="s">
        <v>39</v>
      </c>
      <c r="JX1" s="2" t="s">
        <v>40</v>
      </c>
      <c r="JY1" s="2" t="s">
        <v>41</v>
      </c>
      <c r="JZ1" s="2" t="s">
        <v>42</v>
      </c>
      <c r="KA1" s="2" t="s">
        <v>6</v>
      </c>
      <c r="KB1" s="7" t="s">
        <v>5</v>
      </c>
    </row>
    <row r="2" spans="1:288" ht="15" customHeight="1" x14ac:dyDescent="0.2">
      <c r="A2" s="557">
        <v>1</v>
      </c>
      <c r="B2" s="43">
        <v>1</v>
      </c>
      <c r="C2" s="4" t="s">
        <v>531</v>
      </c>
      <c r="D2" s="43">
        <v>4</v>
      </c>
      <c r="E2" s="43">
        <v>2</v>
      </c>
      <c r="F2" s="7">
        <v>206</v>
      </c>
      <c r="G2" s="7">
        <v>209</v>
      </c>
      <c r="H2" s="10">
        <v>212</v>
      </c>
      <c r="I2" s="13">
        <v>214</v>
      </c>
      <c r="J2" s="18">
        <v>217</v>
      </c>
      <c r="K2" s="22">
        <v>220</v>
      </c>
      <c r="L2" s="31">
        <v>223</v>
      </c>
      <c r="M2" s="37">
        <v>226</v>
      </c>
      <c r="N2" s="41">
        <v>230</v>
      </c>
      <c r="O2" s="44">
        <v>233</v>
      </c>
      <c r="P2" s="47">
        <v>237</v>
      </c>
      <c r="Q2" s="53">
        <v>241</v>
      </c>
      <c r="R2" s="65">
        <v>244</v>
      </c>
      <c r="S2" s="69">
        <v>250</v>
      </c>
      <c r="T2" s="71">
        <v>254</v>
      </c>
      <c r="U2" s="73">
        <v>258</v>
      </c>
      <c r="V2" s="77">
        <v>260</v>
      </c>
      <c r="W2" s="82">
        <v>263</v>
      </c>
      <c r="X2" s="88">
        <v>269</v>
      </c>
      <c r="Y2" s="90">
        <v>275</v>
      </c>
      <c r="Z2" s="93">
        <v>279</v>
      </c>
      <c r="AA2" s="99">
        <v>284</v>
      </c>
      <c r="AB2" s="104">
        <v>290</v>
      </c>
      <c r="AC2" s="114">
        <v>294</v>
      </c>
      <c r="AD2" s="117">
        <v>297</v>
      </c>
      <c r="AE2" s="122">
        <v>301</v>
      </c>
      <c r="AF2" s="124">
        <v>306</v>
      </c>
      <c r="AG2" s="129">
        <v>311</v>
      </c>
      <c r="AH2" s="133">
        <v>316</v>
      </c>
      <c r="AI2" s="136">
        <v>322</v>
      </c>
      <c r="AJ2" s="140">
        <v>328</v>
      </c>
      <c r="AK2" s="145">
        <v>332</v>
      </c>
      <c r="AL2" s="149">
        <v>339</v>
      </c>
      <c r="AM2" s="153">
        <v>340</v>
      </c>
      <c r="AN2" s="158">
        <v>346</v>
      </c>
      <c r="AO2" s="163">
        <v>350</v>
      </c>
      <c r="AP2" s="167">
        <v>356</v>
      </c>
      <c r="AQ2" s="174">
        <v>362</v>
      </c>
      <c r="AR2" s="178">
        <v>367</v>
      </c>
      <c r="AS2" s="184">
        <v>370</v>
      </c>
      <c r="AT2" s="189">
        <v>370</v>
      </c>
      <c r="AU2" s="1">
        <v>372</v>
      </c>
      <c r="AV2" s="1">
        <v>374</v>
      </c>
      <c r="AW2" s="205">
        <v>382</v>
      </c>
      <c r="AX2" s="209">
        <v>388</v>
      </c>
      <c r="AY2" s="218">
        <v>390</v>
      </c>
      <c r="AZ2" s="1">
        <v>394</v>
      </c>
      <c r="BA2" s="229">
        <v>398</v>
      </c>
      <c r="BB2" s="1">
        <v>402</v>
      </c>
      <c r="BC2" s="245">
        <v>403</v>
      </c>
      <c r="BD2" s="251">
        <v>407</v>
      </c>
      <c r="BE2" s="1">
        <v>410</v>
      </c>
      <c r="BF2" s="264">
        <v>409</v>
      </c>
      <c r="BG2" s="268">
        <v>413</v>
      </c>
      <c r="BH2" s="272">
        <v>416</v>
      </c>
      <c r="BI2" s="1">
        <v>5</v>
      </c>
      <c r="BJ2" s="1">
        <v>9</v>
      </c>
      <c r="BK2" s="1">
        <v>13</v>
      </c>
      <c r="BL2" s="1">
        <v>17</v>
      </c>
      <c r="BM2" s="299">
        <v>31</v>
      </c>
      <c r="BN2" s="305">
        <v>36</v>
      </c>
      <c r="BO2" s="308">
        <v>42</v>
      </c>
      <c r="BP2" s="310">
        <v>47</v>
      </c>
      <c r="BQ2" s="313">
        <v>52</v>
      </c>
      <c r="BR2" s="317">
        <v>56</v>
      </c>
      <c r="BS2" s="322">
        <v>61</v>
      </c>
      <c r="BT2" s="327">
        <v>65</v>
      </c>
      <c r="BU2" s="331">
        <v>14</v>
      </c>
      <c r="BV2" s="335">
        <v>19</v>
      </c>
      <c r="BW2" s="338">
        <v>25</v>
      </c>
      <c r="BX2" s="343">
        <v>30</v>
      </c>
      <c r="BY2" s="346">
        <v>35</v>
      </c>
      <c r="BZ2" s="354">
        <v>39</v>
      </c>
      <c r="CA2" s="375">
        <v>42</v>
      </c>
      <c r="CB2" s="388">
        <v>45</v>
      </c>
      <c r="CC2" s="393">
        <v>49</v>
      </c>
      <c r="CD2" s="1">
        <v>52</v>
      </c>
      <c r="CE2" s="422">
        <v>57</v>
      </c>
      <c r="CF2" s="429">
        <v>61</v>
      </c>
      <c r="CG2" s="435">
        <v>67</v>
      </c>
      <c r="CH2" s="441">
        <v>71</v>
      </c>
      <c r="CI2" s="448">
        <v>76</v>
      </c>
      <c r="CJ2" s="1">
        <v>81</v>
      </c>
      <c r="CK2" s="460">
        <v>85</v>
      </c>
      <c r="CL2" s="469">
        <v>90</v>
      </c>
      <c r="CM2" s="475">
        <v>94</v>
      </c>
      <c r="CN2" s="1">
        <v>98</v>
      </c>
      <c r="CO2" s="489">
        <v>101</v>
      </c>
      <c r="CP2" s="498">
        <v>104</v>
      </c>
      <c r="CQ2" s="505">
        <v>109</v>
      </c>
      <c r="CR2" s="511">
        <v>112</v>
      </c>
      <c r="CS2" s="519">
        <v>116</v>
      </c>
      <c r="CT2" s="530">
        <v>119</v>
      </c>
      <c r="CU2" s="7">
        <f>IF(ISBLANK(CT2),"Н/Д",IF(CT2="норм","норм",CT2-CS2))</f>
        <v>3</v>
      </c>
      <c r="CV2" s="7">
        <v>11</v>
      </c>
      <c r="CW2" s="7">
        <v>12</v>
      </c>
      <c r="CX2" s="10">
        <v>13</v>
      </c>
      <c r="CY2" s="13">
        <v>14</v>
      </c>
      <c r="CZ2" s="18">
        <v>15</v>
      </c>
      <c r="DA2" s="22">
        <v>16</v>
      </c>
      <c r="DB2" s="31">
        <v>17</v>
      </c>
      <c r="DC2" s="37">
        <v>17</v>
      </c>
      <c r="DD2" s="41">
        <v>17</v>
      </c>
      <c r="DE2" s="44">
        <v>2</v>
      </c>
      <c r="DF2" s="47">
        <v>4</v>
      </c>
      <c r="DG2" s="53">
        <v>6</v>
      </c>
      <c r="DH2" s="65">
        <v>8</v>
      </c>
      <c r="DI2" s="69">
        <v>10</v>
      </c>
      <c r="DJ2" s="71">
        <v>12</v>
      </c>
      <c r="DK2" s="73">
        <v>14</v>
      </c>
      <c r="DL2" s="77">
        <v>15</v>
      </c>
      <c r="DM2" s="82">
        <v>16</v>
      </c>
      <c r="DN2" s="88">
        <v>18</v>
      </c>
      <c r="DO2" s="90">
        <v>19</v>
      </c>
      <c r="DP2" s="93">
        <v>20</v>
      </c>
      <c r="DQ2" s="99">
        <v>22</v>
      </c>
      <c r="DR2" s="104">
        <v>25</v>
      </c>
      <c r="DS2" s="114">
        <v>27</v>
      </c>
      <c r="DT2" s="117">
        <v>30</v>
      </c>
      <c r="DU2" s="122">
        <v>32</v>
      </c>
      <c r="DV2" s="124">
        <v>35</v>
      </c>
      <c r="DW2" s="129">
        <v>37</v>
      </c>
      <c r="DX2" s="133">
        <v>38</v>
      </c>
      <c r="DY2" s="136">
        <v>38</v>
      </c>
      <c r="DZ2" s="140">
        <v>38</v>
      </c>
      <c r="EA2" s="145">
        <v>38</v>
      </c>
      <c r="EB2" s="149">
        <v>39</v>
      </c>
      <c r="EC2" s="153">
        <v>42</v>
      </c>
      <c r="ED2" s="158">
        <v>45</v>
      </c>
      <c r="EE2" s="163">
        <v>48</v>
      </c>
      <c r="EF2" s="167">
        <v>50</v>
      </c>
      <c r="EG2" s="174">
        <v>53</v>
      </c>
      <c r="EH2" s="178">
        <v>56</v>
      </c>
      <c r="EI2" s="184">
        <v>59</v>
      </c>
      <c r="EJ2" s="189">
        <v>60</v>
      </c>
      <c r="EK2" s="1">
        <f>EJ2</f>
        <v>60</v>
      </c>
      <c r="EL2" s="1">
        <f>EK2</f>
        <v>60</v>
      </c>
      <c r="EM2" s="205">
        <v>60</v>
      </c>
      <c r="EN2" s="209">
        <v>60</v>
      </c>
      <c r="EO2" s="218">
        <v>62</v>
      </c>
      <c r="EP2" s="1">
        <v>64</v>
      </c>
      <c r="EQ2" s="229">
        <v>67</v>
      </c>
      <c r="ER2" s="235">
        <v>70</v>
      </c>
      <c r="ES2" s="245">
        <v>73</v>
      </c>
      <c r="ET2" s="251">
        <v>76</v>
      </c>
      <c r="EU2" s="1">
        <v>79</v>
      </c>
      <c r="EV2" s="264">
        <v>79</v>
      </c>
      <c r="EW2" s="1">
        <f>EV2</f>
        <v>79</v>
      </c>
      <c r="EX2" s="1">
        <f>EW2</f>
        <v>79</v>
      </c>
      <c r="EY2" s="1">
        <v>81</v>
      </c>
      <c r="EZ2" s="1">
        <v>83</v>
      </c>
      <c r="FA2" s="1">
        <v>85</v>
      </c>
      <c r="FB2" s="1">
        <v>87</v>
      </c>
      <c r="FC2" s="299">
        <v>103</v>
      </c>
      <c r="FD2" s="305">
        <v>108</v>
      </c>
      <c r="FE2" s="308">
        <v>112</v>
      </c>
      <c r="FF2" s="310">
        <v>117</v>
      </c>
      <c r="FG2" s="313">
        <v>118</v>
      </c>
      <c r="FH2" s="317">
        <v>118</v>
      </c>
      <c r="FI2" s="1">
        <f>FH2</f>
        <v>118</v>
      </c>
      <c r="FJ2" s="327">
        <v>118</v>
      </c>
      <c r="FK2" s="331">
        <v>120</v>
      </c>
      <c r="FL2" s="335">
        <v>121</v>
      </c>
      <c r="FM2" s="338">
        <v>124</v>
      </c>
      <c r="FN2" s="343">
        <v>127</v>
      </c>
      <c r="FO2" s="346">
        <v>130</v>
      </c>
      <c r="FP2" s="354">
        <v>131</v>
      </c>
      <c r="FQ2" s="375">
        <v>135</v>
      </c>
      <c r="FR2" s="388">
        <v>138</v>
      </c>
      <c r="FS2" s="393">
        <v>140</v>
      </c>
      <c r="FT2" s="1">
        <v>141</v>
      </c>
      <c r="FU2" s="422">
        <v>140</v>
      </c>
      <c r="FV2" s="429">
        <v>141</v>
      </c>
      <c r="FW2" s="435">
        <v>142</v>
      </c>
      <c r="FX2" s="441">
        <v>143</v>
      </c>
      <c r="FY2" s="448">
        <v>146</v>
      </c>
      <c r="FZ2" s="456">
        <v>150</v>
      </c>
      <c r="GA2" s="460">
        <v>153</v>
      </c>
      <c r="GB2" s="469">
        <v>158</v>
      </c>
      <c r="GC2" s="475">
        <v>164</v>
      </c>
      <c r="GD2" s="1">
        <v>168</v>
      </c>
      <c r="GE2" s="489">
        <v>2</v>
      </c>
      <c r="GF2" s="498">
        <v>3</v>
      </c>
      <c r="GG2" s="505">
        <v>4</v>
      </c>
      <c r="GH2" s="511">
        <v>5</v>
      </c>
      <c r="GI2" s="519">
        <v>6</v>
      </c>
      <c r="GJ2" s="530">
        <v>7</v>
      </c>
      <c r="GK2" s="7">
        <f>IF(ISBLANK(GJ2),"Н/Д",IF(GJ2="норм","норм",GJ2-GI2))</f>
        <v>1</v>
      </c>
      <c r="GL2" s="7">
        <v>10026</v>
      </c>
      <c r="GM2" s="7">
        <v>10127</v>
      </c>
      <c r="GN2" s="7">
        <v>10234</v>
      </c>
      <c r="GO2" s="13">
        <v>10334</v>
      </c>
      <c r="GP2" s="17">
        <v>10442</v>
      </c>
      <c r="GQ2" s="22">
        <v>10551</v>
      </c>
      <c r="GR2" s="31">
        <v>10664</v>
      </c>
      <c r="GS2" s="37">
        <v>10782</v>
      </c>
      <c r="GT2" s="41">
        <v>10897</v>
      </c>
      <c r="GU2" s="44">
        <v>11015</v>
      </c>
      <c r="GV2" s="47">
        <v>11125</v>
      </c>
      <c r="GW2" s="53">
        <v>11260</v>
      </c>
      <c r="GX2" s="65">
        <v>11371</v>
      </c>
      <c r="GY2" s="69">
        <v>11494</v>
      </c>
      <c r="GZ2" s="71">
        <v>11613</v>
      </c>
      <c r="HA2" s="73">
        <v>11709</v>
      </c>
      <c r="HB2" s="77">
        <v>11812</v>
      </c>
      <c r="HC2" s="82">
        <v>11930</v>
      </c>
      <c r="HD2" s="88">
        <v>12053</v>
      </c>
      <c r="HE2" s="90">
        <v>12181</v>
      </c>
      <c r="HF2" s="93">
        <v>12294</v>
      </c>
      <c r="HG2" s="99">
        <v>12416</v>
      </c>
      <c r="HH2" s="104">
        <v>12538</v>
      </c>
      <c r="HI2" s="114">
        <v>12663</v>
      </c>
      <c r="HJ2" s="117">
        <v>12795</v>
      </c>
      <c r="HK2" s="122">
        <v>12920</v>
      </c>
      <c r="HL2" s="124">
        <v>13075</v>
      </c>
      <c r="HM2" s="129">
        <v>13218</v>
      </c>
      <c r="HN2" s="133">
        <v>13408</v>
      </c>
      <c r="HO2" s="136">
        <v>13543</v>
      </c>
      <c r="HP2" s="140">
        <v>13668</v>
      </c>
      <c r="HQ2" s="145">
        <v>13798</v>
      </c>
      <c r="HR2" s="149">
        <v>13944</v>
      </c>
      <c r="HS2" s="153">
        <v>14082</v>
      </c>
      <c r="HT2" s="158">
        <v>14217</v>
      </c>
      <c r="HU2" s="163">
        <v>14361</v>
      </c>
      <c r="HV2" s="167">
        <v>14498</v>
      </c>
      <c r="HW2" s="174">
        <v>14629</v>
      </c>
      <c r="HX2" s="178">
        <v>14775</v>
      </c>
      <c r="HY2" s="184">
        <v>14897</v>
      </c>
      <c r="HZ2" s="189">
        <v>15034</v>
      </c>
      <c r="IA2" s="193">
        <v>15214</v>
      </c>
      <c r="IB2" s="202">
        <v>15368</v>
      </c>
      <c r="IC2" s="205">
        <v>15503</v>
      </c>
      <c r="ID2" s="209">
        <v>15655</v>
      </c>
      <c r="IE2" s="218">
        <v>15794</v>
      </c>
      <c r="IF2" s="225">
        <v>15936</v>
      </c>
      <c r="IG2" s="229">
        <v>16062</v>
      </c>
      <c r="IH2" s="235">
        <v>16178</v>
      </c>
      <c r="II2" s="245">
        <v>16305</v>
      </c>
      <c r="IJ2" s="251">
        <v>16457</v>
      </c>
      <c r="IK2" s="255">
        <v>16585</v>
      </c>
      <c r="IL2" s="264">
        <v>16704</v>
      </c>
      <c r="IM2" s="268">
        <v>16918</v>
      </c>
      <c r="IN2" s="272">
        <v>17157</v>
      </c>
      <c r="IO2" s="279">
        <v>17326</v>
      </c>
      <c r="IP2" s="285">
        <v>17508</v>
      </c>
      <c r="IQ2" s="291">
        <v>17686</v>
      </c>
      <c r="IR2" s="295">
        <v>17845</v>
      </c>
      <c r="IS2" s="299">
        <v>18015</v>
      </c>
      <c r="IT2" s="305">
        <v>18177</v>
      </c>
      <c r="IU2" s="308">
        <v>18316</v>
      </c>
      <c r="IV2" s="310">
        <v>18450</v>
      </c>
      <c r="IW2" s="313">
        <v>18609</v>
      </c>
      <c r="IX2" s="317">
        <v>18812</v>
      </c>
      <c r="IY2" s="322">
        <v>18992</v>
      </c>
      <c r="IZ2" s="327">
        <v>19182</v>
      </c>
      <c r="JA2" s="331">
        <v>19366</v>
      </c>
      <c r="JB2" s="335">
        <v>19574</v>
      </c>
      <c r="JC2" s="338">
        <v>19776</v>
      </c>
      <c r="JD2" s="343">
        <v>19974</v>
      </c>
      <c r="JE2" s="346">
        <v>20174</v>
      </c>
      <c r="JF2" s="354">
        <v>20336</v>
      </c>
      <c r="JG2" s="375">
        <v>20492</v>
      </c>
      <c r="JH2" s="388">
        <v>20672</v>
      </c>
      <c r="JI2" s="393">
        <v>20827</v>
      </c>
      <c r="JJ2" s="414">
        <v>20989</v>
      </c>
      <c r="JK2" s="422">
        <v>21144</v>
      </c>
      <c r="JL2" s="429">
        <v>21464</v>
      </c>
      <c r="JM2" s="435">
        <v>21631</v>
      </c>
      <c r="JN2" s="441">
        <v>21818</v>
      </c>
      <c r="JO2" s="448">
        <v>22014</v>
      </c>
      <c r="JP2" s="456">
        <v>22199</v>
      </c>
      <c r="JQ2" s="460">
        <v>22372</v>
      </c>
      <c r="JR2" s="469">
        <v>22575</v>
      </c>
      <c r="JS2" s="475">
        <v>22769</v>
      </c>
      <c r="JT2" s="483">
        <v>22882</v>
      </c>
      <c r="JU2" s="489">
        <v>22972</v>
      </c>
      <c r="JV2" s="498">
        <v>23044</v>
      </c>
      <c r="JW2" s="505">
        <v>23123</v>
      </c>
      <c r="JX2" s="511">
        <v>23200</v>
      </c>
      <c r="JY2" s="519">
        <v>23269</v>
      </c>
      <c r="JZ2" s="530">
        <v>23350</v>
      </c>
      <c r="KA2" s="7">
        <f>IF(OR(ISBLANK(JY2),ISBLANK(JZ2)),"Н/Д",JZ2-JY2)</f>
        <v>81</v>
      </c>
      <c r="KB2" s="4"/>
    </row>
    <row r="3" spans="1:288" ht="15" customHeight="1" x14ac:dyDescent="0.2">
      <c r="A3" s="557"/>
      <c r="B3" s="43">
        <v>2</v>
      </c>
      <c r="C3" s="4" t="s">
        <v>244</v>
      </c>
      <c r="D3" s="43">
        <v>0</v>
      </c>
      <c r="E3" s="43">
        <v>2</v>
      </c>
      <c r="F3" s="7">
        <v>396</v>
      </c>
      <c r="G3" s="7">
        <v>400</v>
      </c>
      <c r="H3" s="10">
        <v>403</v>
      </c>
      <c r="I3" s="13">
        <v>408</v>
      </c>
      <c r="J3" s="18">
        <v>413</v>
      </c>
      <c r="K3" s="1">
        <v>418</v>
      </c>
      <c r="L3" s="31">
        <v>418</v>
      </c>
      <c r="M3" s="37">
        <v>420</v>
      </c>
      <c r="N3" s="1">
        <f>ROUND((M3-F3)/7+M3,0)</f>
        <v>423</v>
      </c>
      <c r="O3" s="44">
        <v>429</v>
      </c>
      <c r="P3" s="47">
        <v>436</v>
      </c>
      <c r="Q3" s="53">
        <v>441</v>
      </c>
      <c r="R3" s="65">
        <v>445</v>
      </c>
      <c r="S3" s="69">
        <v>450</v>
      </c>
      <c r="T3" s="71">
        <v>454</v>
      </c>
      <c r="U3" s="73">
        <v>459</v>
      </c>
      <c r="V3" s="1">
        <f>ROUND((U3-S3)/2+U3,1)</f>
        <v>463.5</v>
      </c>
      <c r="W3" s="82">
        <v>468</v>
      </c>
      <c r="X3" s="88">
        <v>471</v>
      </c>
      <c r="Y3" s="90">
        <v>480</v>
      </c>
      <c r="Z3" s="93">
        <v>490</v>
      </c>
      <c r="AA3" s="99">
        <v>497</v>
      </c>
      <c r="AB3" s="104">
        <v>501</v>
      </c>
      <c r="AC3" s="114">
        <v>504</v>
      </c>
      <c r="AD3" s="117">
        <v>509</v>
      </c>
      <c r="AE3" s="122">
        <v>514</v>
      </c>
      <c r="AF3" s="124">
        <v>519</v>
      </c>
      <c r="AG3" s="129">
        <v>521</v>
      </c>
      <c r="AH3" s="133">
        <v>524</v>
      </c>
      <c r="AI3" s="136">
        <v>524</v>
      </c>
      <c r="AJ3" s="140">
        <v>524</v>
      </c>
      <c r="AK3" s="145">
        <v>526</v>
      </c>
      <c r="AL3" s="149">
        <v>530</v>
      </c>
      <c r="AM3" s="153">
        <v>535</v>
      </c>
      <c r="AN3" s="158">
        <v>537</v>
      </c>
      <c r="AO3" s="163">
        <v>540</v>
      </c>
      <c r="AP3" s="167">
        <v>545</v>
      </c>
      <c r="AQ3" s="174">
        <v>550</v>
      </c>
      <c r="AR3" s="178">
        <v>553</v>
      </c>
      <c r="AS3" s="184">
        <v>556</v>
      </c>
      <c r="AT3" s="1">
        <f>ROUND((AS3-AP3)/3*1.2+AS3,1)</f>
        <v>560.4</v>
      </c>
      <c r="AU3" s="1">
        <v>564.4</v>
      </c>
      <c r="AV3" s="1">
        <v>569</v>
      </c>
      <c r="AW3" s="1">
        <v>574</v>
      </c>
      <c r="AX3" s="209">
        <v>570</v>
      </c>
      <c r="AY3" s="218">
        <v>576</v>
      </c>
      <c r="AZ3" s="225">
        <v>581</v>
      </c>
      <c r="BA3" s="229">
        <v>581</v>
      </c>
      <c r="BB3" s="235">
        <v>586</v>
      </c>
      <c r="BC3" s="245">
        <v>588</v>
      </c>
      <c r="BD3" s="251">
        <v>592</v>
      </c>
      <c r="BE3" s="1">
        <v>596</v>
      </c>
      <c r="BF3" s="264">
        <v>602</v>
      </c>
      <c r="BG3" s="268">
        <v>607</v>
      </c>
      <c r="BH3" s="1">
        <v>612</v>
      </c>
      <c r="BI3" s="1">
        <v>617</v>
      </c>
      <c r="BJ3" s="1">
        <v>622</v>
      </c>
      <c r="BK3" s="1">
        <v>627</v>
      </c>
      <c r="BL3" s="1">
        <v>632</v>
      </c>
      <c r="BM3" s="1">
        <v>637</v>
      </c>
      <c r="BN3" s="1">
        <v>642</v>
      </c>
      <c r="BO3" s="1">
        <v>647</v>
      </c>
      <c r="BP3" s="1">
        <v>652</v>
      </c>
      <c r="BQ3" s="1">
        <v>657</v>
      </c>
      <c r="BR3" s="1">
        <v>662</v>
      </c>
      <c r="BS3" s="1">
        <v>667</v>
      </c>
      <c r="BT3" s="1">
        <v>672</v>
      </c>
      <c r="BU3" s="1">
        <v>677</v>
      </c>
      <c r="BV3" s="1">
        <v>682</v>
      </c>
      <c r="BW3" s="1">
        <v>687</v>
      </c>
      <c r="BX3" s="1">
        <v>692</v>
      </c>
      <c r="BY3" s="1">
        <v>697</v>
      </c>
      <c r="BZ3" s="1">
        <v>702</v>
      </c>
      <c r="CA3" s="1">
        <v>707</v>
      </c>
      <c r="CB3" s="1">
        <v>712</v>
      </c>
      <c r="CC3" s="1">
        <v>717</v>
      </c>
      <c r="CD3" s="1">
        <v>722</v>
      </c>
      <c r="CE3" s="1">
        <v>727</v>
      </c>
      <c r="CF3" s="1">
        <v>732</v>
      </c>
      <c r="CG3" s="1">
        <v>737</v>
      </c>
      <c r="CH3" s="1">
        <v>742</v>
      </c>
      <c r="CI3" s="1">
        <v>747</v>
      </c>
      <c r="CJ3" s="1">
        <v>752</v>
      </c>
      <c r="CK3" s="1">
        <v>757</v>
      </c>
      <c r="CL3" s="1">
        <v>762</v>
      </c>
      <c r="CM3" s="1">
        <v>767</v>
      </c>
      <c r="CN3" s="1">
        <v>772</v>
      </c>
      <c r="CO3" s="1">
        <v>777</v>
      </c>
      <c r="CP3" s="1">
        <v>782</v>
      </c>
      <c r="CQ3" s="1">
        <v>782</v>
      </c>
      <c r="CR3" s="1">
        <v>782</v>
      </c>
      <c r="CS3" s="522">
        <v>782</v>
      </c>
      <c r="CT3" s="522">
        <v>782</v>
      </c>
      <c r="CU3" s="218">
        <f t="shared" ref="CU3:CU66" si="0">IF(ISBLANK(CT3),"Н/Д",IF(CT3="норм","норм",CT3-CS3))</f>
        <v>0</v>
      </c>
      <c r="CV3" s="7">
        <v>49</v>
      </c>
      <c r="CW3" s="7">
        <v>51</v>
      </c>
      <c r="CX3" s="10">
        <v>52</v>
      </c>
      <c r="CY3" s="13">
        <v>55</v>
      </c>
      <c r="CZ3" s="18">
        <v>57</v>
      </c>
      <c r="DA3" s="1">
        <v>60</v>
      </c>
      <c r="DB3" s="31">
        <v>61</v>
      </c>
      <c r="DC3" s="37">
        <v>62</v>
      </c>
      <c r="DD3" s="1">
        <f>ROUND((DC3-CV3)/7+DC3,0)</f>
        <v>64</v>
      </c>
      <c r="DE3" s="44">
        <v>66</v>
      </c>
      <c r="DF3" s="47">
        <v>68</v>
      </c>
      <c r="DG3" s="53">
        <v>70</v>
      </c>
      <c r="DH3" s="65">
        <v>72</v>
      </c>
      <c r="DI3" s="69">
        <v>74</v>
      </c>
      <c r="DJ3" s="71">
        <v>75</v>
      </c>
      <c r="DK3" s="73">
        <v>77</v>
      </c>
      <c r="DL3" s="1">
        <f>ROUND((DK3-DI3)/2+DK3,1)</f>
        <v>78.5</v>
      </c>
      <c r="DM3" s="82">
        <v>81</v>
      </c>
      <c r="DN3" s="88">
        <v>82</v>
      </c>
      <c r="DO3" s="90">
        <v>85</v>
      </c>
      <c r="DP3" s="93">
        <v>88</v>
      </c>
      <c r="DQ3" s="99">
        <v>90</v>
      </c>
      <c r="DR3" s="104">
        <v>92</v>
      </c>
      <c r="DS3" s="114">
        <v>93</v>
      </c>
      <c r="DT3" s="117">
        <v>95</v>
      </c>
      <c r="DU3" s="122">
        <v>97</v>
      </c>
      <c r="DV3" s="124">
        <v>99</v>
      </c>
      <c r="DW3" s="129">
        <v>100</v>
      </c>
      <c r="DX3" s="133">
        <v>100</v>
      </c>
      <c r="DY3" s="136">
        <v>100</v>
      </c>
      <c r="DZ3" s="140">
        <v>100</v>
      </c>
      <c r="EA3" s="145">
        <v>100</v>
      </c>
      <c r="EB3" s="149">
        <v>100</v>
      </c>
      <c r="EC3" s="153">
        <v>100</v>
      </c>
      <c r="ED3" s="158">
        <v>100</v>
      </c>
      <c r="EE3" s="163">
        <v>101</v>
      </c>
      <c r="EF3" s="167">
        <v>101</v>
      </c>
      <c r="EG3" s="174">
        <v>101</v>
      </c>
      <c r="EH3" s="178">
        <v>101</v>
      </c>
      <c r="EI3" s="184">
        <v>101</v>
      </c>
      <c r="EJ3" s="1">
        <v>101</v>
      </c>
      <c r="EK3" s="1">
        <f>EJ3</f>
        <v>101</v>
      </c>
      <c r="EL3" s="1">
        <f>EK3</f>
        <v>101</v>
      </c>
      <c r="EM3" s="1">
        <f>EL3</f>
        <v>101</v>
      </c>
      <c r="EN3" s="209">
        <v>101</v>
      </c>
      <c r="EO3" s="218">
        <v>102</v>
      </c>
      <c r="EP3" s="225">
        <v>103</v>
      </c>
      <c r="EQ3" s="229">
        <v>103</v>
      </c>
      <c r="ER3" s="235">
        <v>104</v>
      </c>
      <c r="ES3" s="245">
        <v>105</v>
      </c>
      <c r="ET3" s="251">
        <v>106</v>
      </c>
      <c r="EU3" s="1">
        <v>107</v>
      </c>
      <c r="EV3" s="264">
        <v>106</v>
      </c>
      <c r="EW3" s="268">
        <v>106</v>
      </c>
      <c r="EX3" s="1">
        <f t="shared" ref="EX3:EX4" si="1">EW3</f>
        <v>106</v>
      </c>
      <c r="EY3" s="1">
        <v>107</v>
      </c>
      <c r="EZ3" s="1">
        <v>108</v>
      </c>
      <c r="FA3" s="1">
        <v>109</v>
      </c>
      <c r="FB3" s="1">
        <v>110</v>
      </c>
      <c r="FC3" s="1">
        <v>111</v>
      </c>
      <c r="FD3" s="1">
        <v>112</v>
      </c>
      <c r="FE3" s="1">
        <v>113</v>
      </c>
      <c r="FF3" s="1">
        <v>114</v>
      </c>
      <c r="FG3" s="1">
        <f>FF3</f>
        <v>114</v>
      </c>
      <c r="FH3" s="1">
        <f>FG3</f>
        <v>114</v>
      </c>
      <c r="FI3" s="1">
        <f t="shared" ref="FI3" si="2">FH3</f>
        <v>114</v>
      </c>
      <c r="FJ3" s="1">
        <f>FI3</f>
        <v>114</v>
      </c>
      <c r="FK3" s="1">
        <v>114</v>
      </c>
      <c r="FL3" s="1">
        <v>114</v>
      </c>
      <c r="FM3" s="1">
        <v>114</v>
      </c>
      <c r="FN3" s="1">
        <v>114</v>
      </c>
      <c r="FO3" s="1">
        <v>114</v>
      </c>
      <c r="FP3" s="1">
        <v>114</v>
      </c>
      <c r="FQ3" s="1">
        <v>114</v>
      </c>
      <c r="FR3" s="1">
        <v>114</v>
      </c>
      <c r="FS3" s="1">
        <v>114</v>
      </c>
      <c r="FT3" s="1">
        <v>114</v>
      </c>
      <c r="FU3" s="1">
        <v>114</v>
      </c>
      <c r="FV3" s="1">
        <v>114</v>
      </c>
      <c r="FW3" s="1">
        <v>114</v>
      </c>
      <c r="FX3" s="1">
        <v>114</v>
      </c>
      <c r="FY3" s="1">
        <v>114</v>
      </c>
      <c r="FZ3" s="1">
        <v>114</v>
      </c>
      <c r="GA3" s="1">
        <v>114</v>
      </c>
      <c r="GB3" s="1">
        <v>114</v>
      </c>
      <c r="GC3" s="1">
        <v>114</v>
      </c>
      <c r="GD3" s="1">
        <v>114</v>
      </c>
      <c r="GE3" s="1">
        <v>114</v>
      </c>
      <c r="GF3" s="1">
        <v>114</v>
      </c>
      <c r="GG3" s="1">
        <v>114</v>
      </c>
      <c r="GH3" s="1">
        <v>114</v>
      </c>
      <c r="GI3" s="522">
        <v>114</v>
      </c>
      <c r="GJ3" s="522">
        <v>114</v>
      </c>
      <c r="GK3" s="218">
        <f t="shared" ref="GK3:GK66" si="3">IF(ISBLANK(GJ3),"Н/Д",IF(GJ3="норм","норм",GJ3-GI3))</f>
        <v>0</v>
      </c>
      <c r="GL3" s="7">
        <v>8477</v>
      </c>
      <c r="GM3" s="7">
        <v>8554</v>
      </c>
      <c r="GN3" s="7">
        <v>8660</v>
      </c>
      <c r="GO3" s="13">
        <v>8745</v>
      </c>
      <c r="GP3" s="17">
        <v>8813</v>
      </c>
      <c r="GQ3" s="22">
        <v>8890</v>
      </c>
      <c r="GR3" s="31">
        <v>9064</v>
      </c>
      <c r="GS3" s="37">
        <v>9183</v>
      </c>
      <c r="GT3" s="41">
        <v>9286</v>
      </c>
      <c r="GU3" s="44">
        <v>9380</v>
      </c>
      <c r="GV3" s="47">
        <v>9459</v>
      </c>
      <c r="GW3" s="53">
        <v>9569</v>
      </c>
      <c r="GX3" s="65">
        <v>9662</v>
      </c>
      <c r="GY3" s="69">
        <v>9756</v>
      </c>
      <c r="GZ3" s="71">
        <v>9852</v>
      </c>
      <c r="HA3" s="73">
        <v>9943</v>
      </c>
      <c r="HB3" s="77">
        <v>10018</v>
      </c>
      <c r="HC3" s="82">
        <v>10205</v>
      </c>
      <c r="HD3" s="88">
        <v>10476</v>
      </c>
      <c r="HE3" s="90">
        <v>10642</v>
      </c>
      <c r="HF3" s="93">
        <v>10736</v>
      </c>
      <c r="HG3" s="99">
        <v>10817</v>
      </c>
      <c r="HH3" s="104">
        <v>10913</v>
      </c>
      <c r="HI3" s="114">
        <v>11049</v>
      </c>
      <c r="HJ3" s="117">
        <v>11170</v>
      </c>
      <c r="HK3" s="122">
        <v>11264</v>
      </c>
      <c r="HL3" s="124">
        <v>11365</v>
      </c>
      <c r="HM3" s="129">
        <v>11494</v>
      </c>
      <c r="HN3" s="133">
        <v>11608</v>
      </c>
      <c r="HO3" s="136">
        <v>11748</v>
      </c>
      <c r="HP3" s="140">
        <v>11885</v>
      </c>
      <c r="HQ3" s="145">
        <v>12105</v>
      </c>
      <c r="HR3" s="149">
        <v>12343</v>
      </c>
      <c r="HS3" s="153">
        <v>12475</v>
      </c>
      <c r="HT3" s="158">
        <v>12586</v>
      </c>
      <c r="HU3" s="163">
        <v>12802</v>
      </c>
      <c r="HV3" s="167">
        <v>12960</v>
      </c>
      <c r="HW3" s="174">
        <v>13064</v>
      </c>
      <c r="HX3" s="178">
        <v>13163</v>
      </c>
      <c r="HY3" s="184">
        <v>13283</v>
      </c>
      <c r="HZ3" s="189">
        <v>13424</v>
      </c>
      <c r="IA3" s="193">
        <v>13708</v>
      </c>
      <c r="IB3" s="202">
        <v>14030</v>
      </c>
      <c r="IC3" s="205">
        <v>14340</v>
      </c>
      <c r="ID3" s="209">
        <v>14705</v>
      </c>
      <c r="IE3" s="218">
        <v>14940</v>
      </c>
      <c r="IF3" s="225">
        <v>15091</v>
      </c>
      <c r="IG3" s="229">
        <v>15230</v>
      </c>
      <c r="IH3" s="235">
        <v>15369</v>
      </c>
      <c r="II3" s="245">
        <v>15486</v>
      </c>
      <c r="IJ3" s="251">
        <v>15643</v>
      </c>
      <c r="IK3" s="255">
        <v>15806</v>
      </c>
      <c r="IL3" s="264">
        <v>16017</v>
      </c>
      <c r="IM3" s="268">
        <v>16314</v>
      </c>
      <c r="IN3" s="272">
        <v>16604</v>
      </c>
      <c r="IO3" s="279">
        <v>16730</v>
      </c>
      <c r="IP3" s="285">
        <v>16933</v>
      </c>
      <c r="IQ3" s="291">
        <v>17066</v>
      </c>
      <c r="IR3" s="295">
        <v>17195</v>
      </c>
      <c r="IS3" s="299">
        <v>17385</v>
      </c>
      <c r="IT3" s="305">
        <v>17519</v>
      </c>
      <c r="IU3" s="308">
        <v>17634</v>
      </c>
      <c r="IV3" s="310">
        <v>17729</v>
      </c>
      <c r="IW3" s="313">
        <v>18046</v>
      </c>
      <c r="IX3" s="317">
        <v>18277</v>
      </c>
      <c r="IY3" s="322">
        <v>18410</v>
      </c>
      <c r="IZ3" s="327">
        <v>18606</v>
      </c>
      <c r="JA3" s="331">
        <v>18728</v>
      </c>
      <c r="JB3" s="335">
        <v>18815</v>
      </c>
      <c r="JC3" s="338">
        <v>18899</v>
      </c>
      <c r="JD3" s="343">
        <v>18978</v>
      </c>
      <c r="JE3" s="346">
        <v>19098</v>
      </c>
      <c r="JF3" s="354">
        <v>19229</v>
      </c>
      <c r="JG3" s="375">
        <v>19337</v>
      </c>
      <c r="JH3" s="388">
        <v>19466</v>
      </c>
      <c r="JI3" s="393">
        <v>19544</v>
      </c>
      <c r="JJ3" s="414">
        <v>19634</v>
      </c>
      <c r="JK3" s="422">
        <v>19733</v>
      </c>
      <c r="JL3" s="429">
        <v>19853</v>
      </c>
      <c r="JM3" s="435">
        <v>19951</v>
      </c>
      <c r="JN3" s="441">
        <v>20053</v>
      </c>
      <c r="JO3" s="448">
        <v>20161</v>
      </c>
      <c r="JP3" s="456">
        <v>20276</v>
      </c>
      <c r="JQ3" s="460">
        <v>20407</v>
      </c>
      <c r="JR3" s="469">
        <v>20529</v>
      </c>
      <c r="JS3" s="475">
        <v>20635</v>
      </c>
      <c r="JT3" s="483">
        <v>20717</v>
      </c>
      <c r="JU3" s="489">
        <v>20772</v>
      </c>
      <c r="JV3" s="498">
        <v>20814</v>
      </c>
      <c r="JW3" s="505">
        <v>20814</v>
      </c>
      <c r="JX3" s="511">
        <v>20814</v>
      </c>
      <c r="JY3" s="519">
        <v>20816</v>
      </c>
      <c r="JZ3" s="530">
        <v>20817</v>
      </c>
      <c r="KA3" s="218">
        <f t="shared" ref="KA3:KA66" si="4">IF(OR(ISBLANK(JY3),ISBLANK(JZ3)),"Н/Д",JZ3-JY3)</f>
        <v>1</v>
      </c>
      <c r="KB3" s="4"/>
    </row>
    <row r="4" spans="1:288" ht="15" customHeight="1" x14ac:dyDescent="0.2">
      <c r="A4" s="557"/>
      <c r="B4" s="43">
        <v>3</v>
      </c>
      <c r="C4" s="4" t="s">
        <v>245</v>
      </c>
      <c r="D4" s="43">
        <v>1</v>
      </c>
      <c r="E4" s="43">
        <v>1</v>
      </c>
      <c r="F4" s="7">
        <v>202</v>
      </c>
      <c r="G4" s="7">
        <v>212</v>
      </c>
      <c r="H4" s="10">
        <v>219</v>
      </c>
      <c r="I4" s="13">
        <v>227</v>
      </c>
      <c r="J4" s="18">
        <v>233</v>
      </c>
      <c r="K4" s="22">
        <v>234</v>
      </c>
      <c r="L4" s="31">
        <v>239</v>
      </c>
      <c r="M4" s="37">
        <v>245</v>
      </c>
      <c r="N4" s="41">
        <v>250</v>
      </c>
      <c r="O4" s="44">
        <v>256</v>
      </c>
      <c r="P4" s="47">
        <v>261</v>
      </c>
      <c r="Q4" s="53">
        <v>266</v>
      </c>
      <c r="R4" s="65">
        <v>274</v>
      </c>
      <c r="S4" s="69">
        <v>279</v>
      </c>
      <c r="T4" s="71">
        <v>283</v>
      </c>
      <c r="U4" s="73">
        <v>288</v>
      </c>
      <c r="V4" s="77">
        <v>293</v>
      </c>
      <c r="W4" s="82">
        <v>297</v>
      </c>
      <c r="X4" s="88">
        <v>302</v>
      </c>
      <c r="Y4" s="90">
        <v>307</v>
      </c>
      <c r="Z4" s="93">
        <v>312</v>
      </c>
      <c r="AA4" s="99">
        <v>316</v>
      </c>
      <c r="AB4" s="104">
        <v>321</v>
      </c>
      <c r="AC4" s="114">
        <v>327</v>
      </c>
      <c r="AD4" s="117">
        <v>332</v>
      </c>
      <c r="AE4" s="122">
        <v>337</v>
      </c>
      <c r="AF4" s="124">
        <v>339</v>
      </c>
      <c r="AG4" s="129">
        <v>344</v>
      </c>
      <c r="AH4" s="133">
        <v>348</v>
      </c>
      <c r="AI4" s="136">
        <v>351</v>
      </c>
      <c r="AJ4" s="140">
        <v>355</v>
      </c>
      <c r="AK4" s="145">
        <v>359</v>
      </c>
      <c r="AL4" s="149">
        <v>363</v>
      </c>
      <c r="AM4" s="153">
        <v>368</v>
      </c>
      <c r="AN4" s="158">
        <v>374</v>
      </c>
      <c r="AO4" s="163">
        <v>379</v>
      </c>
      <c r="AP4" s="167">
        <v>384</v>
      </c>
      <c r="AQ4" s="174">
        <v>388</v>
      </c>
      <c r="AR4" s="178">
        <v>391</v>
      </c>
      <c r="AS4" s="184">
        <v>393</v>
      </c>
      <c r="AT4" s="189">
        <v>396</v>
      </c>
      <c r="AU4" s="193">
        <v>399</v>
      </c>
      <c r="AV4" s="202">
        <v>402</v>
      </c>
      <c r="AW4" s="205">
        <v>407</v>
      </c>
      <c r="AX4" s="209">
        <v>411</v>
      </c>
      <c r="AY4" s="218">
        <v>416</v>
      </c>
      <c r="AZ4" s="225">
        <v>421</v>
      </c>
      <c r="BA4" s="1">
        <v>426</v>
      </c>
      <c r="BB4" s="1">
        <v>431</v>
      </c>
      <c r="BC4" s="245">
        <v>434</v>
      </c>
      <c r="BD4" s="251">
        <v>439</v>
      </c>
      <c r="BE4" s="255">
        <v>442</v>
      </c>
      <c r="BF4" s="264">
        <v>445</v>
      </c>
      <c r="BG4" s="268">
        <v>447</v>
      </c>
      <c r="BH4" s="272">
        <v>449</v>
      </c>
      <c r="BI4" s="279">
        <v>453</v>
      </c>
      <c r="BJ4" s="285">
        <v>457</v>
      </c>
      <c r="BK4" s="1">
        <v>461</v>
      </c>
      <c r="BL4" s="295">
        <v>465</v>
      </c>
      <c r="BM4" s="299">
        <v>471</v>
      </c>
      <c r="BN4" s="305">
        <v>476</v>
      </c>
      <c r="BO4" s="1">
        <v>481</v>
      </c>
      <c r="BP4" s="310">
        <v>483</v>
      </c>
      <c r="BQ4" s="1">
        <v>486</v>
      </c>
      <c r="BR4" s="317">
        <v>487</v>
      </c>
      <c r="BS4" s="322">
        <v>492</v>
      </c>
      <c r="BT4" s="327">
        <v>512</v>
      </c>
      <c r="BU4" s="331">
        <v>515</v>
      </c>
      <c r="BV4" s="335">
        <v>8</v>
      </c>
      <c r="BW4" s="338">
        <v>13</v>
      </c>
      <c r="BX4" s="343">
        <v>17</v>
      </c>
      <c r="BY4" s="346">
        <v>20</v>
      </c>
      <c r="BZ4" s="354">
        <v>25</v>
      </c>
      <c r="CA4" s="375">
        <v>28</v>
      </c>
      <c r="CB4" s="388">
        <v>32</v>
      </c>
      <c r="CC4" s="1">
        <v>36</v>
      </c>
      <c r="CD4" s="414">
        <v>38</v>
      </c>
      <c r="CE4" s="422">
        <v>41</v>
      </c>
      <c r="CF4" s="429">
        <v>44</v>
      </c>
      <c r="CG4" s="435">
        <v>48</v>
      </c>
      <c r="CH4" s="441">
        <v>53</v>
      </c>
      <c r="CI4" s="448">
        <v>57</v>
      </c>
      <c r="CJ4" s="456">
        <v>62</v>
      </c>
      <c r="CK4" s="460">
        <v>66</v>
      </c>
      <c r="CL4" s="469">
        <v>71</v>
      </c>
      <c r="CM4" s="475">
        <v>75</v>
      </c>
      <c r="CN4" s="483">
        <v>80</v>
      </c>
      <c r="CO4" s="489">
        <v>84</v>
      </c>
      <c r="CP4" s="498">
        <v>89</v>
      </c>
      <c r="CQ4" s="505">
        <v>92</v>
      </c>
      <c r="CR4" s="511">
        <v>95</v>
      </c>
      <c r="CS4" s="519">
        <v>100</v>
      </c>
      <c r="CT4" s="530">
        <v>106</v>
      </c>
      <c r="CU4" s="218">
        <f t="shared" si="0"/>
        <v>6</v>
      </c>
      <c r="CV4" s="7">
        <v>28</v>
      </c>
      <c r="CW4" s="7">
        <v>28</v>
      </c>
      <c r="CX4" s="10">
        <v>28</v>
      </c>
      <c r="CY4" s="13">
        <v>28</v>
      </c>
      <c r="CZ4" s="18">
        <v>28</v>
      </c>
      <c r="DA4" s="22">
        <v>28</v>
      </c>
      <c r="DB4" s="31">
        <v>28</v>
      </c>
      <c r="DC4" s="37">
        <v>28</v>
      </c>
      <c r="DD4" s="41">
        <v>28</v>
      </c>
      <c r="DE4" s="44">
        <v>28</v>
      </c>
      <c r="DF4" s="47">
        <v>28</v>
      </c>
      <c r="DG4" s="53">
        <v>28</v>
      </c>
      <c r="DH4" s="65">
        <v>28</v>
      </c>
      <c r="DI4" s="69">
        <v>28</v>
      </c>
      <c r="DJ4" s="71">
        <v>28</v>
      </c>
      <c r="DK4" s="73">
        <v>28</v>
      </c>
      <c r="DL4" s="77">
        <v>28</v>
      </c>
      <c r="DM4" s="82">
        <v>28</v>
      </c>
      <c r="DN4" s="88">
        <v>28</v>
      </c>
      <c r="DO4" s="90">
        <v>28</v>
      </c>
      <c r="DP4" s="93">
        <v>28</v>
      </c>
      <c r="DQ4" s="99">
        <v>28</v>
      </c>
      <c r="DR4" s="104">
        <v>28</v>
      </c>
      <c r="DS4" s="114">
        <v>28</v>
      </c>
      <c r="DT4" s="117">
        <v>28</v>
      </c>
      <c r="DU4" s="122">
        <v>28</v>
      </c>
      <c r="DV4" s="124">
        <v>28</v>
      </c>
      <c r="DW4" s="129">
        <v>28</v>
      </c>
      <c r="DX4" s="133">
        <v>28</v>
      </c>
      <c r="DY4" s="136">
        <v>28</v>
      </c>
      <c r="DZ4" s="140">
        <v>28</v>
      </c>
      <c r="EA4" s="145">
        <v>28</v>
      </c>
      <c r="EB4" s="149">
        <v>28</v>
      </c>
      <c r="EC4" s="153">
        <v>28</v>
      </c>
      <c r="ED4" s="158">
        <v>28</v>
      </c>
      <c r="EE4" s="163">
        <v>28</v>
      </c>
      <c r="EF4" s="167">
        <v>28</v>
      </c>
      <c r="EG4" s="174">
        <v>28</v>
      </c>
      <c r="EH4" s="178">
        <v>28</v>
      </c>
      <c r="EI4" s="184">
        <v>28</v>
      </c>
      <c r="EJ4" s="189">
        <v>28</v>
      </c>
      <c r="EK4" s="193">
        <v>28</v>
      </c>
      <c r="EL4" s="202">
        <v>28</v>
      </c>
      <c r="EM4" s="205">
        <v>28</v>
      </c>
      <c r="EN4" s="209">
        <v>28</v>
      </c>
      <c r="EO4" s="218">
        <v>28</v>
      </c>
      <c r="EP4" s="225">
        <v>28</v>
      </c>
      <c r="EQ4" s="1">
        <v>28</v>
      </c>
      <c r="ER4" s="1">
        <v>28</v>
      </c>
      <c r="ES4" s="245">
        <v>28</v>
      </c>
      <c r="ET4" s="251">
        <v>28</v>
      </c>
      <c r="EU4" s="255">
        <v>28</v>
      </c>
      <c r="EV4" s="264">
        <v>28</v>
      </c>
      <c r="EW4" s="268">
        <v>28</v>
      </c>
      <c r="EX4" s="1">
        <f t="shared" si="1"/>
        <v>28</v>
      </c>
      <c r="EY4" s="279">
        <v>28</v>
      </c>
      <c r="EZ4" s="285">
        <v>28</v>
      </c>
      <c r="FA4" s="1">
        <v>28</v>
      </c>
      <c r="FB4" s="295">
        <v>28</v>
      </c>
      <c r="FC4" s="299">
        <v>28</v>
      </c>
      <c r="FD4" s="305">
        <v>28</v>
      </c>
      <c r="FE4" s="1">
        <v>28</v>
      </c>
      <c r="FF4" s="310">
        <v>28</v>
      </c>
      <c r="FG4" s="1">
        <f t="shared" ref="FG4:FG6" si="5">FF4</f>
        <v>28</v>
      </c>
      <c r="FH4" s="317">
        <v>28</v>
      </c>
      <c r="FI4" s="322">
        <v>28</v>
      </c>
      <c r="FJ4" s="327">
        <v>28</v>
      </c>
      <c r="FK4" s="331">
        <v>29</v>
      </c>
      <c r="FL4" s="335">
        <v>1.115</v>
      </c>
      <c r="FM4" s="338">
        <v>1.115</v>
      </c>
      <c r="FN4" s="343">
        <v>1.115</v>
      </c>
      <c r="FO4" s="346">
        <v>3</v>
      </c>
      <c r="FP4" s="354">
        <v>5</v>
      </c>
      <c r="FQ4" s="1">
        <v>5</v>
      </c>
      <c r="FR4" s="388">
        <v>5</v>
      </c>
      <c r="FS4" s="1">
        <v>5</v>
      </c>
      <c r="FT4" s="414">
        <v>5</v>
      </c>
      <c r="FU4" s="422">
        <v>5</v>
      </c>
      <c r="FV4" s="429">
        <v>5</v>
      </c>
      <c r="FW4" s="1">
        <v>5</v>
      </c>
      <c r="FX4" s="1">
        <v>5</v>
      </c>
      <c r="FY4" s="1">
        <v>5</v>
      </c>
      <c r="FZ4" s="456">
        <v>5</v>
      </c>
      <c r="GA4" s="460">
        <v>5</v>
      </c>
      <c r="GB4" s="469">
        <v>5</v>
      </c>
      <c r="GC4" s="475">
        <v>5</v>
      </c>
      <c r="GD4" s="483">
        <v>5</v>
      </c>
      <c r="GE4" s="489">
        <v>5</v>
      </c>
      <c r="GF4" s="498">
        <v>5</v>
      </c>
      <c r="GG4" s="505">
        <v>5</v>
      </c>
      <c r="GH4" s="511">
        <v>5</v>
      </c>
      <c r="GI4" s="519">
        <v>5</v>
      </c>
      <c r="GJ4" s="530">
        <v>5</v>
      </c>
      <c r="GK4" s="218">
        <f t="shared" si="3"/>
        <v>0</v>
      </c>
      <c r="GL4" s="7">
        <v>6388</v>
      </c>
      <c r="GM4" s="7">
        <v>6672</v>
      </c>
      <c r="GN4" s="7">
        <v>6935</v>
      </c>
      <c r="GO4" s="13">
        <v>7183</v>
      </c>
      <c r="GP4" s="17">
        <v>7444</v>
      </c>
      <c r="GQ4" s="22">
        <v>7565</v>
      </c>
      <c r="GR4" s="31">
        <v>7849</v>
      </c>
      <c r="GS4" s="37">
        <v>8075</v>
      </c>
      <c r="GT4" s="41">
        <v>8260</v>
      </c>
      <c r="GU4" s="44">
        <v>8491</v>
      </c>
      <c r="GV4" s="47">
        <v>8718</v>
      </c>
      <c r="GW4" s="53">
        <v>9016</v>
      </c>
      <c r="GX4" s="65">
        <v>9243</v>
      </c>
      <c r="GY4" s="69">
        <v>9521</v>
      </c>
      <c r="GZ4" s="71">
        <v>9763</v>
      </c>
      <c r="HA4" s="73">
        <v>9996</v>
      </c>
      <c r="HB4" s="77">
        <v>10202</v>
      </c>
      <c r="HC4" s="82">
        <v>10429</v>
      </c>
      <c r="HD4" s="88">
        <v>10676</v>
      </c>
      <c r="HE4" s="90">
        <v>10900</v>
      </c>
      <c r="HF4" s="93">
        <v>11132</v>
      </c>
      <c r="HG4" s="99">
        <v>11346</v>
      </c>
      <c r="HH4" s="104">
        <v>11564</v>
      </c>
      <c r="HI4" s="114">
        <v>11795</v>
      </c>
      <c r="HJ4" s="117">
        <v>12042</v>
      </c>
      <c r="HK4" s="122">
        <v>12208</v>
      </c>
      <c r="HL4" s="124">
        <v>12405</v>
      </c>
      <c r="HM4" s="129">
        <v>12694</v>
      </c>
      <c r="HN4" s="133">
        <v>12911</v>
      </c>
      <c r="HO4" s="136">
        <v>13107</v>
      </c>
      <c r="HP4" s="140">
        <v>13278</v>
      </c>
      <c r="HQ4" s="145">
        <v>13496</v>
      </c>
      <c r="HR4" s="149">
        <v>13770</v>
      </c>
      <c r="HS4" s="153">
        <v>14043</v>
      </c>
      <c r="HT4" s="158">
        <v>14284</v>
      </c>
      <c r="HU4" s="163">
        <v>14524</v>
      </c>
      <c r="HV4" s="167">
        <v>14759</v>
      </c>
      <c r="HW4" s="174">
        <v>14977</v>
      </c>
      <c r="HX4" s="178">
        <v>15180</v>
      </c>
      <c r="HY4" s="184">
        <v>15352</v>
      </c>
      <c r="HZ4" s="189">
        <v>15664</v>
      </c>
      <c r="IA4" s="193">
        <v>15949</v>
      </c>
      <c r="IB4" s="202">
        <v>16229</v>
      </c>
      <c r="IC4" s="205">
        <v>16746</v>
      </c>
      <c r="ID4" s="209">
        <v>17013</v>
      </c>
      <c r="IE4" s="218">
        <v>17277</v>
      </c>
      <c r="IF4" s="225">
        <v>17537</v>
      </c>
      <c r="IG4" s="229">
        <v>17839</v>
      </c>
      <c r="IH4" s="235">
        <v>18096</v>
      </c>
      <c r="II4" s="245">
        <v>18320</v>
      </c>
      <c r="IJ4" s="251">
        <v>18582</v>
      </c>
      <c r="IK4" s="255">
        <v>18825</v>
      </c>
      <c r="IL4" s="264">
        <v>19017</v>
      </c>
      <c r="IM4" s="268">
        <v>19225</v>
      </c>
      <c r="IN4" s="272">
        <v>19459</v>
      </c>
      <c r="IO4" s="279">
        <v>19726</v>
      </c>
      <c r="IP4" s="285">
        <v>20034</v>
      </c>
      <c r="IQ4" s="291">
        <v>20323</v>
      </c>
      <c r="IR4" s="295">
        <v>20611</v>
      </c>
      <c r="IS4" s="299">
        <v>20953</v>
      </c>
      <c r="IT4" s="305">
        <v>21241</v>
      </c>
      <c r="IU4" s="308">
        <v>21524</v>
      </c>
      <c r="IV4" s="310">
        <v>21806</v>
      </c>
      <c r="IW4" s="313">
        <v>22089</v>
      </c>
      <c r="IX4" s="317">
        <v>22350</v>
      </c>
      <c r="IY4" s="322">
        <v>22553</v>
      </c>
      <c r="IZ4" s="327">
        <v>22939</v>
      </c>
      <c r="JA4" s="331">
        <v>23307</v>
      </c>
      <c r="JB4" s="335">
        <v>23719</v>
      </c>
      <c r="JC4" s="338">
        <v>24082</v>
      </c>
      <c r="JD4" s="343">
        <v>24429</v>
      </c>
      <c r="JE4" s="346">
        <v>24590</v>
      </c>
      <c r="JF4" s="354">
        <v>24847</v>
      </c>
      <c r="JG4" s="375">
        <v>25132</v>
      </c>
      <c r="JH4" s="388">
        <v>25488</v>
      </c>
      <c r="JI4" s="393">
        <v>25772</v>
      </c>
      <c r="JJ4" s="414">
        <v>26065</v>
      </c>
      <c r="JK4" s="422">
        <v>26297</v>
      </c>
      <c r="JL4" s="429">
        <v>26686</v>
      </c>
      <c r="JM4" s="435">
        <v>26999</v>
      </c>
      <c r="JN4" s="441">
        <v>27286</v>
      </c>
      <c r="JO4" s="448">
        <v>27539</v>
      </c>
      <c r="JP4" s="456">
        <v>27842</v>
      </c>
      <c r="JQ4" s="460">
        <v>28161</v>
      </c>
      <c r="JR4" s="469">
        <v>28475</v>
      </c>
      <c r="JS4" s="475">
        <v>28766</v>
      </c>
      <c r="JT4" s="483">
        <v>29082</v>
      </c>
      <c r="JU4" s="489">
        <v>29412</v>
      </c>
      <c r="JV4" s="498">
        <v>29735</v>
      </c>
      <c r="JW4" s="505">
        <v>30094</v>
      </c>
      <c r="JX4" s="511">
        <v>30346</v>
      </c>
      <c r="JY4" s="519">
        <v>30658</v>
      </c>
      <c r="JZ4" s="530">
        <v>31027</v>
      </c>
      <c r="KA4" s="218">
        <f t="shared" si="4"/>
        <v>369</v>
      </c>
      <c r="KB4" s="4"/>
    </row>
    <row r="5" spans="1:288" ht="15" customHeight="1" x14ac:dyDescent="0.2">
      <c r="A5" s="557"/>
      <c r="B5" s="43">
        <v>4</v>
      </c>
      <c r="C5" s="4" t="s">
        <v>246</v>
      </c>
      <c r="D5" s="43">
        <v>2</v>
      </c>
      <c r="E5" s="43">
        <v>3</v>
      </c>
      <c r="F5" s="7">
        <v>9</v>
      </c>
      <c r="G5" s="1">
        <v>13</v>
      </c>
      <c r="H5" s="10">
        <v>16</v>
      </c>
      <c r="I5" s="1">
        <v>20</v>
      </c>
      <c r="J5" s="18">
        <v>22</v>
      </c>
      <c r="K5" s="1">
        <v>25</v>
      </c>
      <c r="L5" s="1">
        <v>28</v>
      </c>
      <c r="M5" s="1">
        <f>ROUND((L5-F5)/6+L5+1,0)</f>
        <v>32</v>
      </c>
      <c r="N5" s="1">
        <f>ROUND((M5-F5)/7+M5,0)</f>
        <v>35</v>
      </c>
      <c r="O5" s="1">
        <f>ROUND((N5-F5)/8+N5,0)</f>
        <v>38</v>
      </c>
      <c r="P5" s="1">
        <f>ROUND((O5-F5)/9+O5,0)</f>
        <v>41</v>
      </c>
      <c r="Q5" s="53">
        <v>53</v>
      </c>
      <c r="R5" s="65">
        <v>56</v>
      </c>
      <c r="S5" s="69">
        <v>60</v>
      </c>
      <c r="T5" s="71">
        <v>65</v>
      </c>
      <c r="U5" s="73">
        <v>66</v>
      </c>
      <c r="V5" s="77">
        <v>67</v>
      </c>
      <c r="W5" s="1">
        <f>ROUND((V5-T5)/2+V5,1)</f>
        <v>68</v>
      </c>
      <c r="X5" s="1">
        <f>ROUND((W5-T5)/3+W5,1)</f>
        <v>69</v>
      </c>
      <c r="Y5" s="90">
        <v>70</v>
      </c>
      <c r="Z5" s="93">
        <v>72</v>
      </c>
      <c r="AA5" s="99">
        <v>76</v>
      </c>
      <c r="AB5" s="104">
        <v>80</v>
      </c>
      <c r="AC5" s="114">
        <v>84</v>
      </c>
      <c r="AD5" s="117">
        <v>88</v>
      </c>
      <c r="AE5" s="122">
        <v>91</v>
      </c>
      <c r="AF5" s="124">
        <v>95</v>
      </c>
      <c r="AG5" s="1">
        <f>ROUND((AF5-AC5)/3+AF5,1)</f>
        <v>98.7</v>
      </c>
      <c r="AH5" s="5">
        <v>98.7</v>
      </c>
      <c r="AI5" s="1">
        <f>ROUND((AH5-AE5)/3+AH5,1)</f>
        <v>101.3</v>
      </c>
      <c r="AJ5" s="1">
        <f>ROUND((AI5-AF5)/3+AI5,1)</f>
        <v>103.4</v>
      </c>
      <c r="AK5" s="5">
        <v>103.4</v>
      </c>
      <c r="AL5" s="149">
        <v>103.4</v>
      </c>
      <c r="AM5" s="153">
        <v>107</v>
      </c>
      <c r="AN5" s="1">
        <v>111</v>
      </c>
      <c r="AO5" s="163">
        <v>114</v>
      </c>
      <c r="AP5" s="167">
        <v>117</v>
      </c>
      <c r="AQ5" s="174">
        <v>120</v>
      </c>
      <c r="AR5" s="1">
        <v>123</v>
      </c>
      <c r="AS5" s="1">
        <v>126</v>
      </c>
      <c r="AT5" s="1">
        <v>129</v>
      </c>
      <c r="AU5" s="1">
        <v>132</v>
      </c>
      <c r="AV5" s="202">
        <v>127</v>
      </c>
      <c r="AW5" s="205">
        <v>128</v>
      </c>
      <c r="AX5" s="209">
        <v>131</v>
      </c>
      <c r="AY5" s="218">
        <v>139</v>
      </c>
      <c r="AZ5" s="225">
        <v>145</v>
      </c>
      <c r="BA5" s="229">
        <v>153</v>
      </c>
      <c r="BB5" s="235">
        <v>159</v>
      </c>
      <c r="BC5" s="245">
        <v>165</v>
      </c>
      <c r="BD5" s="1">
        <v>171</v>
      </c>
      <c r="BE5" s="255">
        <v>174</v>
      </c>
      <c r="BF5" s="1">
        <v>178</v>
      </c>
      <c r="BG5" s="1">
        <v>182</v>
      </c>
      <c r="BH5" s="272">
        <v>185</v>
      </c>
      <c r="BI5" s="1">
        <v>189</v>
      </c>
      <c r="BJ5" s="285">
        <v>193</v>
      </c>
      <c r="BK5" s="291">
        <v>202</v>
      </c>
      <c r="BL5" s="295">
        <v>211</v>
      </c>
      <c r="BM5" s="299">
        <v>223</v>
      </c>
      <c r="BN5" s="305">
        <v>231</v>
      </c>
      <c r="BO5" s="1">
        <v>239</v>
      </c>
      <c r="BP5" s="1">
        <v>247</v>
      </c>
      <c r="BQ5" s="1">
        <v>255</v>
      </c>
      <c r="BR5" s="1">
        <v>263</v>
      </c>
      <c r="BS5" s="322">
        <v>248</v>
      </c>
      <c r="BT5" s="1">
        <v>251</v>
      </c>
      <c r="BU5" s="1">
        <v>254</v>
      </c>
      <c r="BV5" s="335">
        <v>252</v>
      </c>
      <c r="BW5" s="1">
        <v>253</v>
      </c>
      <c r="BX5" s="343">
        <v>269</v>
      </c>
      <c r="BY5" s="1">
        <v>277</v>
      </c>
      <c r="BZ5" s="354">
        <v>283</v>
      </c>
      <c r="CA5" s="1">
        <v>290</v>
      </c>
      <c r="CB5" s="388">
        <v>290</v>
      </c>
      <c r="CC5" s="1">
        <v>294</v>
      </c>
      <c r="CD5" s="414">
        <v>299</v>
      </c>
      <c r="CE5" s="422">
        <v>299</v>
      </c>
      <c r="CF5" s="429">
        <v>299</v>
      </c>
      <c r="CG5" s="1">
        <v>303</v>
      </c>
      <c r="CH5" s="441">
        <v>304</v>
      </c>
      <c r="CI5" s="1">
        <v>306</v>
      </c>
      <c r="CJ5" s="456">
        <v>317</v>
      </c>
      <c r="CK5" s="460">
        <v>325</v>
      </c>
      <c r="CL5" s="1">
        <v>332</v>
      </c>
      <c r="CM5" s="475">
        <v>335</v>
      </c>
      <c r="CN5" s="483">
        <v>343</v>
      </c>
      <c r="CO5" s="1">
        <v>349</v>
      </c>
      <c r="CP5" s="1">
        <v>355</v>
      </c>
      <c r="CQ5" s="505">
        <v>353</v>
      </c>
      <c r="CR5" s="1">
        <v>356</v>
      </c>
      <c r="CS5" s="522">
        <v>359</v>
      </c>
      <c r="CT5" s="530">
        <v>357</v>
      </c>
      <c r="CU5" s="218">
        <f>IF(ISBLANK(CT5),"Н/Д",IF(CT5="норм","норм",CT5-357))</f>
        <v>0</v>
      </c>
      <c r="CV5" s="7">
        <v>55</v>
      </c>
      <c r="CW5" s="1">
        <v>58</v>
      </c>
      <c r="CX5" s="10">
        <v>61</v>
      </c>
      <c r="CY5" s="1">
        <v>64</v>
      </c>
      <c r="CZ5" s="18">
        <v>65</v>
      </c>
      <c r="DA5" s="1">
        <v>67</v>
      </c>
      <c r="DB5" s="1">
        <v>69</v>
      </c>
      <c r="DC5" s="1">
        <f>ROUND((DB5-CV5)/6/31*21+DB5,0)</f>
        <v>71</v>
      </c>
      <c r="DD5" s="1">
        <f>ROUND((DC5-CV5)/7+DC5,0)</f>
        <v>73</v>
      </c>
      <c r="DE5" s="1">
        <f>ROUND((DD5-CV5)/8+DD5,0)</f>
        <v>75</v>
      </c>
      <c r="DF5" s="1">
        <f>ROUND((DE5-CV5)/9+DE5+1,0)</f>
        <v>78</v>
      </c>
      <c r="DG5" s="53">
        <v>87</v>
      </c>
      <c r="DH5" s="65">
        <v>90</v>
      </c>
      <c r="DI5" s="69">
        <v>93</v>
      </c>
      <c r="DJ5" s="71">
        <v>97</v>
      </c>
      <c r="DK5" s="73">
        <v>98</v>
      </c>
      <c r="DL5" s="77">
        <v>98</v>
      </c>
      <c r="DM5" s="1">
        <f>ROUND((DL5-DJ5)/2+DL5,1)</f>
        <v>98.5</v>
      </c>
      <c r="DN5" s="1">
        <f>ROUND((DM5-DJ5)/3+DM5,1)</f>
        <v>99</v>
      </c>
      <c r="DO5" s="90">
        <v>99</v>
      </c>
      <c r="DP5" s="93">
        <v>101</v>
      </c>
      <c r="DQ5" s="99">
        <v>104</v>
      </c>
      <c r="DR5" s="104">
        <v>108</v>
      </c>
      <c r="DS5" s="114">
        <v>112</v>
      </c>
      <c r="DT5" s="117">
        <v>114</v>
      </c>
      <c r="DU5" s="122">
        <v>117</v>
      </c>
      <c r="DV5" s="124">
        <v>120</v>
      </c>
      <c r="DW5" s="1">
        <f>ROUND((DV5-DS5)/3+DV5,1)</f>
        <v>122.7</v>
      </c>
      <c r="DX5" s="5">
        <v>122.7</v>
      </c>
      <c r="DY5" s="1">
        <v>122.7</v>
      </c>
      <c r="DZ5" s="1">
        <f>DY5</f>
        <v>122.7</v>
      </c>
      <c r="EA5" s="5">
        <v>122.7</v>
      </c>
      <c r="EB5" s="149">
        <v>121</v>
      </c>
      <c r="EC5" s="153">
        <v>124</v>
      </c>
      <c r="ED5" s="1">
        <v>127</v>
      </c>
      <c r="EE5" s="163">
        <v>131</v>
      </c>
      <c r="EF5" s="167">
        <v>134</v>
      </c>
      <c r="EG5" s="174">
        <v>137</v>
      </c>
      <c r="EH5" s="1">
        <v>140</v>
      </c>
      <c r="EI5" s="1">
        <v>143</v>
      </c>
      <c r="EJ5" s="1">
        <v>144</v>
      </c>
      <c r="EK5" s="1">
        <f t="shared" ref="EK5:EK6" si="6">EJ5</f>
        <v>144</v>
      </c>
      <c r="EL5" s="202">
        <v>144</v>
      </c>
      <c r="EM5" s="205">
        <v>144</v>
      </c>
      <c r="EN5" s="209">
        <v>144</v>
      </c>
      <c r="EO5" s="218">
        <v>141</v>
      </c>
      <c r="EP5" s="225">
        <v>141</v>
      </c>
      <c r="EQ5" s="229">
        <v>141</v>
      </c>
      <c r="ER5" s="235">
        <v>141</v>
      </c>
      <c r="ES5" s="245">
        <v>141</v>
      </c>
      <c r="ET5" s="1">
        <v>141</v>
      </c>
      <c r="EU5" s="255">
        <v>141</v>
      </c>
      <c r="EV5" s="1">
        <f>EU5</f>
        <v>141</v>
      </c>
      <c r="EW5" s="1">
        <f>EV5</f>
        <v>141</v>
      </c>
      <c r="EX5" s="272">
        <v>141</v>
      </c>
      <c r="EY5" s="1">
        <v>141</v>
      </c>
      <c r="EZ5" s="285">
        <v>141</v>
      </c>
      <c r="FA5" s="291">
        <v>141</v>
      </c>
      <c r="FB5" s="295">
        <v>141</v>
      </c>
      <c r="FC5" s="299">
        <v>141</v>
      </c>
      <c r="FD5" s="305">
        <v>141</v>
      </c>
      <c r="FE5" s="1">
        <v>141</v>
      </c>
      <c r="FF5" s="1">
        <v>141</v>
      </c>
      <c r="FG5" s="1">
        <f t="shared" si="5"/>
        <v>141</v>
      </c>
      <c r="FH5" s="1">
        <f t="shared" ref="FH5" si="7">FG5</f>
        <v>141</v>
      </c>
      <c r="FI5" s="322">
        <v>141</v>
      </c>
      <c r="FJ5" s="1">
        <f t="shared" ref="FJ5:FJ6" si="8">FI5</f>
        <v>141</v>
      </c>
      <c r="FK5" s="1">
        <v>141</v>
      </c>
      <c r="FL5" s="335">
        <v>141</v>
      </c>
      <c r="FM5" s="1">
        <v>141</v>
      </c>
      <c r="FN5" s="343">
        <v>141</v>
      </c>
      <c r="FO5" s="1">
        <v>141</v>
      </c>
      <c r="FP5" s="354">
        <v>141</v>
      </c>
      <c r="FQ5" s="1">
        <v>141</v>
      </c>
      <c r="FR5" s="388">
        <v>141</v>
      </c>
      <c r="FS5" s="1">
        <v>141</v>
      </c>
      <c r="FT5" s="414">
        <v>141</v>
      </c>
      <c r="FU5" s="422">
        <v>141</v>
      </c>
      <c r="FV5" s="429">
        <v>141</v>
      </c>
      <c r="FW5" s="1">
        <v>141</v>
      </c>
      <c r="FX5" s="441">
        <v>141</v>
      </c>
      <c r="FY5" s="1">
        <v>141</v>
      </c>
      <c r="FZ5" s="456">
        <v>142</v>
      </c>
      <c r="GA5" s="460">
        <v>142</v>
      </c>
      <c r="GB5" s="1">
        <v>142</v>
      </c>
      <c r="GC5" s="475">
        <v>142</v>
      </c>
      <c r="GD5" s="483">
        <v>142</v>
      </c>
      <c r="GE5" s="1">
        <v>142</v>
      </c>
      <c r="GF5" s="1">
        <v>142</v>
      </c>
      <c r="GG5" s="505">
        <v>142</v>
      </c>
      <c r="GH5" s="1">
        <v>142</v>
      </c>
      <c r="GI5" s="522">
        <v>142</v>
      </c>
      <c r="GJ5" s="530">
        <v>142</v>
      </c>
      <c r="GK5" s="218">
        <f t="shared" si="3"/>
        <v>0</v>
      </c>
      <c r="GL5" s="7">
        <v>11127</v>
      </c>
      <c r="GM5" s="7">
        <v>11288</v>
      </c>
      <c r="GN5" s="7">
        <v>11477</v>
      </c>
      <c r="GO5" s="13">
        <v>11584</v>
      </c>
      <c r="GP5" s="17">
        <v>11689</v>
      </c>
      <c r="GQ5" s="22">
        <v>11823</v>
      </c>
      <c r="GR5" s="31">
        <v>11954</v>
      </c>
      <c r="GS5" s="37">
        <v>12080</v>
      </c>
      <c r="GT5" s="41">
        <v>12223</v>
      </c>
      <c r="GU5" s="44">
        <v>12401</v>
      </c>
      <c r="GV5" s="47">
        <v>12562</v>
      </c>
      <c r="GW5" s="53">
        <v>12741</v>
      </c>
      <c r="GX5" s="65">
        <v>12884</v>
      </c>
      <c r="GY5" s="69">
        <v>13042</v>
      </c>
      <c r="GZ5" s="71">
        <v>13226</v>
      </c>
      <c r="HA5" s="73">
        <v>13331</v>
      </c>
      <c r="HB5" s="77">
        <v>13403</v>
      </c>
      <c r="HC5" s="82">
        <v>13483</v>
      </c>
      <c r="HD5" s="88">
        <v>13604</v>
      </c>
      <c r="HE5" s="90">
        <v>13724</v>
      </c>
      <c r="HF5" s="93">
        <v>13853</v>
      </c>
      <c r="HG5" s="99">
        <v>14030</v>
      </c>
      <c r="HH5" s="104">
        <v>14204</v>
      </c>
      <c r="HI5" s="114">
        <v>14382</v>
      </c>
      <c r="HJ5" s="117">
        <v>14548</v>
      </c>
      <c r="HK5" s="122">
        <v>14694</v>
      </c>
      <c r="HL5" s="124">
        <v>14843</v>
      </c>
      <c r="HM5" s="129">
        <v>14963</v>
      </c>
      <c r="HN5" s="133">
        <v>15062</v>
      </c>
      <c r="HO5" s="136">
        <v>15175</v>
      </c>
      <c r="HP5" s="140">
        <v>15281</v>
      </c>
      <c r="HQ5" s="145">
        <v>15401</v>
      </c>
      <c r="HR5" s="149">
        <v>15526</v>
      </c>
      <c r="HS5" s="153">
        <v>15686</v>
      </c>
      <c r="HT5" s="158">
        <v>15854</v>
      </c>
      <c r="HU5" s="163">
        <v>16021</v>
      </c>
      <c r="HV5" s="167">
        <v>16184</v>
      </c>
      <c r="HW5" s="174">
        <v>16347</v>
      </c>
      <c r="HX5" s="178">
        <v>16522</v>
      </c>
      <c r="HY5" s="184">
        <v>16639</v>
      </c>
      <c r="HZ5" s="189">
        <v>16764</v>
      </c>
      <c r="IA5" s="193">
        <v>16885</v>
      </c>
      <c r="IB5" s="202">
        <v>17022</v>
      </c>
      <c r="IC5" s="205">
        <v>17140</v>
      </c>
      <c r="ID5" s="209">
        <v>17343</v>
      </c>
      <c r="IE5" s="218">
        <v>17703</v>
      </c>
      <c r="IF5" s="225">
        <v>18069</v>
      </c>
      <c r="IG5" s="229">
        <v>18448</v>
      </c>
      <c r="IH5" s="235">
        <v>18820</v>
      </c>
      <c r="II5" s="245">
        <v>19153</v>
      </c>
      <c r="IJ5" s="251">
        <v>19529</v>
      </c>
      <c r="IK5" s="255">
        <v>19731</v>
      </c>
      <c r="IL5" s="264">
        <v>19873</v>
      </c>
      <c r="IM5" s="268">
        <v>20025</v>
      </c>
      <c r="IN5" s="272">
        <v>20187</v>
      </c>
      <c r="IO5" s="279">
        <v>20366</v>
      </c>
      <c r="IP5" s="285">
        <v>20638</v>
      </c>
      <c r="IQ5" s="291">
        <v>20990</v>
      </c>
      <c r="IR5" s="295">
        <v>21342</v>
      </c>
      <c r="IS5" s="299">
        <v>21826</v>
      </c>
      <c r="IT5" s="305">
        <v>22151</v>
      </c>
      <c r="IU5" s="308">
        <v>22487</v>
      </c>
      <c r="IV5" s="310">
        <v>22824</v>
      </c>
      <c r="IW5" s="313">
        <v>22977</v>
      </c>
      <c r="IX5" s="317">
        <v>23099</v>
      </c>
      <c r="IY5" s="322">
        <v>23228</v>
      </c>
      <c r="IZ5" s="327">
        <v>23381</v>
      </c>
      <c r="JA5" s="331">
        <v>23566</v>
      </c>
      <c r="JB5" s="335">
        <v>23772</v>
      </c>
      <c r="JC5" s="338">
        <v>24134</v>
      </c>
      <c r="JD5" s="343">
        <v>24450</v>
      </c>
      <c r="JE5" s="346">
        <v>24779</v>
      </c>
      <c r="JF5" s="354">
        <v>25126</v>
      </c>
      <c r="JG5" s="375">
        <v>25422</v>
      </c>
      <c r="JH5" s="388">
        <v>25837</v>
      </c>
      <c r="JI5" s="393">
        <v>26030</v>
      </c>
      <c r="JJ5" s="414">
        <v>26175</v>
      </c>
      <c r="JK5" s="422">
        <v>26323</v>
      </c>
      <c r="JL5" s="429">
        <v>26495</v>
      </c>
      <c r="JM5" s="435">
        <v>26671</v>
      </c>
      <c r="JN5" s="441">
        <v>26939</v>
      </c>
      <c r="JO5" s="448">
        <v>27286</v>
      </c>
      <c r="JP5" s="456">
        <v>27657</v>
      </c>
      <c r="JQ5" s="460">
        <v>28005</v>
      </c>
      <c r="JR5" s="469">
        <v>28226</v>
      </c>
      <c r="JS5" s="475">
        <v>28490</v>
      </c>
      <c r="JT5" s="483">
        <v>28793</v>
      </c>
      <c r="JU5" s="489">
        <v>28944</v>
      </c>
      <c r="JV5" s="498">
        <v>29211</v>
      </c>
      <c r="JW5" s="505">
        <v>29305</v>
      </c>
      <c r="JX5" s="511">
        <v>29398</v>
      </c>
      <c r="JY5" s="519">
        <v>29503</v>
      </c>
      <c r="JZ5" s="530">
        <v>29691</v>
      </c>
      <c r="KA5" s="218">
        <f t="shared" si="4"/>
        <v>188</v>
      </c>
      <c r="KB5" s="4"/>
    </row>
    <row r="6" spans="1:288" ht="15" customHeight="1" x14ac:dyDescent="0.2">
      <c r="A6" s="557">
        <v>2</v>
      </c>
      <c r="B6" s="43">
        <v>5</v>
      </c>
      <c r="C6" s="4" t="s">
        <v>247</v>
      </c>
      <c r="D6" s="43">
        <v>0</v>
      </c>
      <c r="E6" s="43">
        <v>1</v>
      </c>
      <c r="F6" s="7">
        <v>361</v>
      </c>
      <c r="G6" s="1">
        <v>367</v>
      </c>
      <c r="H6" s="10">
        <v>371</v>
      </c>
      <c r="I6" s="13">
        <v>376</v>
      </c>
      <c r="J6" s="18">
        <v>382</v>
      </c>
      <c r="K6" s="22">
        <v>388</v>
      </c>
      <c r="L6" s="31">
        <v>395</v>
      </c>
      <c r="M6" s="40">
        <v>403</v>
      </c>
      <c r="N6" s="41">
        <v>410</v>
      </c>
      <c r="O6" s="44">
        <v>419</v>
      </c>
      <c r="P6" s="47">
        <v>427</v>
      </c>
      <c r="Q6" s="53">
        <v>436</v>
      </c>
      <c r="R6" s="1">
        <f>ROUND((Q6-F6)/11+Q6,1)</f>
        <v>442.8</v>
      </c>
      <c r="S6" s="69">
        <v>451</v>
      </c>
      <c r="T6" s="71">
        <v>457</v>
      </c>
      <c r="U6" s="73">
        <v>463</v>
      </c>
      <c r="V6" s="77">
        <v>469</v>
      </c>
      <c r="W6" s="82">
        <v>478</v>
      </c>
      <c r="X6" s="88">
        <v>488</v>
      </c>
      <c r="Y6" s="90">
        <v>502</v>
      </c>
      <c r="Z6" s="93">
        <v>511</v>
      </c>
      <c r="AA6" s="99">
        <v>520</v>
      </c>
      <c r="AB6" s="104">
        <v>527</v>
      </c>
      <c r="AC6" s="114">
        <v>535</v>
      </c>
      <c r="AD6" s="117">
        <v>542</v>
      </c>
      <c r="AE6" s="122">
        <v>549</v>
      </c>
      <c r="AF6" s="124">
        <v>556</v>
      </c>
      <c r="AG6" s="129">
        <v>565</v>
      </c>
      <c r="AH6" s="133">
        <v>575</v>
      </c>
      <c r="AI6" s="136">
        <v>585</v>
      </c>
      <c r="AJ6" s="140">
        <v>599</v>
      </c>
      <c r="AK6" s="145">
        <v>612</v>
      </c>
      <c r="AL6" s="149">
        <v>622</v>
      </c>
      <c r="AM6" s="153">
        <v>630</v>
      </c>
      <c r="AN6" s="158">
        <v>637</v>
      </c>
      <c r="AO6" s="163">
        <v>644</v>
      </c>
      <c r="AP6" s="167">
        <v>652</v>
      </c>
      <c r="AQ6" s="174">
        <v>658</v>
      </c>
      <c r="AR6" s="178">
        <v>666</v>
      </c>
      <c r="AS6" s="184">
        <v>675</v>
      </c>
      <c r="AT6" s="189">
        <v>686</v>
      </c>
      <c r="AU6" s="1">
        <v>696</v>
      </c>
      <c r="AV6" s="1">
        <v>707</v>
      </c>
      <c r="AW6" s="205">
        <v>724</v>
      </c>
      <c r="AX6" s="209">
        <v>735</v>
      </c>
      <c r="AY6" s="218">
        <v>748</v>
      </c>
      <c r="AZ6" s="228">
        <v>759</v>
      </c>
      <c r="BA6" s="229">
        <v>769</v>
      </c>
      <c r="BB6" s="235">
        <v>779</v>
      </c>
      <c r="BC6" s="1">
        <v>787</v>
      </c>
      <c r="BD6" s="1">
        <v>795</v>
      </c>
      <c r="BE6" s="255">
        <v>810</v>
      </c>
      <c r="BF6" s="264">
        <v>821</v>
      </c>
      <c r="BG6" s="268">
        <v>831</v>
      </c>
      <c r="BH6" s="272">
        <v>842</v>
      </c>
      <c r="BI6" s="279">
        <v>848</v>
      </c>
      <c r="BJ6" s="1">
        <v>854</v>
      </c>
      <c r="BK6" s="291">
        <v>869</v>
      </c>
      <c r="BL6" s="295">
        <v>879</v>
      </c>
      <c r="BM6" s="299">
        <v>891</v>
      </c>
      <c r="BN6" s="1">
        <v>901</v>
      </c>
      <c r="BO6" s="1">
        <v>911</v>
      </c>
      <c r="BP6" s="310">
        <v>921</v>
      </c>
      <c r="BQ6" s="1">
        <v>931</v>
      </c>
      <c r="BR6" s="321">
        <v>944</v>
      </c>
      <c r="BS6" s="1">
        <v>955</v>
      </c>
      <c r="BT6" s="1">
        <v>966</v>
      </c>
      <c r="BU6" s="331">
        <v>968</v>
      </c>
      <c r="BV6" s="335">
        <v>977</v>
      </c>
      <c r="BW6" s="1">
        <v>988</v>
      </c>
      <c r="BX6" s="343">
        <v>996</v>
      </c>
      <c r="BY6" s="346">
        <v>1005</v>
      </c>
      <c r="BZ6" s="354">
        <v>1015</v>
      </c>
      <c r="CA6" s="1">
        <v>0.59199999999999997</v>
      </c>
      <c r="CB6" s="1">
        <v>10</v>
      </c>
      <c r="CC6" s="1">
        <v>19</v>
      </c>
      <c r="CD6" s="414">
        <v>25</v>
      </c>
      <c r="CE6" s="1">
        <v>33</v>
      </c>
      <c r="CF6" s="1">
        <v>41</v>
      </c>
      <c r="CG6" s="435">
        <v>55</v>
      </c>
      <c r="CH6" s="441">
        <v>65</v>
      </c>
      <c r="CI6" s="448">
        <v>73</v>
      </c>
      <c r="CJ6" s="456">
        <v>86</v>
      </c>
      <c r="CK6" s="460">
        <v>92</v>
      </c>
      <c r="CL6" s="1">
        <v>101</v>
      </c>
      <c r="CM6" s="1">
        <v>110</v>
      </c>
      <c r="CN6" s="483">
        <v>130</v>
      </c>
      <c r="CO6" s="489">
        <v>140</v>
      </c>
      <c r="CP6" s="498">
        <v>152</v>
      </c>
      <c r="CQ6" s="505">
        <v>165</v>
      </c>
      <c r="CR6" s="511">
        <v>175</v>
      </c>
      <c r="CS6" s="519">
        <v>186</v>
      </c>
      <c r="CT6" s="530">
        <v>199</v>
      </c>
      <c r="CU6" s="218">
        <f t="shared" si="0"/>
        <v>13</v>
      </c>
      <c r="CV6" s="7">
        <v>62</v>
      </c>
      <c r="CW6" s="1">
        <v>64</v>
      </c>
      <c r="CX6" s="10">
        <v>67</v>
      </c>
      <c r="CY6" s="13">
        <v>69</v>
      </c>
      <c r="CZ6" s="18">
        <v>71</v>
      </c>
      <c r="DA6" s="22">
        <v>72</v>
      </c>
      <c r="DB6" s="31">
        <v>74</v>
      </c>
      <c r="DC6" s="40">
        <v>74</v>
      </c>
      <c r="DD6" s="41">
        <v>74</v>
      </c>
      <c r="DE6" s="44">
        <v>74</v>
      </c>
      <c r="DF6" s="47">
        <v>74</v>
      </c>
      <c r="DG6" s="53">
        <v>74</v>
      </c>
      <c r="DH6" s="1">
        <v>74</v>
      </c>
      <c r="DI6" s="69">
        <v>76</v>
      </c>
      <c r="DJ6" s="71">
        <v>79</v>
      </c>
      <c r="DK6" s="73">
        <v>82</v>
      </c>
      <c r="DL6" s="77">
        <v>84</v>
      </c>
      <c r="DM6" s="82">
        <v>86</v>
      </c>
      <c r="DN6" s="88">
        <v>88</v>
      </c>
      <c r="DO6" s="90">
        <v>88</v>
      </c>
      <c r="DP6" s="93">
        <v>92</v>
      </c>
      <c r="DQ6" s="99">
        <v>95</v>
      </c>
      <c r="DR6" s="104">
        <v>100</v>
      </c>
      <c r="DS6" s="114">
        <v>104</v>
      </c>
      <c r="DT6" s="117">
        <v>108</v>
      </c>
      <c r="DU6" s="122">
        <v>113</v>
      </c>
      <c r="DV6" s="124">
        <v>116</v>
      </c>
      <c r="DW6" s="129">
        <v>120</v>
      </c>
      <c r="DX6" s="133">
        <v>122</v>
      </c>
      <c r="DY6" s="136">
        <v>122</v>
      </c>
      <c r="DZ6" s="140">
        <v>122</v>
      </c>
      <c r="EA6" s="145">
        <v>122</v>
      </c>
      <c r="EB6" s="149">
        <v>122</v>
      </c>
      <c r="EC6" s="153">
        <v>124</v>
      </c>
      <c r="ED6" s="158">
        <v>126</v>
      </c>
      <c r="EE6" s="163">
        <v>128</v>
      </c>
      <c r="EF6" s="167">
        <v>130</v>
      </c>
      <c r="EG6" s="174">
        <v>131</v>
      </c>
      <c r="EH6" s="178">
        <v>131</v>
      </c>
      <c r="EI6" s="184">
        <v>131</v>
      </c>
      <c r="EJ6" s="189">
        <v>131</v>
      </c>
      <c r="EK6" s="1">
        <f t="shared" si="6"/>
        <v>131</v>
      </c>
      <c r="EL6" s="1">
        <f>EK6</f>
        <v>131</v>
      </c>
      <c r="EM6" s="205">
        <v>131</v>
      </c>
      <c r="EN6" s="209">
        <v>131</v>
      </c>
      <c r="EO6" s="218">
        <v>131</v>
      </c>
      <c r="EP6" s="228">
        <v>131</v>
      </c>
      <c r="EQ6" s="229">
        <v>131</v>
      </c>
      <c r="ER6" s="235">
        <v>131</v>
      </c>
      <c r="ES6" s="1">
        <v>131</v>
      </c>
      <c r="ET6" s="1">
        <v>131</v>
      </c>
      <c r="EU6" s="255">
        <v>131</v>
      </c>
      <c r="EV6" s="264">
        <v>131</v>
      </c>
      <c r="EW6" s="268">
        <v>131</v>
      </c>
      <c r="EX6" s="277">
        <f>EW6</f>
        <v>131</v>
      </c>
      <c r="EY6" s="279">
        <v>131</v>
      </c>
      <c r="EZ6" s="1">
        <v>131</v>
      </c>
      <c r="FA6" s="291">
        <v>131</v>
      </c>
      <c r="FB6" s="295">
        <v>131</v>
      </c>
      <c r="FC6" s="299">
        <v>131</v>
      </c>
      <c r="FD6" s="1">
        <v>131</v>
      </c>
      <c r="FE6" s="1">
        <v>131</v>
      </c>
      <c r="FF6" s="310">
        <v>131</v>
      </c>
      <c r="FG6" s="1">
        <f t="shared" si="5"/>
        <v>131</v>
      </c>
      <c r="FH6" s="321">
        <v>131</v>
      </c>
      <c r="FI6" s="1">
        <f>FH6</f>
        <v>131</v>
      </c>
      <c r="FJ6" s="1">
        <f t="shared" si="8"/>
        <v>131</v>
      </c>
      <c r="FK6" s="331">
        <v>131</v>
      </c>
      <c r="FL6" s="335">
        <v>131</v>
      </c>
      <c r="FM6" s="1">
        <v>131</v>
      </c>
      <c r="FN6" s="343">
        <v>131</v>
      </c>
      <c r="FO6" s="346">
        <v>131</v>
      </c>
      <c r="FP6" s="354">
        <v>131</v>
      </c>
      <c r="FQ6" s="1">
        <v>1.25</v>
      </c>
      <c r="FR6" s="1">
        <v>1.25</v>
      </c>
      <c r="FS6" s="1">
        <v>1.25</v>
      </c>
      <c r="FT6" s="414">
        <v>1.25</v>
      </c>
      <c r="FU6" s="1">
        <v>1.25</v>
      </c>
      <c r="FV6" s="1">
        <v>1.25</v>
      </c>
      <c r="FW6" s="435">
        <v>1.25</v>
      </c>
      <c r="FX6" s="441">
        <v>1.25</v>
      </c>
      <c r="FY6" s="448">
        <v>1.25</v>
      </c>
      <c r="FZ6" s="456">
        <v>1.25</v>
      </c>
      <c r="GA6" s="460">
        <v>1.25</v>
      </c>
      <c r="GB6" s="1">
        <v>1.25</v>
      </c>
      <c r="GC6" s="1">
        <v>1.25</v>
      </c>
      <c r="GD6" s="483">
        <v>1.25</v>
      </c>
      <c r="GE6" s="489">
        <v>2</v>
      </c>
      <c r="GF6" s="498">
        <v>2</v>
      </c>
      <c r="GG6" s="505">
        <v>2</v>
      </c>
      <c r="GH6" s="511">
        <v>2</v>
      </c>
      <c r="GI6" s="519">
        <v>2</v>
      </c>
      <c r="GJ6" s="530">
        <v>2</v>
      </c>
      <c r="GK6" s="218">
        <f t="shared" si="3"/>
        <v>0</v>
      </c>
      <c r="GL6" s="7">
        <v>12162</v>
      </c>
      <c r="GM6" s="7">
        <v>12227</v>
      </c>
      <c r="GN6" s="7">
        <v>12331</v>
      </c>
      <c r="GO6" s="13">
        <v>12417</v>
      </c>
      <c r="GP6" s="17">
        <v>12483</v>
      </c>
      <c r="GQ6" s="22">
        <v>12549</v>
      </c>
      <c r="GR6" s="31">
        <v>12637</v>
      </c>
      <c r="GS6" s="37">
        <v>12848</v>
      </c>
      <c r="GT6" s="41">
        <v>13104</v>
      </c>
      <c r="GU6" s="44">
        <v>13371</v>
      </c>
      <c r="GV6" s="47">
        <v>13633</v>
      </c>
      <c r="GW6" s="53">
        <v>13939</v>
      </c>
      <c r="GX6" s="65">
        <v>14203</v>
      </c>
      <c r="GY6" s="69">
        <v>14353</v>
      </c>
      <c r="GZ6" s="71">
        <v>14417</v>
      </c>
      <c r="HA6" s="73">
        <v>14477</v>
      </c>
      <c r="HB6" s="77">
        <v>14553</v>
      </c>
      <c r="HC6" s="82">
        <v>14654</v>
      </c>
      <c r="HD6" s="88">
        <v>14768</v>
      </c>
      <c r="HE6" s="90">
        <v>15036</v>
      </c>
      <c r="HF6" s="93">
        <v>15182</v>
      </c>
      <c r="HG6" s="99">
        <v>15285</v>
      </c>
      <c r="HH6" s="104">
        <v>15379</v>
      </c>
      <c r="HI6" s="114">
        <v>15471</v>
      </c>
      <c r="HJ6" s="117">
        <v>15553</v>
      </c>
      <c r="HK6" s="122">
        <v>15625</v>
      </c>
      <c r="HL6" s="124">
        <v>15724</v>
      </c>
      <c r="HM6" s="129">
        <v>15822</v>
      </c>
      <c r="HN6" s="133">
        <v>15988</v>
      </c>
      <c r="HO6" s="136">
        <v>16223</v>
      </c>
      <c r="HP6" s="140">
        <v>16481</v>
      </c>
      <c r="HQ6" s="145">
        <v>16765</v>
      </c>
      <c r="HR6" s="149">
        <v>17203</v>
      </c>
      <c r="HS6" s="153">
        <v>17312</v>
      </c>
      <c r="HT6" s="158">
        <v>17394</v>
      </c>
      <c r="HU6" s="163">
        <v>17477</v>
      </c>
      <c r="HV6" s="167">
        <v>17564</v>
      </c>
      <c r="HW6" s="174">
        <v>17642</v>
      </c>
      <c r="HX6" s="178">
        <v>17739</v>
      </c>
      <c r="HY6" s="184">
        <v>17832</v>
      </c>
      <c r="HZ6" s="189">
        <v>18042</v>
      </c>
      <c r="IA6" s="193">
        <v>18245</v>
      </c>
      <c r="IB6" s="202">
        <v>18460</v>
      </c>
      <c r="IC6" s="205">
        <v>18723</v>
      </c>
      <c r="ID6" s="209">
        <v>19049</v>
      </c>
      <c r="IE6" s="218">
        <v>19341</v>
      </c>
      <c r="IF6" s="225">
        <v>19635</v>
      </c>
      <c r="IG6" s="229">
        <v>19939</v>
      </c>
      <c r="IH6" s="235">
        <v>20224</v>
      </c>
      <c r="II6" s="245">
        <v>20500</v>
      </c>
      <c r="IJ6" s="251">
        <v>20813</v>
      </c>
      <c r="IK6" s="255">
        <v>21084</v>
      </c>
      <c r="IL6" s="264">
        <v>21324</v>
      </c>
      <c r="IM6" s="268">
        <v>21508</v>
      </c>
      <c r="IN6" s="272">
        <v>21709</v>
      </c>
      <c r="IO6" s="279">
        <v>21902</v>
      </c>
      <c r="IP6" s="285">
        <v>22189</v>
      </c>
      <c r="IQ6" s="291">
        <v>22454</v>
      </c>
      <c r="IR6" s="295">
        <v>22740</v>
      </c>
      <c r="IS6" s="299">
        <v>23067</v>
      </c>
      <c r="IT6" s="305">
        <v>23348</v>
      </c>
      <c r="IU6" s="308">
        <v>23626</v>
      </c>
      <c r="IV6" s="310">
        <v>23934</v>
      </c>
      <c r="IW6" s="313">
        <v>24276</v>
      </c>
      <c r="IX6" s="317">
        <v>24593</v>
      </c>
      <c r="IY6" s="322">
        <v>24858</v>
      </c>
      <c r="IZ6" s="327">
        <v>25128</v>
      </c>
      <c r="JA6" s="331">
        <v>25377</v>
      </c>
      <c r="JB6" s="335">
        <v>25697</v>
      </c>
      <c r="JC6" s="338">
        <v>26052</v>
      </c>
      <c r="JD6" s="343">
        <v>26444</v>
      </c>
      <c r="JE6" s="346">
        <v>26786</v>
      </c>
      <c r="JF6" s="354">
        <v>27112</v>
      </c>
      <c r="JG6" s="375">
        <v>27417</v>
      </c>
      <c r="JH6" s="388">
        <v>27768</v>
      </c>
      <c r="JI6" s="393">
        <v>28051</v>
      </c>
      <c r="JJ6" s="414">
        <v>28325</v>
      </c>
      <c r="JK6" s="422">
        <v>28600</v>
      </c>
      <c r="JL6" s="429">
        <v>28886</v>
      </c>
      <c r="JM6" s="435">
        <v>29163</v>
      </c>
      <c r="JN6" s="441">
        <v>29513</v>
      </c>
      <c r="JO6" s="448">
        <v>29826</v>
      </c>
      <c r="JP6" s="456">
        <v>30174</v>
      </c>
      <c r="JQ6" s="460">
        <v>30458</v>
      </c>
      <c r="JR6" s="469">
        <v>30832</v>
      </c>
      <c r="JS6" s="475">
        <v>31179</v>
      </c>
      <c r="JT6" s="483">
        <v>31550</v>
      </c>
      <c r="JU6" s="489">
        <v>31839</v>
      </c>
      <c r="JV6" s="498">
        <v>32186</v>
      </c>
      <c r="JW6" s="505">
        <v>32594</v>
      </c>
      <c r="JX6" s="511">
        <v>32882</v>
      </c>
      <c r="JY6" s="519">
        <v>33146</v>
      </c>
      <c r="JZ6" s="530">
        <v>33467</v>
      </c>
      <c r="KA6" s="218">
        <f t="shared" si="4"/>
        <v>321</v>
      </c>
      <c r="KB6" s="4"/>
    </row>
    <row r="7" spans="1:288" ht="15" customHeight="1" x14ac:dyDescent="0.2">
      <c r="A7" s="557"/>
      <c r="B7" s="43">
        <v>6</v>
      </c>
      <c r="C7" s="4" t="s">
        <v>364</v>
      </c>
      <c r="D7" s="43">
        <v>1</v>
      </c>
      <c r="E7" s="43">
        <v>1</v>
      </c>
      <c r="F7" s="7">
        <v>490</v>
      </c>
      <c r="G7" s="5">
        <v>490</v>
      </c>
      <c r="H7" s="5">
        <v>490</v>
      </c>
      <c r="I7" s="5">
        <v>490</v>
      </c>
      <c r="J7" s="5">
        <v>490</v>
      </c>
      <c r="K7" s="5">
        <v>490</v>
      </c>
      <c r="L7" s="5">
        <v>490</v>
      </c>
      <c r="M7" s="5">
        <v>490</v>
      </c>
      <c r="N7" s="5">
        <v>490</v>
      </c>
      <c r="O7" s="5">
        <v>490</v>
      </c>
      <c r="P7" s="5">
        <v>490</v>
      </c>
      <c r="Q7" s="5">
        <v>490</v>
      </c>
      <c r="R7" s="5">
        <v>490</v>
      </c>
      <c r="S7" s="5">
        <v>490</v>
      </c>
      <c r="T7" s="5">
        <v>490</v>
      </c>
      <c r="U7" s="5">
        <v>490</v>
      </c>
      <c r="V7" s="5">
        <v>490</v>
      </c>
      <c r="W7" s="5">
        <v>490</v>
      </c>
      <c r="X7" s="5">
        <v>490</v>
      </c>
      <c r="Y7" s="5">
        <v>490</v>
      </c>
      <c r="Z7" s="5">
        <v>490</v>
      </c>
      <c r="AA7" s="5">
        <v>490</v>
      </c>
      <c r="AB7" s="5">
        <v>490</v>
      </c>
      <c r="AC7" s="5">
        <v>490</v>
      </c>
      <c r="AD7" s="5">
        <v>490</v>
      </c>
      <c r="AE7" s="5">
        <v>490</v>
      </c>
      <c r="AF7" s="5">
        <v>490</v>
      </c>
      <c r="AG7" s="5">
        <v>490</v>
      </c>
      <c r="AH7" s="5">
        <v>490</v>
      </c>
      <c r="AI7" s="5">
        <v>490</v>
      </c>
      <c r="AJ7" s="5">
        <v>490</v>
      </c>
      <c r="AK7" s="5">
        <v>490</v>
      </c>
      <c r="AL7" s="5">
        <v>490</v>
      </c>
      <c r="AM7" s="5">
        <v>490</v>
      </c>
      <c r="AN7" s="5">
        <v>490</v>
      </c>
      <c r="AO7" s="5">
        <v>490</v>
      </c>
      <c r="AP7" s="5">
        <v>490</v>
      </c>
      <c r="AQ7" s="5">
        <v>490</v>
      </c>
      <c r="AR7" s="5">
        <v>490</v>
      </c>
      <c r="AS7" s="5">
        <v>490</v>
      </c>
      <c r="AT7" s="5">
        <v>490</v>
      </c>
      <c r="AU7" s="5">
        <v>490</v>
      </c>
      <c r="AV7" s="5">
        <v>490</v>
      </c>
      <c r="AW7" s="5">
        <v>490</v>
      </c>
      <c r="AX7" s="5">
        <v>490</v>
      </c>
      <c r="AY7" s="5">
        <v>490</v>
      </c>
      <c r="AZ7" s="5">
        <v>490</v>
      </c>
      <c r="BA7" s="5">
        <v>490</v>
      </c>
      <c r="BB7" s="5">
        <v>490</v>
      </c>
      <c r="BC7" s="5">
        <v>490</v>
      </c>
      <c r="BD7" s="5">
        <v>490</v>
      </c>
      <c r="BE7" s="5">
        <v>490</v>
      </c>
      <c r="BF7" s="5">
        <v>490</v>
      </c>
      <c r="BG7" s="5">
        <v>490</v>
      </c>
      <c r="BH7" s="5">
        <v>490</v>
      </c>
      <c r="BI7" s="5">
        <v>490</v>
      </c>
      <c r="BJ7" s="5">
        <v>490</v>
      </c>
      <c r="BK7" s="5">
        <v>490</v>
      </c>
      <c r="BL7" s="5">
        <v>490</v>
      </c>
      <c r="BM7" s="5">
        <v>490</v>
      </c>
      <c r="BN7" s="5">
        <v>490</v>
      </c>
      <c r="BO7" s="5">
        <v>490</v>
      </c>
      <c r="BP7" s="5">
        <v>490</v>
      </c>
      <c r="BQ7" s="5">
        <v>490</v>
      </c>
      <c r="BR7" s="5">
        <v>490</v>
      </c>
      <c r="BS7" s="5">
        <v>490</v>
      </c>
      <c r="BT7" s="5">
        <v>490</v>
      </c>
      <c r="BU7" s="1">
        <v>494</v>
      </c>
      <c r="BV7" s="335">
        <v>506</v>
      </c>
      <c r="BW7" s="338">
        <v>510</v>
      </c>
      <c r="BX7" s="343">
        <v>514</v>
      </c>
      <c r="BY7" s="1">
        <v>518</v>
      </c>
      <c r="BZ7" s="354">
        <v>521</v>
      </c>
      <c r="CA7" s="1">
        <v>525</v>
      </c>
      <c r="CB7" s="1">
        <v>529</v>
      </c>
      <c r="CC7" s="1">
        <v>533</v>
      </c>
      <c r="CD7" s="1">
        <v>537</v>
      </c>
      <c r="CE7" s="1">
        <v>2</v>
      </c>
      <c r="CF7" s="1">
        <v>6</v>
      </c>
      <c r="CG7" s="1">
        <v>10</v>
      </c>
      <c r="CH7" s="1">
        <v>14</v>
      </c>
      <c r="CI7" s="1">
        <v>18</v>
      </c>
      <c r="CJ7" s="1">
        <v>22</v>
      </c>
      <c r="CK7" s="1">
        <v>26</v>
      </c>
      <c r="CL7" s="1">
        <v>30</v>
      </c>
      <c r="CM7" s="1">
        <v>34</v>
      </c>
      <c r="CN7" s="1">
        <v>38</v>
      </c>
      <c r="CO7" s="1">
        <v>42</v>
      </c>
      <c r="CP7" s="1">
        <v>46</v>
      </c>
      <c r="CQ7" s="1">
        <v>50</v>
      </c>
      <c r="CR7" s="1">
        <v>54</v>
      </c>
      <c r="CS7" s="522">
        <v>58</v>
      </c>
      <c r="CT7" s="1">
        <v>62</v>
      </c>
      <c r="CU7" s="218">
        <f t="shared" si="0"/>
        <v>4</v>
      </c>
      <c r="CV7" s="7">
        <v>41</v>
      </c>
      <c r="CW7" s="5">
        <v>41</v>
      </c>
      <c r="CX7" s="5">
        <v>41</v>
      </c>
      <c r="CY7" s="5">
        <v>41</v>
      </c>
      <c r="CZ7" s="5">
        <v>41</v>
      </c>
      <c r="DA7" s="5">
        <v>41</v>
      </c>
      <c r="DB7" s="5">
        <v>41</v>
      </c>
      <c r="DC7" s="5">
        <v>41</v>
      </c>
      <c r="DD7" s="5">
        <v>41</v>
      </c>
      <c r="DE7" s="5">
        <v>41</v>
      </c>
      <c r="DF7" s="5">
        <v>41</v>
      </c>
      <c r="DG7" s="5">
        <v>41</v>
      </c>
      <c r="DH7" s="5">
        <v>41</v>
      </c>
      <c r="DI7" s="5">
        <v>41</v>
      </c>
      <c r="DJ7" s="5">
        <v>41</v>
      </c>
      <c r="DK7" s="5">
        <v>41</v>
      </c>
      <c r="DL7" s="5">
        <v>41</v>
      </c>
      <c r="DM7" s="5">
        <v>41</v>
      </c>
      <c r="DN7" s="5">
        <v>41</v>
      </c>
      <c r="DO7" s="5">
        <v>41</v>
      </c>
      <c r="DP7" s="5">
        <v>41</v>
      </c>
      <c r="DQ7" s="5">
        <v>41</v>
      </c>
      <c r="DR7" s="5">
        <v>41</v>
      </c>
      <c r="DS7" s="5">
        <v>41</v>
      </c>
      <c r="DT7" s="5">
        <v>41</v>
      </c>
      <c r="DU7" s="5">
        <v>41</v>
      </c>
      <c r="DV7" s="5">
        <v>41</v>
      </c>
      <c r="DW7" s="5">
        <v>41</v>
      </c>
      <c r="DX7" s="5">
        <v>41</v>
      </c>
      <c r="DY7" s="5">
        <v>41</v>
      </c>
      <c r="DZ7" s="5">
        <v>41</v>
      </c>
      <c r="EA7" s="5">
        <v>41</v>
      </c>
      <c r="EB7" s="5">
        <v>41</v>
      </c>
      <c r="EC7" s="5">
        <v>41</v>
      </c>
      <c r="ED7" s="5">
        <v>41</v>
      </c>
      <c r="EE7" s="5">
        <v>41</v>
      </c>
      <c r="EF7" s="5">
        <v>41</v>
      </c>
      <c r="EG7" s="5">
        <v>41</v>
      </c>
      <c r="EH7" s="5">
        <v>41</v>
      </c>
      <c r="EI7" s="5">
        <v>41</v>
      </c>
      <c r="EJ7" s="5">
        <v>41</v>
      </c>
      <c r="EK7" s="5">
        <v>41</v>
      </c>
      <c r="EL7" s="5">
        <v>41</v>
      </c>
      <c r="EM7" s="5">
        <v>41</v>
      </c>
      <c r="EN7" s="5">
        <v>41</v>
      </c>
      <c r="EO7" s="5">
        <v>41</v>
      </c>
      <c r="EP7" s="5">
        <v>41</v>
      </c>
      <c r="EQ7" s="5">
        <v>41</v>
      </c>
      <c r="ER7" s="5">
        <v>41</v>
      </c>
      <c r="ES7" s="5">
        <v>41</v>
      </c>
      <c r="ET7" s="5">
        <v>41</v>
      </c>
      <c r="EU7" s="5">
        <v>41</v>
      </c>
      <c r="EV7" s="5">
        <v>41</v>
      </c>
      <c r="EW7" s="5">
        <v>41</v>
      </c>
      <c r="EX7" s="5">
        <v>41</v>
      </c>
      <c r="EY7" s="5">
        <v>41</v>
      </c>
      <c r="EZ7" s="5">
        <v>41</v>
      </c>
      <c r="FA7" s="5">
        <v>41</v>
      </c>
      <c r="FB7" s="5">
        <v>41</v>
      </c>
      <c r="FC7" s="5">
        <v>41</v>
      </c>
      <c r="FD7" s="5">
        <v>41</v>
      </c>
      <c r="FE7" s="5">
        <v>41</v>
      </c>
      <c r="FF7" s="5">
        <v>41</v>
      </c>
      <c r="FG7" s="5">
        <v>41</v>
      </c>
      <c r="FH7" s="5">
        <v>41</v>
      </c>
      <c r="FI7" s="5">
        <v>41</v>
      </c>
      <c r="FJ7" s="5">
        <v>41</v>
      </c>
      <c r="FK7" s="5">
        <v>41</v>
      </c>
      <c r="FL7" s="335">
        <v>41</v>
      </c>
      <c r="FM7" s="338">
        <v>41</v>
      </c>
      <c r="FN7" s="343">
        <v>41</v>
      </c>
      <c r="FO7" s="1">
        <v>41</v>
      </c>
      <c r="FP7" s="354">
        <v>41</v>
      </c>
      <c r="FQ7" s="1">
        <v>41</v>
      </c>
      <c r="FR7" s="1">
        <v>41</v>
      </c>
      <c r="FS7" s="1">
        <v>1.1579999999999999</v>
      </c>
      <c r="FT7" s="1">
        <v>1.1579999999999999</v>
      </c>
      <c r="FU7" s="1">
        <v>1.1579999999999999</v>
      </c>
      <c r="FV7" s="1">
        <v>1.1579999999999999</v>
      </c>
      <c r="FW7" s="1">
        <v>1.1579999999999999</v>
      </c>
      <c r="FX7" s="1">
        <v>1.1579999999999999</v>
      </c>
      <c r="FY7" s="1">
        <v>1.1579999999999999</v>
      </c>
      <c r="FZ7" s="1">
        <v>1.1579999999999999</v>
      </c>
      <c r="GA7" s="1">
        <v>1.1579999999999999</v>
      </c>
      <c r="GB7" s="1">
        <v>1.1579999999999999</v>
      </c>
      <c r="GC7" s="1">
        <v>1.1579999999999999</v>
      </c>
      <c r="GD7" s="1">
        <v>1.1579999999999999</v>
      </c>
      <c r="GE7" s="1">
        <v>1.1579999999999999</v>
      </c>
      <c r="GF7" s="1">
        <v>1.1579999999999999</v>
      </c>
      <c r="GG7" s="1">
        <v>1.1579999999999999</v>
      </c>
      <c r="GH7" s="1">
        <v>1.1579999999999999</v>
      </c>
      <c r="GI7" s="522">
        <v>1.1579999999999999</v>
      </c>
      <c r="GJ7" s="1">
        <v>1.1579999999999999</v>
      </c>
      <c r="GK7" s="218">
        <f t="shared" si="3"/>
        <v>0</v>
      </c>
      <c r="GL7" s="7">
        <v>8332</v>
      </c>
      <c r="GM7" s="7">
        <v>8332</v>
      </c>
      <c r="GN7" s="7">
        <v>8332</v>
      </c>
      <c r="GO7" s="13">
        <v>8332</v>
      </c>
      <c r="GP7" s="17">
        <v>8332</v>
      </c>
      <c r="GQ7" s="22">
        <v>8332</v>
      </c>
      <c r="GR7" s="31">
        <v>8332</v>
      </c>
      <c r="GS7" s="37">
        <v>8333</v>
      </c>
      <c r="GT7" s="41">
        <v>8333</v>
      </c>
      <c r="GU7" s="44">
        <v>8333</v>
      </c>
      <c r="GV7" s="47">
        <v>8333</v>
      </c>
      <c r="GW7" s="62">
        <v>8333</v>
      </c>
      <c r="GX7" s="65">
        <v>8333</v>
      </c>
      <c r="GY7" s="69">
        <v>8333</v>
      </c>
      <c r="GZ7" s="71">
        <v>8333</v>
      </c>
      <c r="HA7" s="73">
        <v>8333</v>
      </c>
      <c r="HB7" s="77">
        <v>8333</v>
      </c>
      <c r="HC7" s="82">
        <v>8336</v>
      </c>
      <c r="HD7" s="88">
        <v>8338</v>
      </c>
      <c r="HE7" s="90">
        <v>8338</v>
      </c>
      <c r="HF7" s="93">
        <v>8338</v>
      </c>
      <c r="HG7" s="99">
        <v>8339</v>
      </c>
      <c r="HH7" s="104">
        <v>8339</v>
      </c>
      <c r="HI7" s="114">
        <v>8339</v>
      </c>
      <c r="HJ7" s="117">
        <v>8339</v>
      </c>
      <c r="HK7" s="122">
        <v>8339</v>
      </c>
      <c r="HL7" s="124">
        <v>8339</v>
      </c>
      <c r="HM7" s="129">
        <v>8339</v>
      </c>
      <c r="HN7" s="133">
        <v>8339</v>
      </c>
      <c r="HO7" s="136">
        <v>8339</v>
      </c>
      <c r="HP7" s="140">
        <v>8339</v>
      </c>
      <c r="HQ7" s="145">
        <v>8339</v>
      </c>
      <c r="HR7" s="149">
        <v>8339</v>
      </c>
      <c r="HS7" s="153">
        <v>8339</v>
      </c>
      <c r="HT7" s="158">
        <v>8343</v>
      </c>
      <c r="HU7" s="163">
        <v>8343</v>
      </c>
      <c r="HV7" s="167">
        <v>8343</v>
      </c>
      <c r="HW7" s="174">
        <v>8344</v>
      </c>
      <c r="HX7" s="178">
        <v>8344</v>
      </c>
      <c r="HY7" s="184">
        <v>8345</v>
      </c>
      <c r="HZ7" s="189">
        <v>8345</v>
      </c>
      <c r="IA7" s="193">
        <v>8345</v>
      </c>
      <c r="IB7" s="202">
        <v>8345</v>
      </c>
      <c r="IC7" s="205">
        <v>8345</v>
      </c>
      <c r="ID7" s="209">
        <v>8345</v>
      </c>
      <c r="IE7" s="218">
        <v>8345</v>
      </c>
      <c r="IF7" s="225">
        <v>8347</v>
      </c>
      <c r="IG7" s="229">
        <v>8354</v>
      </c>
      <c r="IH7" s="235">
        <v>8358</v>
      </c>
      <c r="II7" s="245">
        <v>8361</v>
      </c>
      <c r="IJ7" s="251">
        <v>8361</v>
      </c>
      <c r="IK7" s="255">
        <v>8361</v>
      </c>
      <c r="IL7" s="264">
        <v>8361</v>
      </c>
      <c r="IM7" s="268">
        <v>8361</v>
      </c>
      <c r="IN7" s="272">
        <v>8361</v>
      </c>
      <c r="IO7" s="279">
        <v>8365</v>
      </c>
      <c r="IP7" s="285">
        <v>8368</v>
      </c>
      <c r="IQ7" s="291">
        <v>8378</v>
      </c>
      <c r="IR7" s="295">
        <v>8389</v>
      </c>
      <c r="IS7" s="299">
        <v>8403</v>
      </c>
      <c r="IT7" s="305">
        <v>8413</v>
      </c>
      <c r="IU7" s="308">
        <v>8416</v>
      </c>
      <c r="IV7" s="310">
        <v>8479</v>
      </c>
      <c r="IW7" s="313">
        <v>8493</v>
      </c>
      <c r="IX7" s="317">
        <v>8509</v>
      </c>
      <c r="IY7" s="322">
        <v>8564</v>
      </c>
      <c r="IZ7" s="327">
        <v>8746</v>
      </c>
      <c r="JA7" s="331">
        <v>8935</v>
      </c>
      <c r="JB7" s="335">
        <v>9241</v>
      </c>
      <c r="JC7" s="338">
        <v>9577</v>
      </c>
      <c r="JD7" s="343">
        <v>9895</v>
      </c>
      <c r="JE7" s="346">
        <v>10220</v>
      </c>
      <c r="JF7" s="354">
        <v>10500</v>
      </c>
      <c r="JG7" s="375">
        <v>10736</v>
      </c>
      <c r="JH7" s="388">
        <v>11025</v>
      </c>
      <c r="JI7" s="393">
        <v>11223</v>
      </c>
      <c r="JJ7" s="414">
        <v>11409</v>
      </c>
      <c r="JK7" s="422">
        <v>11583</v>
      </c>
      <c r="JL7" s="429">
        <v>11748</v>
      </c>
      <c r="JM7" s="435">
        <v>11895</v>
      </c>
      <c r="JN7" s="441">
        <v>12095</v>
      </c>
      <c r="JO7" s="448">
        <v>12263</v>
      </c>
      <c r="JP7" s="456">
        <v>12447</v>
      </c>
      <c r="JQ7" s="460">
        <v>12635</v>
      </c>
      <c r="JR7" s="469">
        <v>12830</v>
      </c>
      <c r="JS7" s="475">
        <v>13025</v>
      </c>
      <c r="JT7" s="483">
        <v>13253</v>
      </c>
      <c r="JU7" s="489">
        <v>13464</v>
      </c>
      <c r="JV7" s="498">
        <v>13724</v>
      </c>
      <c r="JW7" s="505">
        <v>14025</v>
      </c>
      <c r="JX7" s="511">
        <v>14274</v>
      </c>
      <c r="JY7" s="519">
        <v>14490</v>
      </c>
      <c r="JZ7" s="530">
        <v>14757</v>
      </c>
      <c r="KA7" s="218">
        <f t="shared" si="4"/>
        <v>267</v>
      </c>
      <c r="KB7" s="4"/>
    </row>
    <row r="8" spans="1:288" ht="14.25" customHeight="1" x14ac:dyDescent="0.2">
      <c r="A8" s="557"/>
      <c r="B8" s="43">
        <v>7</v>
      </c>
      <c r="C8" s="4" t="s">
        <v>370</v>
      </c>
      <c r="D8" s="43">
        <v>3</v>
      </c>
      <c r="E8" s="43">
        <v>1</v>
      </c>
      <c r="F8" s="7">
        <v>369</v>
      </c>
      <c r="G8" s="7">
        <v>369</v>
      </c>
      <c r="H8" s="10">
        <v>370</v>
      </c>
      <c r="I8" s="13">
        <v>379</v>
      </c>
      <c r="J8" s="18">
        <v>397</v>
      </c>
      <c r="K8" s="22">
        <v>403</v>
      </c>
      <c r="L8" s="31">
        <v>409</v>
      </c>
      <c r="M8" s="37">
        <v>421</v>
      </c>
      <c r="N8" s="1">
        <f>ROUND((M8-F8)/7+M8,0)</f>
        <v>428</v>
      </c>
      <c r="O8" s="1">
        <f>ROUND((N8-F8)/8+N8,0)</f>
        <v>435</v>
      </c>
      <c r="P8" s="1">
        <f>ROUND((O8-F8)/9+O8,0)</f>
        <v>442</v>
      </c>
      <c r="Q8" s="1">
        <f>ROUND((P8-F8)/10+P8,1)</f>
        <v>449.3</v>
      </c>
      <c r="R8" s="1">
        <f>ROUND((Q8-F8)/11+Q8,1)</f>
        <v>456.6</v>
      </c>
      <c r="S8" s="69">
        <v>458</v>
      </c>
      <c r="T8" s="71">
        <v>473</v>
      </c>
      <c r="U8" s="73">
        <v>484</v>
      </c>
      <c r="V8" s="77">
        <v>498</v>
      </c>
      <c r="W8" s="82">
        <v>504</v>
      </c>
      <c r="X8" s="88">
        <v>512</v>
      </c>
      <c r="Y8" s="90">
        <v>520</v>
      </c>
      <c r="Z8" s="93">
        <v>526</v>
      </c>
      <c r="AA8" s="99">
        <v>533</v>
      </c>
      <c r="AB8" s="104">
        <v>540</v>
      </c>
      <c r="AC8" s="114">
        <v>544</v>
      </c>
      <c r="AD8" s="117">
        <v>546</v>
      </c>
      <c r="AE8" s="122">
        <v>547</v>
      </c>
      <c r="AF8" s="124">
        <v>548</v>
      </c>
      <c r="AG8" s="1">
        <f>ROUND((AF8-AC8)/3+AF8,1)</f>
        <v>549.29999999999995</v>
      </c>
      <c r="AH8" s="1">
        <v>551</v>
      </c>
      <c r="AI8" s="136">
        <v>551</v>
      </c>
      <c r="AJ8" s="1">
        <f>ROUND((AI8-AF8)/3+AI8,1)</f>
        <v>552</v>
      </c>
      <c r="AK8" s="1">
        <v>553</v>
      </c>
      <c r="AL8" s="1">
        <v>554</v>
      </c>
      <c r="AM8" s="153">
        <v>569</v>
      </c>
      <c r="AN8" s="1">
        <v>575</v>
      </c>
      <c r="AO8" s="163">
        <v>575</v>
      </c>
      <c r="AP8" s="167">
        <v>575</v>
      </c>
      <c r="AQ8" s="1">
        <v>575</v>
      </c>
      <c r="AR8" s="178">
        <v>580</v>
      </c>
      <c r="AS8" s="184">
        <v>586</v>
      </c>
      <c r="AT8" s="1">
        <f>ROUND((AS8-AP8)/3*1.2+AS8,1)</f>
        <v>590.4</v>
      </c>
      <c r="AU8" s="1">
        <v>596.4</v>
      </c>
      <c r="AV8" s="1">
        <v>603</v>
      </c>
      <c r="AW8" s="1">
        <v>607</v>
      </c>
      <c r="AX8" s="1">
        <v>611</v>
      </c>
      <c r="AY8" s="218">
        <v>613</v>
      </c>
      <c r="AZ8" s="225">
        <v>621</v>
      </c>
      <c r="BA8" s="229">
        <v>626</v>
      </c>
      <c r="BB8" s="1">
        <v>632</v>
      </c>
      <c r="BC8" s="1">
        <v>638</v>
      </c>
      <c r="BD8" s="1">
        <v>644</v>
      </c>
      <c r="BE8" s="255">
        <v>641</v>
      </c>
      <c r="BF8" s="264">
        <v>649</v>
      </c>
      <c r="BG8" s="268">
        <v>654</v>
      </c>
      <c r="BH8" s="272">
        <v>658</v>
      </c>
      <c r="BI8" s="1">
        <v>662</v>
      </c>
      <c r="BJ8" s="285">
        <v>666</v>
      </c>
      <c r="BK8" s="291">
        <v>670</v>
      </c>
      <c r="BL8" s="295">
        <v>674</v>
      </c>
      <c r="BM8" s="299">
        <v>678</v>
      </c>
      <c r="BN8" s="305">
        <v>682</v>
      </c>
      <c r="BO8" s="308">
        <v>685</v>
      </c>
      <c r="BP8" s="310">
        <v>693</v>
      </c>
      <c r="BQ8" s="313">
        <v>4</v>
      </c>
      <c r="BR8" s="317">
        <v>8</v>
      </c>
      <c r="BS8" s="322">
        <v>16</v>
      </c>
      <c r="BT8" s="327">
        <v>21</v>
      </c>
      <c r="BU8" s="331">
        <v>26</v>
      </c>
      <c r="BV8" s="335">
        <v>36</v>
      </c>
      <c r="BW8" s="338">
        <v>45</v>
      </c>
      <c r="BX8" s="343">
        <v>53</v>
      </c>
      <c r="BY8" s="346">
        <v>55</v>
      </c>
      <c r="BZ8" s="354">
        <v>56</v>
      </c>
      <c r="CA8" s="375">
        <v>57</v>
      </c>
      <c r="CB8" s="1">
        <v>58</v>
      </c>
      <c r="CC8" s="393">
        <v>62</v>
      </c>
      <c r="CD8" s="1">
        <v>65</v>
      </c>
      <c r="CE8" s="422">
        <v>70</v>
      </c>
      <c r="CF8" s="429">
        <v>80</v>
      </c>
      <c r="CG8" s="435">
        <v>90</v>
      </c>
      <c r="CH8" s="441">
        <v>90</v>
      </c>
      <c r="CI8" s="1">
        <v>96</v>
      </c>
      <c r="CJ8" s="456">
        <v>105</v>
      </c>
      <c r="CK8" s="460">
        <v>113</v>
      </c>
      <c r="CL8" s="469">
        <v>118</v>
      </c>
      <c r="CM8" s="475">
        <v>124</v>
      </c>
      <c r="CN8" s="483">
        <v>134</v>
      </c>
      <c r="CO8" s="489">
        <v>148</v>
      </c>
      <c r="CP8" s="498">
        <v>166</v>
      </c>
      <c r="CQ8" s="505">
        <v>174</v>
      </c>
      <c r="CR8" s="511">
        <v>178</v>
      </c>
      <c r="CS8" s="519">
        <v>184</v>
      </c>
      <c r="CT8" s="530">
        <v>189</v>
      </c>
      <c r="CU8" s="218">
        <f t="shared" si="0"/>
        <v>5</v>
      </c>
      <c r="CV8" s="7">
        <v>90</v>
      </c>
      <c r="CW8" s="7">
        <v>90</v>
      </c>
      <c r="CX8" s="10">
        <v>93</v>
      </c>
      <c r="CY8" s="13">
        <v>98</v>
      </c>
      <c r="CZ8" s="18">
        <v>103</v>
      </c>
      <c r="DA8" s="22">
        <v>107</v>
      </c>
      <c r="DB8" s="31">
        <v>109</v>
      </c>
      <c r="DC8" s="37">
        <v>110</v>
      </c>
      <c r="DD8" s="1">
        <f>ROUND((DC8-CV8)/7+DC8,0)</f>
        <v>113</v>
      </c>
      <c r="DE8" s="1">
        <f>ROUND((DD8-CV8)/8+DD8,0)</f>
        <v>116</v>
      </c>
      <c r="DF8" s="1">
        <f>ROUND((DE8-CV8)/9+DE8+1,0)</f>
        <v>120</v>
      </c>
      <c r="DG8" s="1">
        <f>ROUND((DF8-CV8)/10+DF8+1,1)</f>
        <v>124</v>
      </c>
      <c r="DH8" s="1">
        <f>ROUND((DG8-CV8)/11+DG8,1)</f>
        <v>127.1</v>
      </c>
      <c r="DI8" s="69">
        <v>119</v>
      </c>
      <c r="DJ8" s="71">
        <v>123</v>
      </c>
      <c r="DK8" s="73">
        <v>127</v>
      </c>
      <c r="DL8" s="77">
        <v>128</v>
      </c>
      <c r="DM8" s="82">
        <v>129</v>
      </c>
      <c r="DN8" s="88">
        <v>132</v>
      </c>
      <c r="DO8" s="90">
        <v>132</v>
      </c>
      <c r="DP8" s="93">
        <v>132</v>
      </c>
      <c r="DQ8" s="99">
        <v>132</v>
      </c>
      <c r="DR8" s="104">
        <v>132</v>
      </c>
      <c r="DS8" s="114">
        <v>132</v>
      </c>
      <c r="DT8" s="117">
        <v>133</v>
      </c>
      <c r="DU8" s="122">
        <v>133</v>
      </c>
      <c r="DV8" s="124">
        <v>134</v>
      </c>
      <c r="DW8" s="1">
        <f>ROUND((DV8-DS8)/3+DV8,1)</f>
        <v>134.69999999999999</v>
      </c>
      <c r="DX8" s="1">
        <v>135</v>
      </c>
      <c r="DY8" s="136">
        <v>135</v>
      </c>
      <c r="DZ8" s="1">
        <f>DY8</f>
        <v>135</v>
      </c>
      <c r="EA8" s="1">
        <v>135</v>
      </c>
      <c r="EB8" s="1">
        <v>136</v>
      </c>
      <c r="EC8" s="153">
        <v>137</v>
      </c>
      <c r="ED8" s="1">
        <v>138</v>
      </c>
      <c r="EE8" s="163">
        <v>139</v>
      </c>
      <c r="EF8" s="167">
        <v>139</v>
      </c>
      <c r="EG8" s="1">
        <v>139</v>
      </c>
      <c r="EH8" s="178">
        <v>143</v>
      </c>
      <c r="EI8" s="184">
        <v>147</v>
      </c>
      <c r="EJ8" s="1">
        <v>148</v>
      </c>
      <c r="EK8" s="1">
        <f>EJ8</f>
        <v>148</v>
      </c>
      <c r="EL8" s="1">
        <f>EK8</f>
        <v>148</v>
      </c>
      <c r="EM8" s="1">
        <f>EL8</f>
        <v>148</v>
      </c>
      <c r="EN8" s="1">
        <f>EM8</f>
        <v>148</v>
      </c>
      <c r="EO8" s="218">
        <v>148</v>
      </c>
      <c r="EP8" s="225">
        <v>150</v>
      </c>
      <c r="EQ8" s="229">
        <v>156</v>
      </c>
      <c r="ER8" s="1">
        <v>160</v>
      </c>
      <c r="ES8" s="1">
        <v>164</v>
      </c>
      <c r="ET8" s="1">
        <v>168</v>
      </c>
      <c r="EU8" s="255">
        <v>184</v>
      </c>
      <c r="EV8" s="264">
        <v>186</v>
      </c>
      <c r="EW8" s="1">
        <f t="shared" ref="EW8:EW9" si="9">EV8</f>
        <v>186</v>
      </c>
      <c r="EX8" s="1">
        <f t="shared" ref="EX8:EX9" si="10">EW8</f>
        <v>186</v>
      </c>
      <c r="EY8" s="1">
        <v>186</v>
      </c>
      <c r="EZ8" s="285">
        <v>186</v>
      </c>
      <c r="FA8" s="291">
        <v>186</v>
      </c>
      <c r="FB8" s="295">
        <v>186</v>
      </c>
      <c r="FC8" s="299">
        <v>186</v>
      </c>
      <c r="FD8" s="305">
        <v>186</v>
      </c>
      <c r="FE8" s="308">
        <v>186</v>
      </c>
      <c r="FF8" s="310">
        <v>186</v>
      </c>
      <c r="FG8" s="313">
        <v>1.3879999999999999</v>
      </c>
      <c r="FH8" s="317">
        <v>1.3879999999999999</v>
      </c>
      <c r="FI8" s="322">
        <v>1.3879999999999999</v>
      </c>
      <c r="FJ8" s="327">
        <v>1.3879999999999999</v>
      </c>
      <c r="FK8" s="331">
        <v>1.3879999999999999</v>
      </c>
      <c r="FL8" s="335">
        <v>1.3879999999999999</v>
      </c>
      <c r="FM8" s="338">
        <v>1.3879999999999999</v>
      </c>
      <c r="FN8" s="343">
        <v>1.3879999999999999</v>
      </c>
      <c r="FO8" s="346">
        <v>1.3879999999999999</v>
      </c>
      <c r="FP8" s="354">
        <v>1.3879999999999999</v>
      </c>
      <c r="FQ8" s="375">
        <v>1.3879999999999999</v>
      </c>
      <c r="FR8" s="1">
        <v>1.3879999999999999</v>
      </c>
      <c r="FS8" s="393">
        <v>2</v>
      </c>
      <c r="FT8" s="1">
        <v>2</v>
      </c>
      <c r="FU8" s="422">
        <v>2</v>
      </c>
      <c r="FV8" s="429">
        <v>2</v>
      </c>
      <c r="FW8" s="435">
        <v>4</v>
      </c>
      <c r="FX8" s="441">
        <v>4</v>
      </c>
      <c r="FY8" s="1">
        <v>5</v>
      </c>
      <c r="FZ8" s="456">
        <v>14</v>
      </c>
      <c r="GA8" s="460">
        <v>19</v>
      </c>
      <c r="GB8" s="469">
        <v>23</v>
      </c>
      <c r="GC8" s="475">
        <v>26</v>
      </c>
      <c r="GD8" s="483">
        <v>34</v>
      </c>
      <c r="GE8" s="489">
        <v>38</v>
      </c>
      <c r="GF8" s="498">
        <v>43</v>
      </c>
      <c r="GG8" s="505">
        <v>46</v>
      </c>
      <c r="GH8" s="1">
        <v>50</v>
      </c>
      <c r="GI8" s="522">
        <v>54</v>
      </c>
      <c r="GJ8" s="522">
        <v>54</v>
      </c>
      <c r="GK8" s="218">
        <f t="shared" si="3"/>
        <v>0</v>
      </c>
      <c r="GL8" s="7">
        <v>9745</v>
      </c>
      <c r="GM8" s="7">
        <v>9872</v>
      </c>
      <c r="GN8" s="7">
        <v>10067</v>
      </c>
      <c r="GO8" s="13">
        <v>10231</v>
      </c>
      <c r="GP8" s="17">
        <v>10394</v>
      </c>
      <c r="GQ8" s="22">
        <v>10545</v>
      </c>
      <c r="GR8" s="31">
        <v>10750</v>
      </c>
      <c r="GS8" s="37">
        <v>11101</v>
      </c>
      <c r="GT8" s="41">
        <v>11410</v>
      </c>
      <c r="GU8" s="44">
        <v>11524</v>
      </c>
      <c r="GV8" s="47">
        <v>11624</v>
      </c>
      <c r="GW8" s="53">
        <v>11799</v>
      </c>
      <c r="GX8" s="65">
        <v>12031</v>
      </c>
      <c r="GY8" s="69">
        <v>12203</v>
      </c>
      <c r="GZ8" s="71">
        <v>12428</v>
      </c>
      <c r="HA8" s="73">
        <v>12563</v>
      </c>
      <c r="HB8" s="77">
        <v>12819</v>
      </c>
      <c r="HC8" s="82">
        <v>13045</v>
      </c>
      <c r="HD8" s="88">
        <v>13230</v>
      </c>
      <c r="HE8" s="90">
        <v>13513</v>
      </c>
      <c r="HF8" s="93">
        <v>13815</v>
      </c>
      <c r="HG8" s="99">
        <v>14102</v>
      </c>
      <c r="HH8" s="104">
        <v>14469</v>
      </c>
      <c r="HI8" s="114">
        <v>14717</v>
      </c>
      <c r="HJ8" s="117">
        <v>14892</v>
      </c>
      <c r="HK8" s="122">
        <v>15012</v>
      </c>
      <c r="HL8" s="124">
        <v>15111</v>
      </c>
      <c r="HM8" s="129">
        <v>15192</v>
      </c>
      <c r="HN8" s="133">
        <v>15276</v>
      </c>
      <c r="HO8" s="136">
        <v>15379</v>
      </c>
      <c r="HP8" s="140">
        <v>15611</v>
      </c>
      <c r="HQ8" s="145">
        <v>15861</v>
      </c>
      <c r="HR8" s="149">
        <v>16019</v>
      </c>
      <c r="HS8" s="153">
        <v>16246</v>
      </c>
      <c r="HT8" s="158">
        <v>16395</v>
      </c>
      <c r="HU8" s="163">
        <v>16520</v>
      </c>
      <c r="HV8" s="167">
        <v>16611</v>
      </c>
      <c r="HW8" s="174">
        <v>16675</v>
      </c>
      <c r="HX8" s="178">
        <v>16985</v>
      </c>
      <c r="HY8" s="184">
        <v>17237</v>
      </c>
      <c r="HZ8" s="189">
        <v>17459</v>
      </c>
      <c r="IA8" s="193">
        <v>17668</v>
      </c>
      <c r="IB8" s="202">
        <v>17816</v>
      </c>
      <c r="IC8" s="205">
        <v>17888</v>
      </c>
      <c r="ID8" s="209">
        <v>18115</v>
      </c>
      <c r="IE8" s="218">
        <v>18538</v>
      </c>
      <c r="IF8" s="225">
        <v>18925</v>
      </c>
      <c r="IG8" s="229">
        <v>19091</v>
      </c>
      <c r="IH8" s="235">
        <v>19255</v>
      </c>
      <c r="II8" s="245">
        <v>19408</v>
      </c>
      <c r="IJ8" s="251">
        <v>19559</v>
      </c>
      <c r="IK8" s="255">
        <v>19686</v>
      </c>
      <c r="IL8" s="264">
        <v>20008</v>
      </c>
      <c r="IM8" s="268">
        <v>20214</v>
      </c>
      <c r="IN8" s="272">
        <v>20379</v>
      </c>
      <c r="IO8" s="279">
        <v>20494</v>
      </c>
      <c r="IP8" s="285">
        <v>20622</v>
      </c>
      <c r="IQ8" s="291">
        <v>20766</v>
      </c>
      <c r="IR8" s="295">
        <v>20920</v>
      </c>
      <c r="IS8" s="299">
        <v>21103</v>
      </c>
      <c r="IT8" s="305">
        <v>21265</v>
      </c>
      <c r="IU8" s="308">
        <v>21449</v>
      </c>
      <c r="IV8" s="310">
        <v>21639</v>
      </c>
      <c r="IW8" s="313">
        <v>21841</v>
      </c>
      <c r="IX8" s="317">
        <v>22026</v>
      </c>
      <c r="IY8" s="322">
        <v>22269</v>
      </c>
      <c r="IZ8" s="327">
        <v>22455</v>
      </c>
      <c r="JA8" s="331">
        <v>22636</v>
      </c>
      <c r="JB8" s="335">
        <v>22914</v>
      </c>
      <c r="JC8" s="338">
        <v>23218</v>
      </c>
      <c r="JD8" s="343">
        <v>23507</v>
      </c>
      <c r="JE8" s="346">
        <v>23596</v>
      </c>
      <c r="JF8" s="354">
        <v>23680</v>
      </c>
      <c r="JG8" s="375">
        <v>23750</v>
      </c>
      <c r="JH8" s="388">
        <v>23878</v>
      </c>
      <c r="JI8" s="393">
        <v>23946</v>
      </c>
      <c r="JJ8" s="414">
        <v>24044</v>
      </c>
      <c r="JK8" s="422">
        <v>24287</v>
      </c>
      <c r="JL8" s="429">
        <v>24663</v>
      </c>
      <c r="JM8" s="435">
        <v>24837</v>
      </c>
      <c r="JN8" s="441">
        <v>24997</v>
      </c>
      <c r="JO8" s="448">
        <v>25099</v>
      </c>
      <c r="JP8" s="456">
        <v>25210</v>
      </c>
      <c r="JQ8" s="460">
        <v>25331</v>
      </c>
      <c r="JR8" s="469">
        <v>25448</v>
      </c>
      <c r="JS8" s="475">
        <v>25543</v>
      </c>
      <c r="JT8" s="483">
        <v>25696</v>
      </c>
      <c r="JU8" s="489">
        <v>25879</v>
      </c>
      <c r="JV8" s="498">
        <v>26272</v>
      </c>
      <c r="JW8" s="505">
        <v>26548</v>
      </c>
      <c r="JX8" s="511">
        <v>26594</v>
      </c>
      <c r="JY8" s="519">
        <v>26710</v>
      </c>
      <c r="JZ8" s="530">
        <v>26858</v>
      </c>
      <c r="KA8" s="218">
        <f t="shared" si="4"/>
        <v>148</v>
      </c>
      <c r="KB8" s="4" t="s">
        <v>550</v>
      </c>
    </row>
    <row r="9" spans="1:288" ht="15" customHeight="1" x14ac:dyDescent="0.2">
      <c r="A9" s="557"/>
      <c r="B9" s="43">
        <v>8</v>
      </c>
      <c r="C9" s="4" t="s">
        <v>371</v>
      </c>
      <c r="D9" s="43">
        <v>1</v>
      </c>
      <c r="E9" s="43">
        <v>1</v>
      </c>
      <c r="F9" s="7">
        <v>323</v>
      </c>
      <c r="G9" s="7">
        <v>328</v>
      </c>
      <c r="H9" s="10">
        <v>333</v>
      </c>
      <c r="I9" s="13">
        <v>337</v>
      </c>
      <c r="J9" s="18">
        <v>340</v>
      </c>
      <c r="K9" s="22">
        <v>343</v>
      </c>
      <c r="L9" s="31">
        <v>347</v>
      </c>
      <c r="M9" s="37">
        <v>351</v>
      </c>
      <c r="N9" s="41">
        <v>355</v>
      </c>
      <c r="O9" s="44">
        <v>359</v>
      </c>
      <c r="P9" s="47">
        <v>363</v>
      </c>
      <c r="Q9" s="53">
        <v>367</v>
      </c>
      <c r="R9" s="65">
        <v>371</v>
      </c>
      <c r="S9" s="69">
        <v>375</v>
      </c>
      <c r="T9" s="71">
        <v>380</v>
      </c>
      <c r="U9" s="73">
        <v>384</v>
      </c>
      <c r="V9" s="77">
        <v>388</v>
      </c>
      <c r="W9" s="82">
        <v>392</v>
      </c>
      <c r="X9" s="88">
        <v>396</v>
      </c>
      <c r="Y9" s="90">
        <v>400</v>
      </c>
      <c r="Z9" s="93">
        <v>404</v>
      </c>
      <c r="AA9" s="99">
        <v>408</v>
      </c>
      <c r="AB9" s="104">
        <v>412</v>
      </c>
      <c r="AC9" s="114">
        <v>416</v>
      </c>
      <c r="AD9" s="117">
        <v>419</v>
      </c>
      <c r="AE9" s="122">
        <v>423</v>
      </c>
      <c r="AF9" s="124">
        <v>428</v>
      </c>
      <c r="AG9" s="129">
        <v>432</v>
      </c>
      <c r="AH9" s="133">
        <v>438</v>
      </c>
      <c r="AI9" s="136">
        <v>442</v>
      </c>
      <c r="AJ9" s="140">
        <v>447</v>
      </c>
      <c r="AK9" s="145">
        <v>451</v>
      </c>
      <c r="AL9" s="149">
        <v>454</v>
      </c>
      <c r="AM9" s="153">
        <v>458</v>
      </c>
      <c r="AN9" s="158">
        <v>462</v>
      </c>
      <c r="AO9" s="163">
        <v>466</v>
      </c>
      <c r="AP9" s="167">
        <v>470</v>
      </c>
      <c r="AQ9" s="174">
        <v>474</v>
      </c>
      <c r="AR9" s="178">
        <v>478</v>
      </c>
      <c r="AS9" s="184">
        <v>481</v>
      </c>
      <c r="AT9" s="189">
        <v>485</v>
      </c>
      <c r="AU9" s="193">
        <v>490</v>
      </c>
      <c r="AV9" s="202">
        <v>495</v>
      </c>
      <c r="AW9" s="205">
        <v>498</v>
      </c>
      <c r="AX9" s="209">
        <v>501</v>
      </c>
      <c r="AY9" s="218">
        <v>504</v>
      </c>
      <c r="AZ9" s="225">
        <v>507</v>
      </c>
      <c r="BA9" s="1">
        <v>510</v>
      </c>
      <c r="BB9" s="1">
        <v>513</v>
      </c>
      <c r="BC9" s="245">
        <v>517</v>
      </c>
      <c r="BD9" s="251">
        <v>521</v>
      </c>
      <c r="BE9" s="255">
        <v>525</v>
      </c>
      <c r="BF9" s="264">
        <v>529</v>
      </c>
      <c r="BG9" s="268">
        <v>532</v>
      </c>
      <c r="BH9" s="272">
        <v>536</v>
      </c>
      <c r="BI9" s="279">
        <v>539</v>
      </c>
      <c r="BJ9" s="285">
        <v>542</v>
      </c>
      <c r="BK9" s="291">
        <v>545</v>
      </c>
      <c r="BL9" s="295">
        <v>548</v>
      </c>
      <c r="BM9" s="299">
        <v>551</v>
      </c>
      <c r="BN9" s="305">
        <v>554</v>
      </c>
      <c r="BO9" s="308">
        <v>557</v>
      </c>
      <c r="BP9" s="310">
        <v>560</v>
      </c>
      <c r="BQ9" s="313">
        <v>564</v>
      </c>
      <c r="BR9" s="317">
        <v>569</v>
      </c>
      <c r="BS9" s="322">
        <v>576</v>
      </c>
      <c r="BT9" s="327">
        <v>583</v>
      </c>
      <c r="BU9" s="331">
        <v>589</v>
      </c>
      <c r="BV9" s="335">
        <v>594</v>
      </c>
      <c r="BW9" s="338">
        <v>597</v>
      </c>
      <c r="BX9" s="343">
        <v>600</v>
      </c>
      <c r="BY9" s="346">
        <v>603</v>
      </c>
      <c r="BZ9" s="1">
        <v>607</v>
      </c>
      <c r="CA9" s="375">
        <v>612</v>
      </c>
      <c r="CB9" s="388">
        <v>616</v>
      </c>
      <c r="CC9" s="393">
        <v>619</v>
      </c>
      <c r="CD9" s="414">
        <v>624</v>
      </c>
      <c r="CE9" s="422">
        <v>628</v>
      </c>
      <c r="CF9" s="429">
        <v>632</v>
      </c>
      <c r="CG9" s="435">
        <v>636</v>
      </c>
      <c r="CH9" s="441">
        <v>641</v>
      </c>
      <c r="CI9" s="448">
        <v>645</v>
      </c>
      <c r="CJ9" s="456">
        <v>649</v>
      </c>
      <c r="CK9" s="460">
        <v>653</v>
      </c>
      <c r="CL9" s="469">
        <v>657</v>
      </c>
      <c r="CM9" s="475">
        <v>661</v>
      </c>
      <c r="CN9" s="483">
        <v>664</v>
      </c>
      <c r="CO9" s="489">
        <v>667</v>
      </c>
      <c r="CP9" s="498">
        <v>672</v>
      </c>
      <c r="CQ9" s="505">
        <v>677</v>
      </c>
      <c r="CR9" s="511">
        <v>681</v>
      </c>
      <c r="CS9" s="522">
        <v>686</v>
      </c>
      <c r="CT9" s="530">
        <v>691</v>
      </c>
      <c r="CU9" s="218">
        <f t="shared" si="0"/>
        <v>5</v>
      </c>
      <c r="CV9" s="7">
        <v>27</v>
      </c>
      <c r="CW9" s="7">
        <v>28</v>
      </c>
      <c r="CX9" s="10">
        <v>29</v>
      </c>
      <c r="CY9" s="13">
        <v>30</v>
      </c>
      <c r="CZ9" s="18">
        <v>31</v>
      </c>
      <c r="DA9" s="22">
        <v>32</v>
      </c>
      <c r="DB9" s="31">
        <v>33</v>
      </c>
      <c r="DC9" s="37">
        <v>34</v>
      </c>
      <c r="DD9" s="41">
        <v>35</v>
      </c>
      <c r="DE9" s="44">
        <v>36</v>
      </c>
      <c r="DF9" s="47">
        <v>37</v>
      </c>
      <c r="DG9" s="53">
        <v>38</v>
      </c>
      <c r="DH9" s="65">
        <v>39</v>
      </c>
      <c r="DI9" s="69">
        <v>40</v>
      </c>
      <c r="DJ9" s="71">
        <v>42</v>
      </c>
      <c r="DK9" s="73">
        <v>43</v>
      </c>
      <c r="DL9" s="77">
        <v>44</v>
      </c>
      <c r="DM9" s="82">
        <v>45</v>
      </c>
      <c r="DN9" s="88">
        <v>46</v>
      </c>
      <c r="DO9" s="90">
        <v>47</v>
      </c>
      <c r="DP9" s="93">
        <v>48</v>
      </c>
      <c r="DQ9" s="99">
        <v>49</v>
      </c>
      <c r="DR9" s="104">
        <v>50</v>
      </c>
      <c r="DS9" s="114">
        <v>51</v>
      </c>
      <c r="DT9" s="117">
        <v>52</v>
      </c>
      <c r="DU9" s="122">
        <v>53</v>
      </c>
      <c r="DV9" s="124">
        <v>54</v>
      </c>
      <c r="DW9" s="129">
        <v>55</v>
      </c>
      <c r="DX9" s="133">
        <v>56</v>
      </c>
      <c r="DY9" s="136">
        <v>56</v>
      </c>
      <c r="DZ9" s="140">
        <v>56</v>
      </c>
      <c r="EA9" s="145">
        <v>56</v>
      </c>
      <c r="EB9" s="149">
        <v>57</v>
      </c>
      <c r="EC9" s="153">
        <v>58</v>
      </c>
      <c r="ED9" s="158">
        <v>59</v>
      </c>
      <c r="EE9" s="163">
        <v>60</v>
      </c>
      <c r="EF9" s="167">
        <v>61</v>
      </c>
      <c r="EG9" s="174">
        <v>62</v>
      </c>
      <c r="EH9" s="178">
        <v>63</v>
      </c>
      <c r="EI9" s="184">
        <v>64</v>
      </c>
      <c r="EJ9" s="189">
        <v>64</v>
      </c>
      <c r="EK9" s="193">
        <v>64</v>
      </c>
      <c r="EL9" s="202">
        <v>64</v>
      </c>
      <c r="EM9" s="205">
        <v>64</v>
      </c>
      <c r="EN9" s="209">
        <v>64</v>
      </c>
      <c r="EO9" s="218">
        <v>65</v>
      </c>
      <c r="EP9" s="225">
        <v>66</v>
      </c>
      <c r="EQ9" s="229">
        <v>67</v>
      </c>
      <c r="ER9" s="235">
        <v>68</v>
      </c>
      <c r="ES9" s="245">
        <v>69</v>
      </c>
      <c r="ET9" s="251">
        <v>70</v>
      </c>
      <c r="EU9" s="255">
        <v>71</v>
      </c>
      <c r="EV9" s="1">
        <v>71</v>
      </c>
      <c r="EW9" s="1">
        <f t="shared" si="9"/>
        <v>71</v>
      </c>
      <c r="EX9" s="1">
        <f t="shared" si="10"/>
        <v>71</v>
      </c>
      <c r="EY9" s="279">
        <v>72</v>
      </c>
      <c r="EZ9" s="285">
        <v>73</v>
      </c>
      <c r="FA9" s="291">
        <v>75</v>
      </c>
      <c r="FB9" s="295">
        <v>76</v>
      </c>
      <c r="FC9" s="299">
        <v>77</v>
      </c>
      <c r="FD9" s="305">
        <v>78</v>
      </c>
      <c r="FE9" s="308">
        <v>79</v>
      </c>
      <c r="FF9" s="310">
        <v>80</v>
      </c>
      <c r="FG9" s="313">
        <v>80</v>
      </c>
      <c r="FH9" s="317">
        <v>80</v>
      </c>
      <c r="FI9" s="322">
        <v>80</v>
      </c>
      <c r="FJ9" s="327">
        <v>80</v>
      </c>
      <c r="FK9" s="331">
        <v>81</v>
      </c>
      <c r="FL9" s="335">
        <v>82</v>
      </c>
      <c r="FM9" s="338">
        <v>83</v>
      </c>
      <c r="FN9" s="343">
        <v>84</v>
      </c>
      <c r="FO9" s="346">
        <v>85</v>
      </c>
      <c r="FP9" s="354">
        <v>87</v>
      </c>
      <c r="FQ9" s="375">
        <v>88</v>
      </c>
      <c r="FR9" s="388">
        <v>89</v>
      </c>
      <c r="FS9" s="1">
        <v>90</v>
      </c>
      <c r="FT9" s="1">
        <v>91</v>
      </c>
      <c r="FU9" s="422">
        <v>91</v>
      </c>
      <c r="FV9" s="429">
        <v>92</v>
      </c>
      <c r="FW9" s="435">
        <v>93</v>
      </c>
      <c r="FX9" s="441">
        <v>94</v>
      </c>
      <c r="FY9" s="448">
        <v>95</v>
      </c>
      <c r="FZ9" s="456">
        <v>96</v>
      </c>
      <c r="GA9" s="460">
        <v>97</v>
      </c>
      <c r="GB9" s="469">
        <v>98</v>
      </c>
      <c r="GC9" s="475">
        <v>99</v>
      </c>
      <c r="GD9" s="1">
        <v>100</v>
      </c>
      <c r="GE9" s="234">
        <v>101</v>
      </c>
      <c r="GF9" s="234">
        <v>102</v>
      </c>
      <c r="GG9" s="505">
        <v>103</v>
      </c>
      <c r="GH9" s="511">
        <v>104</v>
      </c>
      <c r="GI9" s="234">
        <v>105</v>
      </c>
      <c r="GJ9" s="530">
        <v>106</v>
      </c>
      <c r="GK9" s="218">
        <f t="shared" si="3"/>
        <v>1</v>
      </c>
      <c r="GL9" s="7">
        <v>5892</v>
      </c>
      <c r="GM9" s="7">
        <v>5970</v>
      </c>
      <c r="GN9" s="7">
        <v>6060</v>
      </c>
      <c r="GO9" s="13">
        <v>6134</v>
      </c>
      <c r="GP9" s="17">
        <v>6214</v>
      </c>
      <c r="GQ9" s="22">
        <v>6299</v>
      </c>
      <c r="GR9" s="31">
        <v>6418</v>
      </c>
      <c r="GS9" s="37">
        <v>6500</v>
      </c>
      <c r="GT9" s="41">
        <v>6573</v>
      </c>
      <c r="GU9" s="44">
        <v>6655</v>
      </c>
      <c r="GV9" s="47">
        <v>6728</v>
      </c>
      <c r="GW9" s="53">
        <v>6814</v>
      </c>
      <c r="GX9" s="65">
        <v>6884</v>
      </c>
      <c r="GY9" s="69">
        <v>6968</v>
      </c>
      <c r="GZ9" s="71">
        <v>7056</v>
      </c>
      <c r="HA9" s="73">
        <v>7136</v>
      </c>
      <c r="HB9" s="77">
        <v>7211</v>
      </c>
      <c r="HC9" s="82">
        <v>7330</v>
      </c>
      <c r="HD9" s="88">
        <v>7419</v>
      </c>
      <c r="HE9" s="90">
        <v>7497</v>
      </c>
      <c r="HF9" s="93">
        <v>7573</v>
      </c>
      <c r="HG9" s="99">
        <v>7653</v>
      </c>
      <c r="HH9" s="104">
        <v>7733</v>
      </c>
      <c r="HI9" s="114">
        <v>7811</v>
      </c>
      <c r="HJ9" s="117">
        <v>7889</v>
      </c>
      <c r="HK9" s="122">
        <v>7963</v>
      </c>
      <c r="HL9" s="124">
        <v>8047</v>
      </c>
      <c r="HM9" s="129">
        <v>8138</v>
      </c>
      <c r="HN9" s="133">
        <v>8244</v>
      </c>
      <c r="HO9" s="136">
        <v>8348</v>
      </c>
      <c r="HP9" s="140">
        <v>8434</v>
      </c>
      <c r="HQ9" s="145">
        <v>8526</v>
      </c>
      <c r="HR9" s="149">
        <v>8621</v>
      </c>
      <c r="HS9" s="153">
        <v>8712</v>
      </c>
      <c r="HT9" s="158">
        <v>8797</v>
      </c>
      <c r="HU9" s="163">
        <v>8888</v>
      </c>
      <c r="HV9" s="167">
        <v>8975</v>
      </c>
      <c r="HW9" s="174">
        <v>9058</v>
      </c>
      <c r="HX9" s="178">
        <v>9153</v>
      </c>
      <c r="HY9" s="184">
        <v>9244</v>
      </c>
      <c r="HZ9" s="189">
        <v>9339</v>
      </c>
      <c r="IA9" s="193">
        <v>9473</v>
      </c>
      <c r="IB9" s="202">
        <v>9579</v>
      </c>
      <c r="IC9" s="205">
        <v>9666</v>
      </c>
      <c r="ID9" s="209">
        <v>9746</v>
      </c>
      <c r="IE9" s="218">
        <v>9825</v>
      </c>
      <c r="IF9" s="225">
        <v>9910</v>
      </c>
      <c r="IG9" s="229">
        <v>9995</v>
      </c>
      <c r="IH9" s="235">
        <v>10077</v>
      </c>
      <c r="II9" s="245">
        <v>10149</v>
      </c>
      <c r="IJ9" s="251">
        <v>10241</v>
      </c>
      <c r="IK9" s="255">
        <v>10324</v>
      </c>
      <c r="IL9" s="264">
        <v>10412</v>
      </c>
      <c r="IM9" s="268">
        <v>10586</v>
      </c>
      <c r="IN9" s="272">
        <v>10739</v>
      </c>
      <c r="IO9" s="279">
        <v>10834</v>
      </c>
      <c r="IP9" s="285">
        <v>10943</v>
      </c>
      <c r="IQ9" s="291">
        <v>11027</v>
      </c>
      <c r="IR9" s="295">
        <v>11112</v>
      </c>
      <c r="IS9" s="299">
        <v>11200</v>
      </c>
      <c r="IT9" s="305">
        <v>11280</v>
      </c>
      <c r="IU9" s="308">
        <v>11365</v>
      </c>
      <c r="IV9" s="310">
        <v>11452</v>
      </c>
      <c r="IW9" s="313">
        <v>11615</v>
      </c>
      <c r="IX9" s="317">
        <v>11805</v>
      </c>
      <c r="IY9" s="322">
        <v>11975</v>
      </c>
      <c r="IZ9" s="327">
        <v>12129</v>
      </c>
      <c r="JA9" s="331">
        <v>12230</v>
      </c>
      <c r="JB9" s="335">
        <v>12367</v>
      </c>
      <c r="JC9" s="338">
        <v>12459</v>
      </c>
      <c r="JD9" s="343">
        <v>12534</v>
      </c>
      <c r="JE9" s="346">
        <v>12610</v>
      </c>
      <c r="JF9" s="354">
        <v>12668</v>
      </c>
      <c r="JG9" s="375">
        <v>12724</v>
      </c>
      <c r="JH9" s="388">
        <v>12796</v>
      </c>
      <c r="JI9" s="393">
        <v>12846</v>
      </c>
      <c r="JJ9" s="414">
        <v>12976</v>
      </c>
      <c r="JK9" s="422">
        <v>13065</v>
      </c>
      <c r="JL9" s="429">
        <v>13157</v>
      </c>
      <c r="JM9" s="435">
        <v>13232</v>
      </c>
      <c r="JN9" s="441">
        <v>13294</v>
      </c>
      <c r="JO9" s="448">
        <v>13350</v>
      </c>
      <c r="JP9" s="456">
        <v>13405</v>
      </c>
      <c r="JQ9" s="460">
        <v>13460</v>
      </c>
      <c r="JR9" s="469">
        <v>13513</v>
      </c>
      <c r="JS9" s="475">
        <v>13564</v>
      </c>
      <c r="JT9" s="483">
        <v>13623</v>
      </c>
      <c r="JU9" s="489">
        <v>13677</v>
      </c>
      <c r="JV9" s="498">
        <v>13754</v>
      </c>
      <c r="JW9" s="505">
        <v>13823</v>
      </c>
      <c r="JX9" s="511">
        <v>13895</v>
      </c>
      <c r="JY9" s="519">
        <v>13966</v>
      </c>
      <c r="JZ9" s="530">
        <v>14026</v>
      </c>
      <c r="KA9" s="218">
        <f t="shared" si="4"/>
        <v>60</v>
      </c>
      <c r="KB9" s="4"/>
    </row>
    <row r="10" spans="1:288" ht="15" customHeight="1" x14ac:dyDescent="0.2">
      <c r="A10" s="557">
        <v>3</v>
      </c>
      <c r="B10" s="43">
        <v>9</v>
      </c>
      <c r="C10" s="4" t="s">
        <v>248</v>
      </c>
      <c r="D10" s="43">
        <v>0</v>
      </c>
      <c r="E10" s="43">
        <v>1</v>
      </c>
      <c r="F10" s="7">
        <v>194</v>
      </c>
      <c r="G10" s="1">
        <v>200</v>
      </c>
      <c r="H10" s="1">
        <v>205</v>
      </c>
      <c r="I10" s="1">
        <v>210</v>
      </c>
      <c r="J10" s="1">
        <v>215</v>
      </c>
      <c r="K10" s="1">
        <v>220</v>
      </c>
      <c r="L10" s="1">
        <v>224</v>
      </c>
      <c r="M10" s="1">
        <f>ROUND((L10-F10)/6+L10+1,0)</f>
        <v>230</v>
      </c>
      <c r="N10" s="41" t="s">
        <v>7</v>
      </c>
      <c r="O10" s="44" t="s">
        <v>7</v>
      </c>
      <c r="P10" s="47" t="s">
        <v>7</v>
      </c>
      <c r="Q10" s="53" t="s">
        <v>7</v>
      </c>
      <c r="R10" s="65" t="s">
        <v>7</v>
      </c>
      <c r="S10" s="69" t="s">
        <v>7</v>
      </c>
      <c r="T10" s="71" t="s">
        <v>7</v>
      </c>
      <c r="U10" s="73" t="s">
        <v>7</v>
      </c>
      <c r="V10" s="77" t="s">
        <v>7</v>
      </c>
      <c r="W10" s="82" t="s">
        <v>7</v>
      </c>
      <c r="X10" s="88" t="s">
        <v>7</v>
      </c>
      <c r="Y10" s="90" t="s">
        <v>7</v>
      </c>
      <c r="Z10" s="93" t="s">
        <v>7</v>
      </c>
      <c r="AA10" s="99" t="s">
        <v>7</v>
      </c>
      <c r="AB10" s="104" t="s">
        <v>7</v>
      </c>
      <c r="AC10" s="114" t="s">
        <v>7</v>
      </c>
      <c r="AD10" s="117" t="s">
        <v>7</v>
      </c>
      <c r="AE10" s="122" t="s">
        <v>7</v>
      </c>
      <c r="AF10" s="124" t="s">
        <v>7</v>
      </c>
      <c r="AG10" s="129" t="s">
        <v>7</v>
      </c>
      <c r="AH10" s="133" t="s">
        <v>7</v>
      </c>
      <c r="AI10" s="136" t="s">
        <v>7</v>
      </c>
      <c r="AJ10" s="142" t="s">
        <v>7</v>
      </c>
      <c r="AK10" s="148" t="s">
        <v>7</v>
      </c>
      <c r="AL10" s="151" t="s">
        <v>7</v>
      </c>
      <c r="AM10" s="157" t="s">
        <v>7</v>
      </c>
      <c r="AN10" s="159" t="s">
        <v>7</v>
      </c>
      <c r="AO10" s="165" t="s">
        <v>7</v>
      </c>
      <c r="AP10" s="169" t="s">
        <v>7</v>
      </c>
      <c r="AQ10" s="175" t="s">
        <v>7</v>
      </c>
      <c r="AR10" s="181" t="s">
        <v>7</v>
      </c>
      <c r="AS10" s="186" t="s">
        <v>7</v>
      </c>
      <c r="AT10" s="191" t="s">
        <v>7</v>
      </c>
      <c r="AU10" s="200" t="s">
        <v>7</v>
      </c>
      <c r="AV10" s="203" t="s">
        <v>7</v>
      </c>
      <c r="AW10" s="207" t="s">
        <v>7</v>
      </c>
      <c r="AX10" s="211" t="s">
        <v>7</v>
      </c>
      <c r="AY10" s="220" t="s">
        <v>7</v>
      </c>
      <c r="AZ10" s="227" t="s">
        <v>7</v>
      </c>
      <c r="BA10" s="231" t="s">
        <v>7</v>
      </c>
      <c r="BB10" s="238" t="s">
        <v>7</v>
      </c>
      <c r="BC10" s="248" t="s">
        <v>7</v>
      </c>
      <c r="BD10" s="253" t="s">
        <v>7</v>
      </c>
      <c r="BE10" s="258" t="s">
        <v>7</v>
      </c>
      <c r="BF10" s="266" t="s">
        <v>7</v>
      </c>
      <c r="BG10" s="270" t="s">
        <v>7</v>
      </c>
      <c r="BH10" s="274" t="s">
        <v>7</v>
      </c>
      <c r="BI10" s="281" t="s">
        <v>7</v>
      </c>
      <c r="BJ10" s="287" t="s">
        <v>7</v>
      </c>
      <c r="BK10" s="293" t="s">
        <v>7</v>
      </c>
      <c r="BL10" s="297" t="s">
        <v>7</v>
      </c>
      <c r="BM10" s="302" t="s">
        <v>7</v>
      </c>
      <c r="BN10" s="307" t="s">
        <v>7</v>
      </c>
      <c r="BO10" s="309" t="s">
        <v>7</v>
      </c>
      <c r="BP10" s="312" t="s">
        <v>7</v>
      </c>
      <c r="BQ10" s="315" t="s">
        <v>7</v>
      </c>
      <c r="BR10" s="319" t="s">
        <v>7</v>
      </c>
      <c r="BS10" s="325" t="s">
        <v>7</v>
      </c>
      <c r="BT10" s="329" t="s">
        <v>7</v>
      </c>
      <c r="BU10" s="331" t="s">
        <v>7</v>
      </c>
      <c r="BV10" s="337" t="s">
        <v>7</v>
      </c>
      <c r="BW10" s="339" t="s">
        <v>7</v>
      </c>
      <c r="BX10" s="345" t="s">
        <v>7</v>
      </c>
      <c r="BY10" s="349" t="s">
        <v>7</v>
      </c>
      <c r="BZ10" s="371" t="s">
        <v>7</v>
      </c>
      <c r="CA10" s="376" t="s">
        <v>7</v>
      </c>
      <c r="CB10" s="388" t="s">
        <v>7</v>
      </c>
      <c r="CC10" s="394" t="s">
        <v>7</v>
      </c>
      <c r="CD10" s="416" t="s">
        <v>7</v>
      </c>
      <c r="CE10" s="427" t="s">
        <v>7</v>
      </c>
      <c r="CF10" s="432" t="s">
        <v>7</v>
      </c>
      <c r="CG10" s="437" t="s">
        <v>7</v>
      </c>
      <c r="CH10" s="441" t="s">
        <v>7</v>
      </c>
      <c r="CI10" s="450" t="s">
        <v>7</v>
      </c>
      <c r="CJ10" s="457" t="s">
        <v>7</v>
      </c>
      <c r="CK10" s="461" t="s">
        <v>7</v>
      </c>
      <c r="CL10" s="469" t="s">
        <v>7</v>
      </c>
      <c r="CM10" s="477" t="s">
        <v>7</v>
      </c>
      <c r="CN10" s="485" t="s">
        <v>7</v>
      </c>
      <c r="CO10" s="491" t="s">
        <v>7</v>
      </c>
      <c r="CP10" s="499" t="s">
        <v>7</v>
      </c>
      <c r="CQ10" s="506" t="s">
        <v>7</v>
      </c>
      <c r="CR10" s="514" t="s">
        <v>7</v>
      </c>
      <c r="CS10" s="521" t="s">
        <v>7</v>
      </c>
      <c r="CT10" s="533" t="s">
        <v>7</v>
      </c>
      <c r="CU10" s="218">
        <f>4.37*E10</f>
        <v>4.37</v>
      </c>
      <c r="CV10" s="7" t="s">
        <v>7</v>
      </c>
      <c r="CW10" s="7" t="s">
        <v>7</v>
      </c>
      <c r="CX10" s="11" t="s">
        <v>7</v>
      </c>
      <c r="CY10" s="15" t="s">
        <v>7</v>
      </c>
      <c r="CZ10" s="18" t="s">
        <v>7</v>
      </c>
      <c r="DA10" s="22" t="s">
        <v>7</v>
      </c>
      <c r="DB10" s="31" t="s">
        <v>7</v>
      </c>
      <c r="DC10" s="40" t="s">
        <v>7</v>
      </c>
      <c r="DD10" s="41" t="s">
        <v>7</v>
      </c>
      <c r="DE10" s="44" t="s">
        <v>7</v>
      </c>
      <c r="DF10" s="47" t="s">
        <v>7</v>
      </c>
      <c r="DG10" s="53" t="s">
        <v>7</v>
      </c>
      <c r="DH10" s="65" t="s">
        <v>7</v>
      </c>
      <c r="DI10" s="69" t="s">
        <v>7</v>
      </c>
      <c r="DJ10" s="71" t="s">
        <v>7</v>
      </c>
      <c r="DK10" s="73" t="s">
        <v>7</v>
      </c>
      <c r="DL10" s="77" t="s">
        <v>7</v>
      </c>
      <c r="DM10" s="82" t="s">
        <v>7</v>
      </c>
      <c r="DN10" s="88" t="s">
        <v>7</v>
      </c>
      <c r="DO10" s="90" t="s">
        <v>7</v>
      </c>
      <c r="DP10" s="93" t="s">
        <v>7</v>
      </c>
      <c r="DQ10" s="99" t="s">
        <v>7</v>
      </c>
      <c r="DR10" s="104" t="s">
        <v>7</v>
      </c>
      <c r="DS10" s="114" t="s">
        <v>7</v>
      </c>
      <c r="DT10" s="117" t="s">
        <v>7</v>
      </c>
      <c r="DU10" s="122" t="s">
        <v>7</v>
      </c>
      <c r="DV10" s="124" t="s">
        <v>7</v>
      </c>
      <c r="DW10" s="129" t="s">
        <v>7</v>
      </c>
      <c r="DX10" s="133" t="s">
        <v>7</v>
      </c>
      <c r="DY10" s="136" t="s">
        <v>7</v>
      </c>
      <c r="DZ10" s="142" t="s">
        <v>7</v>
      </c>
      <c r="EA10" s="148" t="s">
        <v>7</v>
      </c>
      <c r="EB10" s="151" t="s">
        <v>7</v>
      </c>
      <c r="EC10" s="157" t="s">
        <v>7</v>
      </c>
      <c r="ED10" s="159" t="s">
        <v>7</v>
      </c>
      <c r="EE10" s="165" t="s">
        <v>7</v>
      </c>
      <c r="EF10" s="169" t="s">
        <v>7</v>
      </c>
      <c r="EG10" s="175" t="s">
        <v>7</v>
      </c>
      <c r="EH10" s="181" t="s">
        <v>7</v>
      </c>
      <c r="EI10" s="186" t="s">
        <v>7</v>
      </c>
      <c r="EJ10" s="191" t="s">
        <v>7</v>
      </c>
      <c r="EK10" s="200" t="s">
        <v>7</v>
      </c>
      <c r="EL10" s="203" t="s">
        <v>7</v>
      </c>
      <c r="EM10" s="207" t="s">
        <v>7</v>
      </c>
      <c r="EN10" s="211" t="s">
        <v>7</v>
      </c>
      <c r="EO10" s="220" t="s">
        <v>7</v>
      </c>
      <c r="EP10" s="227" t="s">
        <v>7</v>
      </c>
      <c r="EQ10" s="231" t="s">
        <v>7</v>
      </c>
      <c r="ER10" s="238" t="s">
        <v>7</v>
      </c>
      <c r="ES10" s="248" t="s">
        <v>7</v>
      </c>
      <c r="ET10" s="253" t="s">
        <v>7</v>
      </c>
      <c r="EU10" s="258" t="s">
        <v>7</v>
      </c>
      <c r="EV10" s="266" t="s">
        <v>7</v>
      </c>
      <c r="EW10" s="270" t="s">
        <v>7</v>
      </c>
      <c r="EX10" s="274" t="s">
        <v>7</v>
      </c>
      <c r="EY10" s="281" t="s">
        <v>7</v>
      </c>
      <c r="EZ10" s="287" t="s">
        <v>7</v>
      </c>
      <c r="FA10" s="293" t="s">
        <v>7</v>
      </c>
      <c r="FB10" s="297" t="s">
        <v>7</v>
      </c>
      <c r="FC10" s="302" t="s">
        <v>7</v>
      </c>
      <c r="FD10" s="307" t="s">
        <v>7</v>
      </c>
      <c r="FE10" s="309" t="s">
        <v>7</v>
      </c>
      <c r="FF10" s="312" t="s">
        <v>7</v>
      </c>
      <c r="FG10" s="315" t="s">
        <v>7</v>
      </c>
      <c r="FH10" s="319" t="s">
        <v>7</v>
      </c>
      <c r="FI10" s="325" t="s">
        <v>7</v>
      </c>
      <c r="FJ10" s="329" t="s">
        <v>7</v>
      </c>
      <c r="FK10" s="331" t="s">
        <v>7</v>
      </c>
      <c r="FL10" s="337" t="s">
        <v>7</v>
      </c>
      <c r="FM10" s="339" t="s">
        <v>7</v>
      </c>
      <c r="FN10" s="345" t="s">
        <v>7</v>
      </c>
      <c r="FO10" s="349" t="s">
        <v>7</v>
      </c>
      <c r="FP10" s="371" t="s">
        <v>7</v>
      </c>
      <c r="FQ10" s="376" t="s">
        <v>7</v>
      </c>
      <c r="FR10" s="388" t="s">
        <v>7</v>
      </c>
      <c r="FS10" s="394" t="s">
        <v>7</v>
      </c>
      <c r="FT10" s="416" t="s">
        <v>7</v>
      </c>
      <c r="FU10" s="427" t="s">
        <v>7</v>
      </c>
      <c r="FV10" s="432" t="s">
        <v>7</v>
      </c>
      <c r="FW10" s="437" t="s">
        <v>7</v>
      </c>
      <c r="FX10" s="441" t="s">
        <v>7</v>
      </c>
      <c r="FY10" s="450" t="s">
        <v>7</v>
      </c>
      <c r="FZ10" s="457" t="s">
        <v>7</v>
      </c>
      <c r="GA10" s="461" t="s">
        <v>7</v>
      </c>
      <c r="GB10" s="469" t="s">
        <v>7</v>
      </c>
      <c r="GC10" s="477" t="s">
        <v>7</v>
      </c>
      <c r="GD10" s="485" t="s">
        <v>7</v>
      </c>
      <c r="GE10" s="491" t="s">
        <v>7</v>
      </c>
      <c r="GF10" s="499" t="s">
        <v>7</v>
      </c>
      <c r="GG10" s="506" t="s">
        <v>7</v>
      </c>
      <c r="GH10" s="514" t="s">
        <v>7</v>
      </c>
      <c r="GI10" s="521" t="s">
        <v>7</v>
      </c>
      <c r="GJ10" s="533" t="s">
        <v>7</v>
      </c>
      <c r="GK10" s="218">
        <f>3.18*E10</f>
        <v>3.18</v>
      </c>
      <c r="GL10" s="7">
        <v>7631</v>
      </c>
      <c r="GM10" s="7">
        <v>7747</v>
      </c>
      <c r="GN10" s="7">
        <v>7884</v>
      </c>
      <c r="GO10" s="13">
        <v>7976</v>
      </c>
      <c r="GP10" s="17">
        <v>8093</v>
      </c>
      <c r="GQ10" s="22">
        <v>8190</v>
      </c>
      <c r="GR10" s="31">
        <v>8384</v>
      </c>
      <c r="GS10" s="37">
        <v>8476</v>
      </c>
      <c r="GT10" s="41">
        <v>8602</v>
      </c>
      <c r="GU10" s="44">
        <v>8679</v>
      </c>
      <c r="GV10" s="47">
        <v>8766</v>
      </c>
      <c r="GW10" s="53">
        <v>8880</v>
      </c>
      <c r="GX10" s="65">
        <v>8957</v>
      </c>
      <c r="GY10" s="69">
        <v>9058</v>
      </c>
      <c r="GZ10" s="71">
        <v>9159</v>
      </c>
      <c r="HA10" s="73">
        <v>9235</v>
      </c>
      <c r="HB10" s="77">
        <v>9293</v>
      </c>
      <c r="HC10" s="82">
        <v>9504</v>
      </c>
      <c r="HD10" s="88">
        <v>9579</v>
      </c>
      <c r="HE10" s="90">
        <v>9644</v>
      </c>
      <c r="HF10" s="93">
        <v>9703</v>
      </c>
      <c r="HG10" s="99">
        <v>9777</v>
      </c>
      <c r="HH10" s="104">
        <v>9877</v>
      </c>
      <c r="HI10" s="114">
        <v>9961</v>
      </c>
      <c r="HJ10" s="117">
        <v>10048</v>
      </c>
      <c r="HK10" s="122">
        <v>10110</v>
      </c>
      <c r="HL10" s="124">
        <v>10181</v>
      </c>
      <c r="HM10" s="129">
        <v>10240</v>
      </c>
      <c r="HN10" s="133">
        <v>10312</v>
      </c>
      <c r="HO10" s="136">
        <v>10403</v>
      </c>
      <c r="HP10" s="140">
        <v>10465</v>
      </c>
      <c r="HQ10" s="145">
        <v>10537</v>
      </c>
      <c r="HR10" s="149">
        <v>10637</v>
      </c>
      <c r="HS10" s="153">
        <v>10765</v>
      </c>
      <c r="HT10" s="158">
        <v>10938</v>
      </c>
      <c r="HU10" s="163">
        <v>11087</v>
      </c>
      <c r="HV10" s="167">
        <v>11256</v>
      </c>
      <c r="HW10" s="174">
        <v>11408</v>
      </c>
      <c r="HX10" s="178">
        <v>11553</v>
      </c>
      <c r="HY10" s="184">
        <v>11648</v>
      </c>
      <c r="HZ10" s="189">
        <v>11717</v>
      </c>
      <c r="IA10" s="193">
        <v>11796</v>
      </c>
      <c r="IB10" s="202">
        <v>11874</v>
      </c>
      <c r="IC10" s="205">
        <v>11938</v>
      </c>
      <c r="ID10" s="209">
        <v>12102</v>
      </c>
      <c r="IE10" s="218">
        <v>12239</v>
      </c>
      <c r="IF10" s="225">
        <v>12377</v>
      </c>
      <c r="IG10" s="229">
        <v>12528</v>
      </c>
      <c r="IH10" s="235">
        <v>12673</v>
      </c>
      <c r="II10" s="245">
        <v>12800</v>
      </c>
      <c r="IJ10" s="251">
        <v>12926</v>
      </c>
      <c r="IK10" s="255">
        <v>13039</v>
      </c>
      <c r="IL10" s="264">
        <v>13187</v>
      </c>
      <c r="IM10" s="268">
        <v>13355</v>
      </c>
      <c r="IN10" s="272">
        <v>13440</v>
      </c>
      <c r="IO10" s="279">
        <v>13509</v>
      </c>
      <c r="IP10" s="285">
        <v>13602</v>
      </c>
      <c r="IQ10" s="291">
        <v>13713</v>
      </c>
      <c r="IR10" s="295">
        <v>13834</v>
      </c>
      <c r="IS10" s="299">
        <v>13986</v>
      </c>
      <c r="IT10" s="305">
        <v>14107</v>
      </c>
      <c r="IU10" s="308">
        <v>14215</v>
      </c>
      <c r="IV10" s="310">
        <v>14338</v>
      </c>
      <c r="IW10" s="313">
        <v>14434</v>
      </c>
      <c r="IX10" s="317">
        <v>14517</v>
      </c>
      <c r="IY10" s="322">
        <v>14584</v>
      </c>
      <c r="IZ10" s="327">
        <v>14640</v>
      </c>
      <c r="JA10" s="331">
        <v>14797</v>
      </c>
      <c r="JB10" s="335">
        <v>14921</v>
      </c>
      <c r="JC10" s="338">
        <v>15030</v>
      </c>
      <c r="JD10" s="343">
        <v>15132</v>
      </c>
      <c r="JE10" s="346">
        <v>15245</v>
      </c>
      <c r="JF10" s="354">
        <v>15372</v>
      </c>
      <c r="JG10" s="375">
        <v>15478</v>
      </c>
      <c r="JH10" s="388">
        <v>15595</v>
      </c>
      <c r="JI10" s="393">
        <v>15682</v>
      </c>
      <c r="JJ10" s="414">
        <v>15763</v>
      </c>
      <c r="JK10" s="422">
        <v>15875</v>
      </c>
      <c r="JL10" s="429">
        <v>16011</v>
      </c>
      <c r="JM10" s="435">
        <v>16078</v>
      </c>
      <c r="JN10" s="441">
        <v>16171</v>
      </c>
      <c r="JO10" s="448">
        <v>16287</v>
      </c>
      <c r="JP10" s="456">
        <v>16396</v>
      </c>
      <c r="JQ10" s="460">
        <v>16512</v>
      </c>
      <c r="JR10" s="469">
        <v>16624</v>
      </c>
      <c r="JS10" s="475">
        <v>16731</v>
      </c>
      <c r="JT10" s="483">
        <v>16815</v>
      </c>
      <c r="JU10" s="489">
        <v>16870</v>
      </c>
      <c r="JV10" s="498">
        <v>17003</v>
      </c>
      <c r="JW10" s="505">
        <v>17148</v>
      </c>
      <c r="JX10" s="511">
        <v>17216</v>
      </c>
      <c r="JY10" s="519">
        <v>17274</v>
      </c>
      <c r="JZ10" s="530">
        <v>17340</v>
      </c>
      <c r="KA10" s="218">
        <f t="shared" si="4"/>
        <v>66</v>
      </c>
      <c r="KB10" s="4"/>
    </row>
    <row r="11" spans="1:288" ht="15" customHeight="1" x14ac:dyDescent="0.2">
      <c r="A11" s="557"/>
      <c r="B11" s="43">
        <v>10</v>
      </c>
      <c r="C11" s="4" t="s">
        <v>249</v>
      </c>
      <c r="D11" s="43">
        <v>1</v>
      </c>
      <c r="E11" s="43">
        <v>1</v>
      </c>
      <c r="F11" s="7">
        <v>1.1830000000000001</v>
      </c>
      <c r="G11" s="7">
        <v>1.1830000000000001</v>
      </c>
      <c r="H11" s="10">
        <v>1.1830000000000001</v>
      </c>
      <c r="I11" s="13">
        <v>1.1830000000000001</v>
      </c>
      <c r="J11" s="5">
        <v>1.1830000000000001</v>
      </c>
      <c r="K11" s="22">
        <v>1.1830000000000001</v>
      </c>
      <c r="L11" s="31">
        <v>1.1830000000000001</v>
      </c>
      <c r="M11" s="37">
        <v>4</v>
      </c>
      <c r="N11" s="41">
        <v>4</v>
      </c>
      <c r="O11" s="44">
        <v>4</v>
      </c>
      <c r="P11" s="47">
        <v>5</v>
      </c>
      <c r="Q11" s="53">
        <v>5</v>
      </c>
      <c r="R11" s="65">
        <v>5</v>
      </c>
      <c r="S11" s="69">
        <v>5</v>
      </c>
      <c r="T11" s="71">
        <v>6</v>
      </c>
      <c r="U11" s="73">
        <v>12</v>
      </c>
      <c r="V11" s="77">
        <v>16</v>
      </c>
      <c r="W11" s="82">
        <v>16</v>
      </c>
      <c r="X11" s="88">
        <v>16</v>
      </c>
      <c r="Y11" s="90">
        <v>16</v>
      </c>
      <c r="Z11" s="93">
        <v>17</v>
      </c>
      <c r="AA11" s="99">
        <v>18</v>
      </c>
      <c r="AB11" s="104">
        <v>24</v>
      </c>
      <c r="AC11" s="114">
        <v>31</v>
      </c>
      <c r="AD11" s="117">
        <v>38</v>
      </c>
      <c r="AE11" s="122">
        <v>44</v>
      </c>
      <c r="AF11" s="124">
        <v>53</v>
      </c>
      <c r="AG11" s="129">
        <v>58</v>
      </c>
      <c r="AH11" s="133">
        <v>67</v>
      </c>
      <c r="AI11" s="136">
        <v>75</v>
      </c>
      <c r="AJ11" s="140">
        <v>76</v>
      </c>
      <c r="AK11" s="145">
        <v>77</v>
      </c>
      <c r="AL11" s="149">
        <v>77</v>
      </c>
      <c r="AM11" s="153">
        <v>77</v>
      </c>
      <c r="AN11" s="158">
        <v>78</v>
      </c>
      <c r="AO11" s="163">
        <v>78</v>
      </c>
      <c r="AP11" s="167">
        <v>79</v>
      </c>
      <c r="AQ11" s="174">
        <v>79</v>
      </c>
      <c r="AR11" s="178">
        <v>81</v>
      </c>
      <c r="AS11" s="184">
        <v>88</v>
      </c>
      <c r="AT11" s="189">
        <v>88</v>
      </c>
      <c r="AU11" s="193">
        <v>88</v>
      </c>
      <c r="AV11" s="202">
        <v>94</v>
      </c>
      <c r="AW11" s="205">
        <v>100</v>
      </c>
      <c r="AX11" s="216">
        <v>100</v>
      </c>
      <c r="AY11" s="218">
        <v>104</v>
      </c>
      <c r="AZ11" s="225">
        <v>110</v>
      </c>
      <c r="BA11" s="229">
        <v>115</v>
      </c>
      <c r="BB11" s="235">
        <v>121</v>
      </c>
      <c r="BC11" s="245">
        <v>126</v>
      </c>
      <c r="BD11" s="251">
        <v>132</v>
      </c>
      <c r="BE11" s="255">
        <v>137</v>
      </c>
      <c r="BF11" s="264">
        <v>143</v>
      </c>
      <c r="BG11" s="268">
        <v>149</v>
      </c>
      <c r="BH11" s="272">
        <v>156</v>
      </c>
      <c r="BI11" s="279">
        <v>163</v>
      </c>
      <c r="BJ11" s="285">
        <v>167</v>
      </c>
      <c r="BK11" s="291">
        <v>171</v>
      </c>
      <c r="BL11" s="295">
        <v>175</v>
      </c>
      <c r="BM11" s="299">
        <v>180</v>
      </c>
      <c r="BN11" s="305">
        <v>185</v>
      </c>
      <c r="BO11" s="308">
        <v>189</v>
      </c>
      <c r="BP11" s="310">
        <v>195</v>
      </c>
      <c r="BQ11" s="313">
        <v>199</v>
      </c>
      <c r="BR11" s="317">
        <v>201</v>
      </c>
      <c r="BS11" s="322">
        <v>205</v>
      </c>
      <c r="BT11" s="327">
        <v>210</v>
      </c>
      <c r="BU11" s="331">
        <v>216</v>
      </c>
      <c r="BV11" s="335">
        <v>221</v>
      </c>
      <c r="BW11" s="338">
        <v>226</v>
      </c>
      <c r="BX11" s="343">
        <v>231</v>
      </c>
      <c r="BY11" s="346">
        <v>234</v>
      </c>
      <c r="BZ11" s="354">
        <v>239</v>
      </c>
      <c r="CA11" s="375">
        <v>244</v>
      </c>
      <c r="CB11" s="388">
        <v>249</v>
      </c>
      <c r="CC11" s="393">
        <v>254</v>
      </c>
      <c r="CD11" s="1">
        <v>254</v>
      </c>
      <c r="CE11" s="422">
        <v>259</v>
      </c>
      <c r="CF11" s="429">
        <v>264</v>
      </c>
      <c r="CG11" s="435">
        <v>270</v>
      </c>
      <c r="CH11" s="441">
        <v>274</v>
      </c>
      <c r="CI11" s="448">
        <v>279</v>
      </c>
      <c r="CJ11" s="456">
        <v>284</v>
      </c>
      <c r="CK11" s="460">
        <v>288</v>
      </c>
      <c r="CL11" s="469">
        <v>292</v>
      </c>
      <c r="CM11" s="475">
        <v>297</v>
      </c>
      <c r="CN11" s="483">
        <v>301</v>
      </c>
      <c r="CO11" s="489">
        <v>306</v>
      </c>
      <c r="CP11" s="498">
        <v>311</v>
      </c>
      <c r="CQ11" s="505">
        <v>317</v>
      </c>
      <c r="CR11" s="511">
        <v>323</v>
      </c>
      <c r="CS11" s="519">
        <v>328</v>
      </c>
      <c r="CT11" s="530">
        <v>333</v>
      </c>
      <c r="CU11" s="218">
        <f t="shared" si="0"/>
        <v>5</v>
      </c>
      <c r="CV11" s="7">
        <v>67</v>
      </c>
      <c r="CW11" s="7">
        <v>68</v>
      </c>
      <c r="CX11" s="10">
        <v>68</v>
      </c>
      <c r="CY11" s="13">
        <v>68</v>
      </c>
      <c r="CZ11" s="5">
        <v>68</v>
      </c>
      <c r="DA11" s="22">
        <v>68</v>
      </c>
      <c r="DB11" s="31">
        <v>68</v>
      </c>
      <c r="DC11" s="37">
        <v>70</v>
      </c>
      <c r="DD11" s="41">
        <v>70</v>
      </c>
      <c r="DE11" s="44">
        <v>70</v>
      </c>
      <c r="DF11" s="47">
        <v>70</v>
      </c>
      <c r="DG11" s="53">
        <v>70</v>
      </c>
      <c r="DH11" s="65">
        <v>70</v>
      </c>
      <c r="DI11" s="69">
        <v>70</v>
      </c>
      <c r="DJ11" s="71">
        <v>71</v>
      </c>
      <c r="DK11" s="73">
        <v>75</v>
      </c>
      <c r="DL11" s="77">
        <v>78</v>
      </c>
      <c r="DM11" s="82">
        <v>78</v>
      </c>
      <c r="DN11" s="88">
        <v>78</v>
      </c>
      <c r="DO11" s="90">
        <v>78</v>
      </c>
      <c r="DP11" s="93">
        <v>78</v>
      </c>
      <c r="DQ11" s="99">
        <v>79</v>
      </c>
      <c r="DR11" s="104">
        <v>83</v>
      </c>
      <c r="DS11" s="114">
        <v>87</v>
      </c>
      <c r="DT11" s="117">
        <v>90</v>
      </c>
      <c r="DU11" s="122">
        <v>93</v>
      </c>
      <c r="DV11" s="124">
        <v>2</v>
      </c>
      <c r="DW11" s="129">
        <v>6</v>
      </c>
      <c r="DX11" s="133">
        <v>9</v>
      </c>
      <c r="DY11" s="136">
        <v>9</v>
      </c>
      <c r="DZ11" s="140">
        <v>9</v>
      </c>
      <c r="EA11" s="145">
        <v>9</v>
      </c>
      <c r="EB11" s="149">
        <v>9</v>
      </c>
      <c r="EC11" s="153">
        <v>9</v>
      </c>
      <c r="ED11" s="158">
        <v>10</v>
      </c>
      <c r="EE11" s="163">
        <v>10</v>
      </c>
      <c r="EF11" s="167">
        <v>10</v>
      </c>
      <c r="EG11" s="174">
        <v>11</v>
      </c>
      <c r="EH11" s="178">
        <v>13</v>
      </c>
      <c r="EI11" s="184">
        <v>19</v>
      </c>
      <c r="EJ11" s="189">
        <v>19</v>
      </c>
      <c r="EK11" s="193">
        <v>19</v>
      </c>
      <c r="EL11" s="202">
        <v>19</v>
      </c>
      <c r="EM11" s="205">
        <v>19</v>
      </c>
      <c r="EN11" s="216">
        <v>19</v>
      </c>
      <c r="EO11" s="218">
        <v>23</v>
      </c>
      <c r="EP11" s="225">
        <v>28</v>
      </c>
      <c r="EQ11" s="229">
        <v>33</v>
      </c>
      <c r="ER11" s="235">
        <v>38</v>
      </c>
      <c r="ES11" s="245">
        <v>43</v>
      </c>
      <c r="ET11" s="251">
        <v>48</v>
      </c>
      <c r="EU11" s="255">
        <v>55</v>
      </c>
      <c r="EV11" s="264">
        <v>56</v>
      </c>
      <c r="EW11" s="1">
        <f t="shared" ref="EW11:EW13" si="11">EV11</f>
        <v>56</v>
      </c>
      <c r="EX11" s="1">
        <f t="shared" ref="EX11:EX13" si="12">EW11</f>
        <v>56</v>
      </c>
      <c r="EY11" s="279">
        <v>60</v>
      </c>
      <c r="EZ11" s="285">
        <v>62</v>
      </c>
      <c r="FA11" s="291">
        <v>66</v>
      </c>
      <c r="FB11" s="295">
        <v>70</v>
      </c>
      <c r="FC11" s="299">
        <v>75</v>
      </c>
      <c r="FD11" s="305">
        <v>79</v>
      </c>
      <c r="FE11" s="308">
        <v>83</v>
      </c>
      <c r="FF11" s="310">
        <v>88</v>
      </c>
      <c r="FG11" s="313">
        <v>89</v>
      </c>
      <c r="FH11" s="317">
        <v>89</v>
      </c>
      <c r="FI11" s="322">
        <v>89</v>
      </c>
      <c r="FJ11" s="327">
        <v>89</v>
      </c>
      <c r="FK11" s="331">
        <v>92</v>
      </c>
      <c r="FL11" s="335">
        <v>95</v>
      </c>
      <c r="FM11" s="338">
        <v>100</v>
      </c>
      <c r="FN11" s="343">
        <v>104</v>
      </c>
      <c r="FO11" s="346">
        <v>108</v>
      </c>
      <c r="FP11" s="354">
        <v>112</v>
      </c>
      <c r="FQ11" s="375">
        <v>117</v>
      </c>
      <c r="FR11" s="388">
        <v>122</v>
      </c>
      <c r="FS11" s="393">
        <v>127</v>
      </c>
      <c r="FT11" s="414">
        <v>127</v>
      </c>
      <c r="FU11" s="422">
        <v>129</v>
      </c>
      <c r="FV11" s="429">
        <v>133</v>
      </c>
      <c r="FW11" s="435">
        <v>137</v>
      </c>
      <c r="FX11" s="441">
        <v>140</v>
      </c>
      <c r="FY11" s="448">
        <v>144</v>
      </c>
      <c r="FZ11" s="456">
        <v>148</v>
      </c>
      <c r="GA11" s="460">
        <v>151</v>
      </c>
      <c r="GB11" s="469">
        <v>156</v>
      </c>
      <c r="GC11" s="475">
        <v>160</v>
      </c>
      <c r="GD11" s="483">
        <v>165</v>
      </c>
      <c r="GE11" s="489">
        <v>169</v>
      </c>
      <c r="GF11" s="498">
        <v>173</v>
      </c>
      <c r="GG11" s="505">
        <v>177</v>
      </c>
      <c r="GH11" s="511">
        <v>181</v>
      </c>
      <c r="GI11" s="519">
        <v>184</v>
      </c>
      <c r="GJ11" s="530">
        <v>187</v>
      </c>
      <c r="GK11" s="218">
        <f t="shared" si="3"/>
        <v>3</v>
      </c>
      <c r="GL11" s="7">
        <v>6039</v>
      </c>
      <c r="GM11" s="7">
        <v>6040</v>
      </c>
      <c r="GN11" s="7">
        <v>6042</v>
      </c>
      <c r="GO11" s="13">
        <v>6042</v>
      </c>
      <c r="GP11" s="17">
        <v>6043</v>
      </c>
      <c r="GQ11" s="22">
        <v>6044</v>
      </c>
      <c r="GR11" s="31">
        <v>6045</v>
      </c>
      <c r="GS11" s="37">
        <v>6083</v>
      </c>
      <c r="GT11" s="41">
        <v>6088</v>
      </c>
      <c r="GU11" s="44">
        <v>6088</v>
      </c>
      <c r="GV11" s="47">
        <v>6090</v>
      </c>
      <c r="GW11" s="62">
        <v>6091</v>
      </c>
      <c r="GX11" s="65">
        <v>6092</v>
      </c>
      <c r="GY11" s="69">
        <v>6094</v>
      </c>
      <c r="GZ11" s="71">
        <v>6116</v>
      </c>
      <c r="HA11" s="73">
        <v>6187</v>
      </c>
      <c r="HB11" s="77">
        <v>6231</v>
      </c>
      <c r="HC11" s="82">
        <v>6231</v>
      </c>
      <c r="HD11" s="88">
        <v>6232</v>
      </c>
      <c r="HE11" s="90">
        <v>6233</v>
      </c>
      <c r="HF11" s="93">
        <v>6234</v>
      </c>
      <c r="HG11" s="99">
        <v>6252</v>
      </c>
      <c r="HH11" s="104">
        <v>6305</v>
      </c>
      <c r="HI11" s="114">
        <v>6358</v>
      </c>
      <c r="HJ11" s="117">
        <v>6412</v>
      </c>
      <c r="HK11" s="122">
        <v>6457</v>
      </c>
      <c r="HL11" s="124">
        <v>6508</v>
      </c>
      <c r="HM11" s="129">
        <v>6538</v>
      </c>
      <c r="HN11" s="133">
        <v>6592</v>
      </c>
      <c r="HO11" s="136">
        <v>6645</v>
      </c>
      <c r="HP11" s="140">
        <v>6662</v>
      </c>
      <c r="HQ11" s="145">
        <v>6663</v>
      </c>
      <c r="HR11" s="149">
        <v>6664</v>
      </c>
      <c r="HS11" s="153">
        <v>6665</v>
      </c>
      <c r="HT11" s="158">
        <v>6672</v>
      </c>
      <c r="HU11" s="163">
        <v>6673</v>
      </c>
      <c r="HV11" s="167">
        <v>6674</v>
      </c>
      <c r="HW11" s="174">
        <v>6674</v>
      </c>
      <c r="HX11" s="178">
        <v>6693</v>
      </c>
      <c r="HY11" s="184">
        <v>6740</v>
      </c>
      <c r="HZ11" s="189">
        <v>6741</v>
      </c>
      <c r="IA11" s="193">
        <v>6741</v>
      </c>
      <c r="IB11" s="202">
        <v>6771</v>
      </c>
      <c r="IC11" s="205">
        <v>6814</v>
      </c>
      <c r="ID11" s="209">
        <v>6817</v>
      </c>
      <c r="IE11" s="218">
        <v>6840</v>
      </c>
      <c r="IF11" s="225">
        <v>6895</v>
      </c>
      <c r="IG11" s="229">
        <v>6947</v>
      </c>
      <c r="IH11" s="235">
        <v>6996</v>
      </c>
      <c r="II11" s="245">
        <v>7039</v>
      </c>
      <c r="IJ11" s="251">
        <v>7092</v>
      </c>
      <c r="IK11" s="255">
        <v>7135</v>
      </c>
      <c r="IL11" s="264">
        <v>7182</v>
      </c>
      <c r="IM11" s="268">
        <v>7233</v>
      </c>
      <c r="IN11" s="272">
        <v>7283</v>
      </c>
      <c r="IO11" s="279">
        <v>7326</v>
      </c>
      <c r="IP11" s="285">
        <v>7371</v>
      </c>
      <c r="IQ11" s="291">
        <v>7413</v>
      </c>
      <c r="IR11" s="295">
        <v>7453</v>
      </c>
      <c r="IS11" s="299">
        <v>7501</v>
      </c>
      <c r="IT11" s="305">
        <v>7545</v>
      </c>
      <c r="IU11" s="308">
        <v>7588</v>
      </c>
      <c r="IV11" s="310">
        <v>7633</v>
      </c>
      <c r="IW11" s="313">
        <v>7681</v>
      </c>
      <c r="IX11" s="317">
        <v>7699</v>
      </c>
      <c r="IY11" s="322">
        <v>7730</v>
      </c>
      <c r="IZ11" s="327">
        <v>7774</v>
      </c>
      <c r="JA11" s="331">
        <v>7814</v>
      </c>
      <c r="JB11" s="335">
        <v>7858</v>
      </c>
      <c r="JC11" s="338">
        <v>7906</v>
      </c>
      <c r="JD11" s="343">
        <v>7949</v>
      </c>
      <c r="JE11" s="346">
        <v>7992</v>
      </c>
      <c r="JF11" s="354">
        <v>8037</v>
      </c>
      <c r="JG11" s="375">
        <v>8078</v>
      </c>
      <c r="JH11" s="388">
        <v>8119</v>
      </c>
      <c r="JI11" s="393">
        <v>8161</v>
      </c>
      <c r="JJ11" s="414">
        <v>8199</v>
      </c>
      <c r="JK11" s="422">
        <v>8216</v>
      </c>
      <c r="JL11" s="429">
        <v>8264</v>
      </c>
      <c r="JM11" s="435">
        <v>8304</v>
      </c>
      <c r="JN11" s="441">
        <v>8343</v>
      </c>
      <c r="JO11" s="448">
        <v>8385</v>
      </c>
      <c r="JP11" s="456">
        <v>8425</v>
      </c>
      <c r="JQ11" s="460">
        <v>8465</v>
      </c>
      <c r="JR11" s="469">
        <v>8506</v>
      </c>
      <c r="JS11" s="475">
        <v>8543</v>
      </c>
      <c r="JT11" s="483">
        <v>8584</v>
      </c>
      <c r="JU11" s="489">
        <v>8623</v>
      </c>
      <c r="JV11" s="498">
        <v>8664</v>
      </c>
      <c r="JW11" s="505">
        <v>8711</v>
      </c>
      <c r="JX11" s="511">
        <v>8754</v>
      </c>
      <c r="JY11" s="519">
        <v>8794</v>
      </c>
      <c r="JZ11" s="530">
        <v>8839</v>
      </c>
      <c r="KA11" s="218">
        <f t="shared" si="4"/>
        <v>45</v>
      </c>
      <c r="KB11" s="4"/>
    </row>
    <row r="12" spans="1:288" ht="15" customHeight="1" x14ac:dyDescent="0.2">
      <c r="A12" s="557"/>
      <c r="B12" s="43">
        <v>11</v>
      </c>
      <c r="C12" s="4" t="s">
        <v>250</v>
      </c>
      <c r="D12" s="43">
        <v>0</v>
      </c>
      <c r="E12" s="43">
        <v>2</v>
      </c>
      <c r="F12" s="7">
        <v>282</v>
      </c>
      <c r="G12" s="1">
        <v>288</v>
      </c>
      <c r="H12" s="5">
        <v>288</v>
      </c>
      <c r="I12" s="13">
        <v>289</v>
      </c>
      <c r="J12" s="1">
        <v>291</v>
      </c>
      <c r="K12" s="1">
        <v>293</v>
      </c>
      <c r="L12" s="1">
        <v>295</v>
      </c>
      <c r="M12" s="1">
        <f t="shared" ref="M12:M13" si="13">ROUND((L12-F12)/6+L12+1,0)</f>
        <v>298</v>
      </c>
      <c r="N12" s="1">
        <f t="shared" ref="N12:N13" si="14">ROUND((M12-F12)/7+M12,0)</f>
        <v>300</v>
      </c>
      <c r="O12" s="1">
        <f t="shared" ref="O12:O13" si="15">ROUND((N12-F12)/8+N12,0)</f>
        <v>302</v>
      </c>
      <c r="P12" s="1">
        <f t="shared" ref="P12:P13" si="16">ROUND((O12-F12)/9+O12,0)</f>
        <v>304</v>
      </c>
      <c r="Q12" s="1">
        <f t="shared" ref="Q12:Q13" si="17">ROUND((P12-F12)/10+P12,1)</f>
        <v>306.2</v>
      </c>
      <c r="R12" s="1">
        <f>ROUND((Q12-F12)/11+Q12,1)</f>
        <v>308.39999999999998</v>
      </c>
      <c r="S12" s="69">
        <v>313</v>
      </c>
      <c r="T12" s="71">
        <v>316</v>
      </c>
      <c r="U12" s="73">
        <v>322</v>
      </c>
      <c r="V12" s="77">
        <v>324</v>
      </c>
      <c r="W12" s="82">
        <v>327</v>
      </c>
      <c r="X12" s="88">
        <v>330</v>
      </c>
      <c r="Y12" s="90">
        <v>334</v>
      </c>
      <c r="Z12" s="1">
        <f>ROUND((Y12-V12)/3+Y12,1)</f>
        <v>337.3</v>
      </c>
      <c r="AA12" s="1">
        <f>ROUND((Z12-W12)/3+Z12,1)</f>
        <v>340.7</v>
      </c>
      <c r="AB12" s="1">
        <f>ROUND((AA12-X12)/3+AA12,1)</f>
        <v>344.3</v>
      </c>
      <c r="AC12" s="5">
        <v>344.3</v>
      </c>
      <c r="AD12" s="117">
        <v>348</v>
      </c>
      <c r="AE12" s="122">
        <v>350</v>
      </c>
      <c r="AF12" s="1">
        <v>352</v>
      </c>
      <c r="AG12" s="1">
        <v>354</v>
      </c>
      <c r="AH12" s="133">
        <v>362</v>
      </c>
      <c r="AI12" s="1">
        <f t="shared" ref="AI12:AI13" si="18">ROUND((AH12-AE12)/3+AH12,1)</f>
        <v>366</v>
      </c>
      <c r="AJ12" s="140">
        <v>367</v>
      </c>
      <c r="AK12" s="1">
        <f t="shared" ref="AK12:AK13" si="19">ROUND((AJ12-AG12)/3+AJ12,1)</f>
        <v>371.3</v>
      </c>
      <c r="AL12" s="1">
        <v>375</v>
      </c>
      <c r="AM12" s="153">
        <v>388</v>
      </c>
      <c r="AN12" s="158">
        <v>392</v>
      </c>
      <c r="AO12" s="1">
        <v>397</v>
      </c>
      <c r="AP12" s="1">
        <v>402</v>
      </c>
      <c r="AQ12" s="1">
        <v>407</v>
      </c>
      <c r="AR12" s="1">
        <v>412</v>
      </c>
      <c r="AS12" s="1">
        <v>417</v>
      </c>
      <c r="AT12" s="1">
        <v>422</v>
      </c>
      <c r="AU12" s="1">
        <v>430.7</v>
      </c>
      <c r="AV12" s="1">
        <f t="shared" ref="AV12:BA12" si="20">AU12+8.7</f>
        <v>439.4</v>
      </c>
      <c r="AW12" s="1">
        <f t="shared" si="20"/>
        <v>448.09999999999997</v>
      </c>
      <c r="AX12" s="1">
        <f t="shared" si="20"/>
        <v>456.79999999999995</v>
      </c>
      <c r="AY12" s="1">
        <f t="shared" si="20"/>
        <v>465.49999999999994</v>
      </c>
      <c r="AZ12" s="1">
        <f t="shared" si="20"/>
        <v>474.19999999999993</v>
      </c>
      <c r="BA12" s="1">
        <f t="shared" si="20"/>
        <v>482.89999999999992</v>
      </c>
      <c r="BB12" s="1">
        <f t="shared" ref="BB12:BG12" si="21">BA12+8.7</f>
        <v>491.59999999999991</v>
      </c>
      <c r="BC12" s="1">
        <f t="shared" si="21"/>
        <v>500.2999999999999</v>
      </c>
      <c r="BD12" s="1">
        <f t="shared" si="21"/>
        <v>508.99999999999989</v>
      </c>
      <c r="BE12" s="1">
        <f t="shared" si="21"/>
        <v>517.69999999999993</v>
      </c>
      <c r="BF12" s="1">
        <f t="shared" si="21"/>
        <v>526.4</v>
      </c>
      <c r="BG12" s="1">
        <f t="shared" si="21"/>
        <v>535.1</v>
      </c>
      <c r="BH12" s="1">
        <f t="shared" ref="BH12:BM12" si="22">BG12+8.7</f>
        <v>543.80000000000007</v>
      </c>
      <c r="BI12" s="1">
        <f t="shared" si="22"/>
        <v>552.50000000000011</v>
      </c>
      <c r="BJ12" s="1">
        <f t="shared" si="22"/>
        <v>561.20000000000016</v>
      </c>
      <c r="BK12" s="1">
        <f t="shared" si="22"/>
        <v>569.9000000000002</v>
      </c>
      <c r="BL12" s="1">
        <f t="shared" si="22"/>
        <v>578.60000000000025</v>
      </c>
      <c r="BM12" s="1">
        <f t="shared" si="22"/>
        <v>587.3000000000003</v>
      </c>
      <c r="BN12" s="1">
        <f>BM12+8.7</f>
        <v>596.00000000000034</v>
      </c>
      <c r="BO12" s="1">
        <f>BN12+8.7</f>
        <v>604.70000000000039</v>
      </c>
      <c r="BP12" s="310">
        <v>505</v>
      </c>
      <c r="BQ12" s="313">
        <v>509</v>
      </c>
      <c r="BR12" s="317">
        <v>515</v>
      </c>
      <c r="BS12" s="322">
        <v>520</v>
      </c>
      <c r="BT12" s="1">
        <v>525</v>
      </c>
      <c r="BU12" s="331">
        <v>530</v>
      </c>
      <c r="BV12" s="1">
        <v>530</v>
      </c>
      <c r="BW12" s="1">
        <v>530</v>
      </c>
      <c r="BX12" s="1">
        <v>530</v>
      </c>
      <c r="BY12" s="346">
        <v>539</v>
      </c>
      <c r="BZ12" s="1">
        <v>542</v>
      </c>
      <c r="CA12" s="1">
        <v>545</v>
      </c>
      <c r="CB12" s="388">
        <v>554</v>
      </c>
      <c r="CC12" s="393">
        <v>557</v>
      </c>
      <c r="CD12" s="414">
        <v>564</v>
      </c>
      <c r="CE12" s="422">
        <v>565</v>
      </c>
      <c r="CF12" s="429">
        <v>2</v>
      </c>
      <c r="CG12" s="435">
        <v>3</v>
      </c>
      <c r="CH12" s="441">
        <v>4</v>
      </c>
      <c r="CI12" s="448">
        <v>6</v>
      </c>
      <c r="CJ12" s="456">
        <v>8</v>
      </c>
      <c r="CK12" s="460">
        <v>10</v>
      </c>
      <c r="CL12" s="469">
        <v>11</v>
      </c>
      <c r="CM12" s="475">
        <v>12</v>
      </c>
      <c r="CN12" s="483">
        <v>13</v>
      </c>
      <c r="CO12" s="489">
        <v>17</v>
      </c>
      <c r="CP12" s="498">
        <v>21</v>
      </c>
      <c r="CQ12" s="1">
        <v>25</v>
      </c>
      <c r="CR12" s="1">
        <v>29</v>
      </c>
      <c r="CS12" s="519">
        <v>25</v>
      </c>
      <c r="CT12" s="530">
        <v>39</v>
      </c>
      <c r="CU12" s="218">
        <f t="shared" si="0"/>
        <v>14</v>
      </c>
      <c r="CV12" s="7">
        <v>171</v>
      </c>
      <c r="CW12" s="1">
        <v>174</v>
      </c>
      <c r="CX12" s="5">
        <v>174</v>
      </c>
      <c r="CY12" s="5">
        <v>174</v>
      </c>
      <c r="CZ12" s="5">
        <v>174</v>
      </c>
      <c r="DA12" s="5">
        <v>174</v>
      </c>
      <c r="DB12" s="5">
        <v>174</v>
      </c>
      <c r="DC12" s="5">
        <v>174</v>
      </c>
      <c r="DD12" s="5">
        <v>174</v>
      </c>
      <c r="DE12" s="5">
        <v>174</v>
      </c>
      <c r="DF12" s="5">
        <v>174</v>
      </c>
      <c r="DG12" s="5">
        <v>174</v>
      </c>
      <c r="DH12" s="65">
        <v>172</v>
      </c>
      <c r="DI12" s="69">
        <v>172</v>
      </c>
      <c r="DJ12" s="71">
        <v>174</v>
      </c>
      <c r="DK12" s="73">
        <v>172</v>
      </c>
      <c r="DL12" s="77">
        <v>172</v>
      </c>
      <c r="DM12" s="82">
        <v>173</v>
      </c>
      <c r="DN12" s="88">
        <v>173</v>
      </c>
      <c r="DO12" s="90">
        <v>173</v>
      </c>
      <c r="DP12" s="1">
        <v>173</v>
      </c>
      <c r="DQ12" s="1">
        <f>ROUND((DP12-DM12)/3+DP12,1)</f>
        <v>173</v>
      </c>
      <c r="DR12" s="1">
        <f>ROUND((DQ12-DN12)/3+DQ12,1)</f>
        <v>173</v>
      </c>
      <c r="DS12" s="5">
        <v>173</v>
      </c>
      <c r="DT12" s="5">
        <v>173</v>
      </c>
      <c r="DU12" s="122">
        <v>173</v>
      </c>
      <c r="DV12" s="1">
        <v>173</v>
      </c>
      <c r="DW12" s="1">
        <v>3</v>
      </c>
      <c r="DX12" s="133">
        <v>4</v>
      </c>
      <c r="DY12" s="1">
        <v>4</v>
      </c>
      <c r="DZ12" s="140">
        <v>4</v>
      </c>
      <c r="EA12" s="1">
        <v>4</v>
      </c>
      <c r="EB12" s="1">
        <v>5</v>
      </c>
      <c r="EC12" s="153">
        <v>5</v>
      </c>
      <c r="ED12" s="158">
        <v>8</v>
      </c>
      <c r="EE12" s="1">
        <v>11</v>
      </c>
      <c r="EF12" s="1">
        <v>14</v>
      </c>
      <c r="EG12" s="1">
        <v>17</v>
      </c>
      <c r="EH12" s="1">
        <v>20</v>
      </c>
      <c r="EI12" s="1">
        <v>23</v>
      </c>
      <c r="EJ12" s="1">
        <v>24</v>
      </c>
      <c r="EK12" s="1">
        <f t="shared" ref="EK12:EK13" si="23">EJ12</f>
        <v>24</v>
      </c>
      <c r="EL12" s="1">
        <f t="shared" ref="EL12:EL13" si="24">EK12</f>
        <v>24</v>
      </c>
      <c r="EM12" s="1">
        <f t="shared" ref="EM12:EM13" si="25">EL12</f>
        <v>24</v>
      </c>
      <c r="EN12" s="1">
        <f>EM12</f>
        <v>24</v>
      </c>
      <c r="EO12" s="1">
        <f>EN12</f>
        <v>24</v>
      </c>
      <c r="EP12" s="1">
        <f>EO12+6</f>
        <v>30</v>
      </c>
      <c r="EQ12" s="1">
        <v>36</v>
      </c>
      <c r="ER12" s="1">
        <v>42</v>
      </c>
      <c r="ES12" s="1">
        <v>48</v>
      </c>
      <c r="ET12" s="1">
        <v>54</v>
      </c>
      <c r="EU12" s="1">
        <v>60</v>
      </c>
      <c r="EV12" s="1">
        <f t="shared" ref="EV12:EV13" si="26">EU12</f>
        <v>60</v>
      </c>
      <c r="EW12" s="1">
        <f t="shared" si="11"/>
        <v>60</v>
      </c>
      <c r="EX12" s="1">
        <f t="shared" si="12"/>
        <v>60</v>
      </c>
      <c r="EY12" s="1">
        <v>64</v>
      </c>
      <c r="EZ12" s="1">
        <v>68</v>
      </c>
      <c r="FA12" s="1">
        <v>72</v>
      </c>
      <c r="FB12" s="1">
        <v>76</v>
      </c>
      <c r="FC12" s="1">
        <v>80</v>
      </c>
      <c r="FD12" s="1">
        <v>84</v>
      </c>
      <c r="FE12" s="1">
        <v>88</v>
      </c>
      <c r="FF12" s="310">
        <v>74</v>
      </c>
      <c r="FG12" s="313">
        <v>76</v>
      </c>
      <c r="FH12" s="317">
        <v>76</v>
      </c>
      <c r="FI12" s="322">
        <v>76</v>
      </c>
      <c r="FJ12" s="1">
        <f>FI12</f>
        <v>76</v>
      </c>
      <c r="FK12" s="331">
        <v>76</v>
      </c>
      <c r="FL12" s="1">
        <v>76</v>
      </c>
      <c r="FM12" s="1">
        <v>76</v>
      </c>
      <c r="FN12" s="1">
        <v>76</v>
      </c>
      <c r="FO12" s="346">
        <v>85</v>
      </c>
      <c r="FP12" s="1">
        <v>85</v>
      </c>
      <c r="FQ12" s="1">
        <v>86</v>
      </c>
      <c r="FR12" s="388">
        <v>95</v>
      </c>
      <c r="FS12" s="393">
        <v>98</v>
      </c>
      <c r="FT12" s="414">
        <v>101</v>
      </c>
      <c r="FU12" s="422">
        <v>102</v>
      </c>
      <c r="FV12" s="429">
        <v>103</v>
      </c>
      <c r="FW12" s="435">
        <v>104</v>
      </c>
      <c r="FX12" s="441">
        <v>105</v>
      </c>
      <c r="FY12" s="448">
        <v>107</v>
      </c>
      <c r="FZ12" s="456">
        <v>109</v>
      </c>
      <c r="GA12" s="460">
        <v>112</v>
      </c>
      <c r="GB12" s="469">
        <v>114</v>
      </c>
      <c r="GC12" s="475">
        <v>116</v>
      </c>
      <c r="GD12" s="483">
        <v>118</v>
      </c>
      <c r="GE12" s="489">
        <v>122</v>
      </c>
      <c r="GF12" s="498">
        <v>126</v>
      </c>
      <c r="GG12" s="1">
        <v>130</v>
      </c>
      <c r="GH12" s="1">
        <v>134</v>
      </c>
      <c r="GI12" s="519">
        <v>129</v>
      </c>
      <c r="GJ12" s="530">
        <v>144</v>
      </c>
      <c r="GK12" s="218">
        <f t="shared" si="3"/>
        <v>15</v>
      </c>
      <c r="GL12" s="7">
        <v>3900</v>
      </c>
      <c r="GM12" s="7">
        <v>3904</v>
      </c>
      <c r="GN12" s="7">
        <v>3941</v>
      </c>
      <c r="GO12" s="13">
        <v>3999</v>
      </c>
      <c r="GP12" s="17">
        <v>4035</v>
      </c>
      <c r="GQ12" s="22">
        <v>4074</v>
      </c>
      <c r="GR12" s="31">
        <v>4108</v>
      </c>
      <c r="GS12" s="37">
        <v>4149</v>
      </c>
      <c r="GT12" s="41">
        <v>4267</v>
      </c>
      <c r="GU12" s="44">
        <v>4387</v>
      </c>
      <c r="GV12" s="47">
        <v>4491</v>
      </c>
      <c r="GW12" s="53">
        <v>4610</v>
      </c>
      <c r="GX12" s="65">
        <v>4710</v>
      </c>
      <c r="GY12" s="69">
        <v>4827</v>
      </c>
      <c r="GZ12" s="71">
        <v>4932</v>
      </c>
      <c r="HA12" s="73">
        <v>5022</v>
      </c>
      <c r="HB12" s="77">
        <v>5111</v>
      </c>
      <c r="HC12" s="82">
        <v>5180</v>
      </c>
      <c r="HD12" s="88">
        <v>5296</v>
      </c>
      <c r="HE12" s="90">
        <v>5373</v>
      </c>
      <c r="HF12" s="93">
        <v>5487</v>
      </c>
      <c r="HG12" s="99">
        <v>5546</v>
      </c>
      <c r="HH12" s="104">
        <v>5601</v>
      </c>
      <c r="HI12" s="114">
        <v>5658</v>
      </c>
      <c r="HJ12" s="117">
        <v>5775</v>
      </c>
      <c r="HK12" s="122">
        <v>5839</v>
      </c>
      <c r="HL12" s="124">
        <v>5982</v>
      </c>
      <c r="HM12" s="129">
        <v>6106</v>
      </c>
      <c r="HN12" s="133">
        <v>6288</v>
      </c>
      <c r="HO12" s="136">
        <v>6612</v>
      </c>
      <c r="HP12" s="140">
        <v>6746</v>
      </c>
      <c r="HQ12" s="145">
        <v>7094</v>
      </c>
      <c r="HR12" s="149">
        <v>7393</v>
      </c>
      <c r="HS12" s="153">
        <v>7613</v>
      </c>
      <c r="HT12" s="158">
        <v>7738</v>
      </c>
      <c r="HU12" s="163">
        <v>7848</v>
      </c>
      <c r="HV12" s="167">
        <v>7972</v>
      </c>
      <c r="HW12" s="174">
        <v>8066</v>
      </c>
      <c r="HX12" s="178">
        <v>8180</v>
      </c>
      <c r="HY12" s="184">
        <v>8310</v>
      </c>
      <c r="HZ12" s="189">
        <v>8529</v>
      </c>
      <c r="IA12" s="193">
        <v>8909</v>
      </c>
      <c r="IB12" s="202">
        <v>9132</v>
      </c>
      <c r="IC12" s="205">
        <v>9457</v>
      </c>
      <c r="ID12" s="209">
        <v>9821</v>
      </c>
      <c r="IE12" s="218">
        <v>10106</v>
      </c>
      <c r="IF12" s="225">
        <v>10220</v>
      </c>
      <c r="IG12" s="229">
        <v>10330</v>
      </c>
      <c r="IH12" s="235">
        <v>10437</v>
      </c>
      <c r="II12" s="245">
        <v>10531</v>
      </c>
      <c r="IJ12" s="251">
        <v>10657</v>
      </c>
      <c r="IK12" s="255">
        <v>10776</v>
      </c>
      <c r="IL12" s="264">
        <v>11059</v>
      </c>
      <c r="IM12" s="268">
        <v>11309</v>
      </c>
      <c r="IN12" s="272">
        <v>11584</v>
      </c>
      <c r="IO12" s="279">
        <v>11731</v>
      </c>
      <c r="IP12" s="285">
        <v>11867</v>
      </c>
      <c r="IQ12" s="291">
        <v>11949</v>
      </c>
      <c r="IR12" s="295">
        <v>12013</v>
      </c>
      <c r="IS12" s="299">
        <v>12114</v>
      </c>
      <c r="IT12" s="305">
        <v>12194</v>
      </c>
      <c r="IU12" s="308">
        <v>12268</v>
      </c>
      <c r="IV12" s="310">
        <v>12352</v>
      </c>
      <c r="IW12" s="313">
        <v>12565</v>
      </c>
      <c r="IX12" s="317">
        <v>12837</v>
      </c>
      <c r="IY12" s="322">
        <v>13072</v>
      </c>
      <c r="IZ12" s="327">
        <v>13284</v>
      </c>
      <c r="JA12" s="331">
        <v>13456</v>
      </c>
      <c r="JB12" s="335">
        <v>13478</v>
      </c>
      <c r="JC12" s="338">
        <v>13516</v>
      </c>
      <c r="JD12" s="343">
        <v>13570</v>
      </c>
      <c r="JE12" s="346">
        <v>13633</v>
      </c>
      <c r="JF12" s="354">
        <v>13688</v>
      </c>
      <c r="JG12" s="375">
        <v>13760</v>
      </c>
      <c r="JH12" s="388">
        <v>13809</v>
      </c>
      <c r="JI12" s="393">
        <v>13821</v>
      </c>
      <c r="JJ12" s="414">
        <v>13862</v>
      </c>
      <c r="JK12" s="422">
        <v>13903</v>
      </c>
      <c r="JL12" s="429">
        <v>13981</v>
      </c>
      <c r="JM12" s="435">
        <v>14006</v>
      </c>
      <c r="JN12" s="441">
        <v>14133</v>
      </c>
      <c r="JO12" s="448">
        <v>14198</v>
      </c>
      <c r="JP12" s="456">
        <v>14268</v>
      </c>
      <c r="JQ12" s="460">
        <v>14340</v>
      </c>
      <c r="JR12" s="469">
        <v>14411</v>
      </c>
      <c r="JS12" s="475">
        <v>14471</v>
      </c>
      <c r="JT12" s="483">
        <v>14534</v>
      </c>
      <c r="JU12" s="489">
        <v>14593</v>
      </c>
      <c r="JV12" s="498">
        <v>14669</v>
      </c>
      <c r="JW12" s="505">
        <v>14774</v>
      </c>
      <c r="JX12" s="511">
        <v>14839</v>
      </c>
      <c r="JY12" s="519">
        <v>14905</v>
      </c>
      <c r="JZ12" s="530">
        <v>14976</v>
      </c>
      <c r="KA12" s="218">
        <f t="shared" si="4"/>
        <v>71</v>
      </c>
      <c r="KB12" s="4"/>
    </row>
    <row r="13" spans="1:288" ht="15" customHeight="1" x14ac:dyDescent="0.2">
      <c r="A13" s="557"/>
      <c r="B13" s="43">
        <v>12</v>
      </c>
      <c r="C13" s="4" t="s">
        <v>251</v>
      </c>
      <c r="D13" s="43">
        <v>0</v>
      </c>
      <c r="E13" s="43">
        <v>2</v>
      </c>
      <c r="F13" s="7">
        <v>470</v>
      </c>
      <c r="G13" s="1">
        <v>476</v>
      </c>
      <c r="H13" s="10">
        <v>480</v>
      </c>
      <c r="I13" s="13">
        <v>486</v>
      </c>
      <c r="J13" s="19">
        <v>490</v>
      </c>
      <c r="K13" s="1">
        <v>495</v>
      </c>
      <c r="L13" s="31">
        <v>501</v>
      </c>
      <c r="M13" s="1">
        <f t="shared" si="13"/>
        <v>507</v>
      </c>
      <c r="N13" s="1">
        <f t="shared" si="14"/>
        <v>512</v>
      </c>
      <c r="O13" s="1">
        <f t="shared" si="15"/>
        <v>517</v>
      </c>
      <c r="P13" s="1">
        <f t="shared" si="16"/>
        <v>522</v>
      </c>
      <c r="Q13" s="1">
        <f t="shared" si="17"/>
        <v>527.20000000000005</v>
      </c>
      <c r="R13" s="65">
        <v>529</v>
      </c>
      <c r="S13" s="69">
        <v>534</v>
      </c>
      <c r="T13" s="71">
        <v>536</v>
      </c>
      <c r="U13" s="73">
        <v>538</v>
      </c>
      <c r="V13" s="77">
        <v>547</v>
      </c>
      <c r="W13" s="82">
        <v>551</v>
      </c>
      <c r="X13" s="1">
        <f>ROUND((W13-T13)/3+W13,1)</f>
        <v>556</v>
      </c>
      <c r="Y13" s="90">
        <v>562</v>
      </c>
      <c r="Z13" s="93">
        <v>565</v>
      </c>
      <c r="AA13" s="99">
        <v>571</v>
      </c>
      <c r="AB13" s="104">
        <v>575</v>
      </c>
      <c r="AC13" s="114">
        <v>580</v>
      </c>
      <c r="AD13" s="117">
        <v>585</v>
      </c>
      <c r="AE13" s="122">
        <v>590</v>
      </c>
      <c r="AF13" s="1">
        <f t="shared" ref="AF13:AF14" si="27">ROUND((AE13-AB13)/3+AE13,1)</f>
        <v>595</v>
      </c>
      <c r="AG13" s="129">
        <v>598</v>
      </c>
      <c r="AH13" s="1">
        <f>ROUND((AG13-AD13)/3+AG13,1)</f>
        <v>602.29999999999995</v>
      </c>
      <c r="AI13" s="1">
        <f t="shared" si="18"/>
        <v>606.4</v>
      </c>
      <c r="AJ13" s="1">
        <f t="shared" ref="AJ13:AJ14" si="28">ROUND((AI13-AF13)/3+AI13,1)</f>
        <v>610.20000000000005</v>
      </c>
      <c r="AK13" s="1">
        <f t="shared" si="19"/>
        <v>614.29999999999995</v>
      </c>
      <c r="AL13" s="149">
        <v>622</v>
      </c>
      <c r="AM13" s="1">
        <v>627</v>
      </c>
      <c r="AN13" s="1">
        <v>632</v>
      </c>
      <c r="AO13" s="1">
        <v>637</v>
      </c>
      <c r="AP13" s="1">
        <v>642</v>
      </c>
      <c r="AQ13" s="1">
        <v>647</v>
      </c>
      <c r="AR13" s="1">
        <v>652</v>
      </c>
      <c r="AS13" s="1">
        <v>657</v>
      </c>
      <c r="AT13" s="1">
        <v>662</v>
      </c>
      <c r="AU13" s="1">
        <v>670.7</v>
      </c>
      <c r="AV13" s="1">
        <f>AU13+8.7</f>
        <v>679.40000000000009</v>
      </c>
      <c r="AW13" s="1">
        <f>AV13+8.7</f>
        <v>688.10000000000014</v>
      </c>
      <c r="AX13" s="209">
        <v>672</v>
      </c>
      <c r="AY13" s="218">
        <v>674</v>
      </c>
      <c r="AZ13" s="1">
        <v>676</v>
      </c>
      <c r="BA13" s="1">
        <v>678</v>
      </c>
      <c r="BB13" s="1">
        <v>680</v>
      </c>
      <c r="BC13" s="1">
        <v>682</v>
      </c>
      <c r="BD13" s="1">
        <v>684</v>
      </c>
      <c r="BE13" s="1">
        <v>686</v>
      </c>
      <c r="BF13" s="1">
        <v>688</v>
      </c>
      <c r="BG13" s="1">
        <v>690</v>
      </c>
      <c r="BH13" s="1">
        <v>692</v>
      </c>
      <c r="BI13" s="1">
        <v>694</v>
      </c>
      <c r="BJ13" s="1">
        <v>696</v>
      </c>
      <c r="BK13" s="1">
        <v>698</v>
      </c>
      <c r="BL13" s="1">
        <v>700</v>
      </c>
      <c r="BM13" s="1">
        <v>702</v>
      </c>
      <c r="BN13" s="1">
        <v>704</v>
      </c>
      <c r="BO13" s="308">
        <v>720</v>
      </c>
      <c r="BP13" s="1">
        <v>723</v>
      </c>
      <c r="BQ13" s="313">
        <v>730</v>
      </c>
      <c r="BR13" s="317">
        <v>734</v>
      </c>
      <c r="BS13" s="322">
        <v>737</v>
      </c>
      <c r="BT13" s="327">
        <v>738</v>
      </c>
      <c r="BU13" s="1">
        <v>740</v>
      </c>
      <c r="BV13" s="335">
        <v>746</v>
      </c>
      <c r="BW13" s="338">
        <v>754</v>
      </c>
      <c r="BX13" s="343">
        <v>760</v>
      </c>
      <c r="BY13" s="346">
        <v>764</v>
      </c>
      <c r="BZ13" s="1">
        <v>768</v>
      </c>
      <c r="CA13" s="375">
        <v>775</v>
      </c>
      <c r="CB13" s="388">
        <v>786</v>
      </c>
      <c r="CC13" s="393">
        <v>797</v>
      </c>
      <c r="CD13" s="414">
        <v>808</v>
      </c>
      <c r="CE13" s="1">
        <v>819</v>
      </c>
      <c r="CF13" s="429">
        <v>827</v>
      </c>
      <c r="CG13" s="435">
        <v>840</v>
      </c>
      <c r="CH13" s="1">
        <v>850</v>
      </c>
      <c r="CI13" s="1">
        <v>860</v>
      </c>
      <c r="CJ13" s="1">
        <v>870</v>
      </c>
      <c r="CK13" s="1">
        <v>880</v>
      </c>
      <c r="CL13" s="1">
        <v>890</v>
      </c>
      <c r="CM13" s="1">
        <v>900</v>
      </c>
      <c r="CN13" s="1">
        <v>910</v>
      </c>
      <c r="CO13" s="1">
        <v>920</v>
      </c>
      <c r="CP13" s="1">
        <v>930</v>
      </c>
      <c r="CQ13" s="1">
        <v>940</v>
      </c>
      <c r="CR13" s="1">
        <v>950</v>
      </c>
      <c r="CS13" s="522">
        <v>960</v>
      </c>
      <c r="CT13" s="1">
        <v>970</v>
      </c>
      <c r="CU13" s="218">
        <f t="shared" si="0"/>
        <v>10</v>
      </c>
      <c r="CV13" s="7">
        <v>28</v>
      </c>
      <c r="CW13" s="1">
        <v>32</v>
      </c>
      <c r="CX13" s="10">
        <v>34</v>
      </c>
      <c r="CY13" s="13">
        <v>38</v>
      </c>
      <c r="CZ13" s="19">
        <v>40</v>
      </c>
      <c r="DA13" s="1">
        <v>43</v>
      </c>
      <c r="DB13" s="31">
        <v>45</v>
      </c>
      <c r="DC13" s="1">
        <f>ROUND((DB13-CV13)/6/31*21+DB13,0)</f>
        <v>47</v>
      </c>
      <c r="DD13" s="1">
        <f>ROUND((DC13-CV13)/7+DC13,0)</f>
        <v>50</v>
      </c>
      <c r="DE13" s="1">
        <f>ROUND((DD13-CV13)/8+DD13,0)</f>
        <v>53</v>
      </c>
      <c r="DF13" s="1">
        <f>ROUND((DE13-CV13)/9+DE13+1,0)</f>
        <v>57</v>
      </c>
      <c r="DG13" s="1">
        <f>ROUND((DF13-CV13)/10+DF13+1,1)</f>
        <v>60.9</v>
      </c>
      <c r="DH13" s="65">
        <v>58</v>
      </c>
      <c r="DI13" s="69">
        <v>61</v>
      </c>
      <c r="DJ13" s="71">
        <v>63</v>
      </c>
      <c r="DK13" s="73">
        <v>65</v>
      </c>
      <c r="DL13" s="77">
        <v>68</v>
      </c>
      <c r="DM13" s="82">
        <v>69</v>
      </c>
      <c r="DN13" s="1">
        <f>ROUND((DM13-DJ13)/3+DM13,1)</f>
        <v>71</v>
      </c>
      <c r="DO13" s="90">
        <v>72</v>
      </c>
      <c r="DP13" s="93">
        <v>73</v>
      </c>
      <c r="DQ13" s="99">
        <v>75</v>
      </c>
      <c r="DR13" s="104">
        <v>77</v>
      </c>
      <c r="DS13" s="114">
        <v>80</v>
      </c>
      <c r="DT13" s="117">
        <v>82</v>
      </c>
      <c r="DU13" s="122">
        <v>83</v>
      </c>
      <c r="DV13" s="1">
        <f t="shared" ref="DV13" si="29">ROUND((DU13-DR13)/3+DU13,1)</f>
        <v>85</v>
      </c>
      <c r="DW13" s="129">
        <v>88</v>
      </c>
      <c r="DX13" s="1">
        <f>ROUND((DW13-DT13)/3/31*16+DW13,1)</f>
        <v>89</v>
      </c>
      <c r="DY13" s="1">
        <v>89</v>
      </c>
      <c r="DZ13" s="1">
        <f t="shared" ref="DZ13:DZ14" si="30">DY13</f>
        <v>89</v>
      </c>
      <c r="EA13" s="1">
        <v>89</v>
      </c>
      <c r="EB13" s="149">
        <v>90</v>
      </c>
      <c r="EC13" s="1">
        <v>91</v>
      </c>
      <c r="ED13" s="1">
        <v>92</v>
      </c>
      <c r="EE13" s="1">
        <v>93</v>
      </c>
      <c r="EF13" s="1">
        <v>94</v>
      </c>
      <c r="EG13" s="1">
        <v>95</v>
      </c>
      <c r="EH13" s="1">
        <v>96</v>
      </c>
      <c r="EI13" s="1">
        <v>97</v>
      </c>
      <c r="EJ13" s="1">
        <v>98</v>
      </c>
      <c r="EK13" s="1">
        <f t="shared" si="23"/>
        <v>98</v>
      </c>
      <c r="EL13" s="1">
        <f t="shared" si="24"/>
        <v>98</v>
      </c>
      <c r="EM13" s="1">
        <f t="shared" si="25"/>
        <v>98</v>
      </c>
      <c r="EN13" s="209">
        <v>98</v>
      </c>
      <c r="EO13" s="218">
        <v>102</v>
      </c>
      <c r="EP13" s="1">
        <v>104</v>
      </c>
      <c r="EQ13" s="1">
        <v>106</v>
      </c>
      <c r="ER13" s="1">
        <v>108</v>
      </c>
      <c r="ES13" s="1">
        <v>110</v>
      </c>
      <c r="ET13" s="1">
        <v>112</v>
      </c>
      <c r="EU13" s="1">
        <v>114</v>
      </c>
      <c r="EV13" s="1">
        <f t="shared" si="26"/>
        <v>114</v>
      </c>
      <c r="EW13" s="1">
        <f t="shared" si="11"/>
        <v>114</v>
      </c>
      <c r="EX13" s="1">
        <f t="shared" si="12"/>
        <v>114</v>
      </c>
      <c r="EY13" s="1">
        <v>115</v>
      </c>
      <c r="EZ13" s="1">
        <v>116</v>
      </c>
      <c r="FA13" s="1">
        <v>117</v>
      </c>
      <c r="FB13" s="1">
        <v>118</v>
      </c>
      <c r="FC13" s="1">
        <v>119</v>
      </c>
      <c r="FD13" s="1">
        <v>120</v>
      </c>
      <c r="FE13" s="308">
        <v>125</v>
      </c>
      <c r="FF13" s="1">
        <v>127</v>
      </c>
      <c r="FG13" s="313">
        <v>130</v>
      </c>
      <c r="FH13" s="317">
        <v>130</v>
      </c>
      <c r="FI13" s="322">
        <v>130</v>
      </c>
      <c r="FJ13" s="327">
        <v>138</v>
      </c>
      <c r="FK13" s="1">
        <v>140</v>
      </c>
      <c r="FL13" s="335">
        <v>144</v>
      </c>
      <c r="FM13" s="338">
        <v>146</v>
      </c>
      <c r="FN13" s="343">
        <v>149</v>
      </c>
      <c r="FO13" s="346">
        <v>153</v>
      </c>
      <c r="FP13" s="1">
        <v>156</v>
      </c>
      <c r="FQ13" s="375">
        <v>157</v>
      </c>
      <c r="FR13" s="388">
        <v>157</v>
      </c>
      <c r="FS13" s="393">
        <v>158</v>
      </c>
      <c r="FT13" s="414">
        <v>160</v>
      </c>
      <c r="FU13" s="1">
        <v>162</v>
      </c>
      <c r="FV13" s="429">
        <v>162</v>
      </c>
      <c r="FW13" s="435">
        <v>164</v>
      </c>
      <c r="FX13" s="1">
        <v>166</v>
      </c>
      <c r="FY13" s="1">
        <v>168</v>
      </c>
      <c r="FZ13" s="1">
        <v>170</v>
      </c>
      <c r="GA13" s="1">
        <v>172</v>
      </c>
      <c r="GB13" s="1">
        <v>174</v>
      </c>
      <c r="GC13" s="1">
        <v>176</v>
      </c>
      <c r="GD13" s="1">
        <v>178</v>
      </c>
      <c r="GE13" s="1">
        <v>180</v>
      </c>
      <c r="GF13" s="1">
        <v>182</v>
      </c>
      <c r="GG13" s="1">
        <v>184</v>
      </c>
      <c r="GH13" s="1">
        <v>186</v>
      </c>
      <c r="GI13" s="522">
        <v>188</v>
      </c>
      <c r="GJ13" s="1">
        <v>190</v>
      </c>
      <c r="GK13" s="218">
        <f t="shared" si="3"/>
        <v>2</v>
      </c>
      <c r="GL13" s="7">
        <v>8732</v>
      </c>
      <c r="GM13" s="7">
        <v>8872</v>
      </c>
      <c r="GN13" s="7">
        <v>9008</v>
      </c>
      <c r="GO13" s="13">
        <v>9136</v>
      </c>
      <c r="GP13" s="17">
        <v>9238</v>
      </c>
      <c r="GQ13" s="22">
        <v>9368</v>
      </c>
      <c r="GR13" s="31">
        <v>9500</v>
      </c>
      <c r="GS13" s="37">
        <v>9613</v>
      </c>
      <c r="GT13" s="41">
        <v>9770</v>
      </c>
      <c r="GU13" s="44">
        <v>9856</v>
      </c>
      <c r="GV13" s="47">
        <v>9962</v>
      </c>
      <c r="GW13" s="53">
        <v>10095</v>
      </c>
      <c r="GX13" s="65">
        <v>10209</v>
      </c>
      <c r="GY13" s="69">
        <v>10334</v>
      </c>
      <c r="GZ13" s="71">
        <v>10447</v>
      </c>
      <c r="HA13" s="73">
        <v>10562</v>
      </c>
      <c r="HB13" s="77">
        <v>10657</v>
      </c>
      <c r="HC13" s="82">
        <v>10790</v>
      </c>
      <c r="HD13" s="88">
        <v>10897</v>
      </c>
      <c r="HE13" s="90">
        <v>10999</v>
      </c>
      <c r="HF13" s="93">
        <v>11096</v>
      </c>
      <c r="HG13" s="99">
        <v>11206</v>
      </c>
      <c r="HH13" s="104">
        <v>11301</v>
      </c>
      <c r="HI13" s="114">
        <v>11405</v>
      </c>
      <c r="HJ13" s="117">
        <v>11519</v>
      </c>
      <c r="HK13" s="122">
        <v>11610</v>
      </c>
      <c r="HL13" s="124">
        <v>11704</v>
      </c>
      <c r="HM13" s="129">
        <v>11794</v>
      </c>
      <c r="HN13" s="133">
        <v>11897</v>
      </c>
      <c r="HO13" s="136">
        <v>12001</v>
      </c>
      <c r="HP13" s="140">
        <v>12094</v>
      </c>
      <c r="HQ13" s="145">
        <v>12192</v>
      </c>
      <c r="HR13" s="149">
        <v>12336</v>
      </c>
      <c r="HS13" s="153">
        <v>12422</v>
      </c>
      <c r="HT13" s="158">
        <v>12520</v>
      </c>
      <c r="HU13" s="163">
        <v>12620</v>
      </c>
      <c r="HV13" s="167">
        <v>12729</v>
      </c>
      <c r="HW13" s="174">
        <v>12803</v>
      </c>
      <c r="HX13" s="178">
        <v>12896</v>
      </c>
      <c r="HY13" s="184">
        <v>12981</v>
      </c>
      <c r="HZ13" s="189">
        <v>13096</v>
      </c>
      <c r="IA13" s="193">
        <v>13289</v>
      </c>
      <c r="IB13" s="202">
        <v>13444</v>
      </c>
      <c r="IC13" s="205">
        <v>13597</v>
      </c>
      <c r="ID13" s="209">
        <v>13872</v>
      </c>
      <c r="IE13" s="218">
        <v>14070</v>
      </c>
      <c r="IF13" s="225">
        <v>14319</v>
      </c>
      <c r="IG13" s="229">
        <v>14564</v>
      </c>
      <c r="IH13" s="235">
        <v>14802</v>
      </c>
      <c r="II13" s="245">
        <v>14904</v>
      </c>
      <c r="IJ13" s="251">
        <v>15005</v>
      </c>
      <c r="IK13" s="255">
        <v>15097</v>
      </c>
      <c r="IL13" s="264">
        <v>15272</v>
      </c>
      <c r="IM13" s="268">
        <v>15506</v>
      </c>
      <c r="IN13" s="272">
        <v>15760</v>
      </c>
      <c r="IO13" s="279">
        <v>15921</v>
      </c>
      <c r="IP13" s="285">
        <v>16129</v>
      </c>
      <c r="IQ13" s="291">
        <v>16265</v>
      </c>
      <c r="IR13" s="295">
        <v>16465</v>
      </c>
      <c r="IS13" s="299">
        <v>16809</v>
      </c>
      <c r="IT13" s="305">
        <v>17090</v>
      </c>
      <c r="IU13" s="308">
        <v>17298</v>
      </c>
      <c r="IV13" s="310">
        <v>17436</v>
      </c>
      <c r="IW13" s="313">
        <v>17705</v>
      </c>
      <c r="IX13" s="317">
        <v>17921</v>
      </c>
      <c r="IY13" s="322">
        <v>18099</v>
      </c>
      <c r="IZ13" s="327">
        <v>18324</v>
      </c>
      <c r="JA13" s="331">
        <v>18547</v>
      </c>
      <c r="JB13" s="335">
        <v>18906</v>
      </c>
      <c r="JC13" s="338">
        <v>19281</v>
      </c>
      <c r="JD13" s="343">
        <v>19677</v>
      </c>
      <c r="JE13" s="346">
        <v>20044</v>
      </c>
      <c r="JF13" s="354">
        <v>20521</v>
      </c>
      <c r="JG13" s="375">
        <v>20819</v>
      </c>
      <c r="JH13" s="388">
        <v>21226</v>
      </c>
      <c r="JI13" s="393">
        <v>21556</v>
      </c>
      <c r="JJ13" s="414">
        <v>21848</v>
      </c>
      <c r="JK13" s="422">
        <v>22170</v>
      </c>
      <c r="JL13" s="429">
        <v>22693</v>
      </c>
      <c r="JM13" s="435">
        <v>22980</v>
      </c>
      <c r="JN13" s="441">
        <v>23338</v>
      </c>
      <c r="JO13" s="448">
        <v>23580</v>
      </c>
      <c r="JP13" s="456">
        <v>23942</v>
      </c>
      <c r="JQ13" s="460">
        <v>24362</v>
      </c>
      <c r="JR13" s="469">
        <v>24811</v>
      </c>
      <c r="JS13" s="475">
        <v>25169</v>
      </c>
      <c r="JT13" s="483">
        <v>25448</v>
      </c>
      <c r="JU13" s="489">
        <v>25682</v>
      </c>
      <c r="JV13" s="498">
        <v>25959</v>
      </c>
      <c r="JW13" s="505">
        <v>26278</v>
      </c>
      <c r="JX13" s="511">
        <v>26559</v>
      </c>
      <c r="JY13" s="519">
        <v>26813</v>
      </c>
      <c r="JZ13" s="530">
        <v>27084</v>
      </c>
      <c r="KA13" s="218">
        <f t="shared" si="4"/>
        <v>271</v>
      </c>
      <c r="KB13" s="4"/>
    </row>
    <row r="14" spans="1:288" ht="15" customHeight="1" x14ac:dyDescent="0.2">
      <c r="A14" s="557">
        <v>4</v>
      </c>
      <c r="B14" s="43">
        <v>13</v>
      </c>
      <c r="C14" s="4" t="s">
        <v>252</v>
      </c>
      <c r="D14" s="43">
        <v>3</v>
      </c>
      <c r="E14" s="43">
        <v>3</v>
      </c>
      <c r="F14" s="7">
        <v>9</v>
      </c>
      <c r="G14" s="7">
        <v>12</v>
      </c>
      <c r="H14" s="10">
        <v>15</v>
      </c>
      <c r="I14" s="13">
        <v>19</v>
      </c>
      <c r="J14" s="18">
        <v>24</v>
      </c>
      <c r="K14" s="22">
        <v>29</v>
      </c>
      <c r="L14" s="31">
        <v>32</v>
      </c>
      <c r="M14" s="37">
        <v>38</v>
      </c>
      <c r="N14" s="41">
        <v>42</v>
      </c>
      <c r="O14" s="44">
        <v>46</v>
      </c>
      <c r="P14" s="47">
        <v>51</v>
      </c>
      <c r="Q14" s="53">
        <v>55</v>
      </c>
      <c r="R14" s="65">
        <v>59</v>
      </c>
      <c r="S14" s="69">
        <v>61</v>
      </c>
      <c r="T14" s="71">
        <v>65</v>
      </c>
      <c r="U14" s="73">
        <v>69</v>
      </c>
      <c r="V14" s="77">
        <v>72</v>
      </c>
      <c r="W14" s="82">
        <v>77</v>
      </c>
      <c r="X14" s="88">
        <v>82</v>
      </c>
      <c r="Y14" s="90">
        <v>88</v>
      </c>
      <c r="Z14" s="93">
        <v>93</v>
      </c>
      <c r="AA14" s="99">
        <v>98</v>
      </c>
      <c r="AB14" s="104">
        <v>100</v>
      </c>
      <c r="AC14" s="114">
        <v>103</v>
      </c>
      <c r="AD14" s="117">
        <v>108</v>
      </c>
      <c r="AE14" s="122">
        <v>112</v>
      </c>
      <c r="AF14" s="1">
        <f t="shared" si="27"/>
        <v>116</v>
      </c>
      <c r="AG14" s="129">
        <v>120</v>
      </c>
      <c r="AH14" s="133">
        <v>126</v>
      </c>
      <c r="AI14" s="136">
        <v>132</v>
      </c>
      <c r="AJ14" s="1">
        <f t="shared" si="28"/>
        <v>137.30000000000001</v>
      </c>
      <c r="AK14" s="145">
        <v>143</v>
      </c>
      <c r="AL14" s="149">
        <v>147</v>
      </c>
      <c r="AM14" s="153">
        <v>151</v>
      </c>
      <c r="AN14" s="158">
        <v>155</v>
      </c>
      <c r="AO14" s="163">
        <v>160</v>
      </c>
      <c r="AP14" s="167">
        <v>165</v>
      </c>
      <c r="AQ14" s="174">
        <v>167</v>
      </c>
      <c r="AR14" s="178">
        <v>169</v>
      </c>
      <c r="AS14" s="184">
        <v>173</v>
      </c>
      <c r="AT14" s="189">
        <v>179</v>
      </c>
      <c r="AU14" s="193">
        <v>185</v>
      </c>
      <c r="AV14" s="202">
        <v>192</v>
      </c>
      <c r="AW14" s="205">
        <v>200</v>
      </c>
      <c r="AX14" s="209">
        <v>206</v>
      </c>
      <c r="AY14" s="218">
        <v>212</v>
      </c>
      <c r="AZ14" s="225">
        <v>216</v>
      </c>
      <c r="BA14" s="229">
        <v>220</v>
      </c>
      <c r="BB14" s="235">
        <v>224</v>
      </c>
      <c r="BC14" s="245">
        <v>228</v>
      </c>
      <c r="BD14" s="251">
        <v>231</v>
      </c>
      <c r="BE14" s="255">
        <v>235</v>
      </c>
      <c r="BF14" s="264">
        <v>240</v>
      </c>
      <c r="BG14" s="268">
        <v>240</v>
      </c>
      <c r="BH14" s="272">
        <v>252</v>
      </c>
      <c r="BI14" s="279">
        <v>258</v>
      </c>
      <c r="BJ14" s="285">
        <v>263</v>
      </c>
      <c r="BK14" s="291">
        <v>266</v>
      </c>
      <c r="BL14" s="295">
        <v>269</v>
      </c>
      <c r="BM14" s="299">
        <v>273</v>
      </c>
      <c r="BN14" s="305">
        <v>276</v>
      </c>
      <c r="BO14" s="308">
        <v>278</v>
      </c>
      <c r="BP14" s="310">
        <v>282</v>
      </c>
      <c r="BQ14" s="313">
        <v>284</v>
      </c>
      <c r="BR14" s="317">
        <v>290</v>
      </c>
      <c r="BS14" s="322">
        <v>293</v>
      </c>
      <c r="BT14" s="327">
        <v>298</v>
      </c>
      <c r="BU14" s="331">
        <v>301</v>
      </c>
      <c r="BV14" s="335">
        <v>305</v>
      </c>
      <c r="BW14" s="338">
        <v>309</v>
      </c>
      <c r="BX14" s="343">
        <v>310</v>
      </c>
      <c r="BY14" s="346">
        <v>7</v>
      </c>
      <c r="BZ14" s="354">
        <v>11</v>
      </c>
      <c r="CA14" s="375">
        <v>15</v>
      </c>
      <c r="CB14" s="388">
        <v>19</v>
      </c>
      <c r="CC14" s="393">
        <v>23</v>
      </c>
      <c r="CD14" s="414">
        <v>26</v>
      </c>
      <c r="CE14" s="422">
        <v>30</v>
      </c>
      <c r="CF14" s="429">
        <v>34</v>
      </c>
      <c r="CG14" s="435">
        <v>38</v>
      </c>
      <c r="CH14" s="441">
        <v>42</v>
      </c>
      <c r="CI14" s="448">
        <v>46</v>
      </c>
      <c r="CJ14" s="456">
        <v>50</v>
      </c>
      <c r="CK14" s="460">
        <v>54</v>
      </c>
      <c r="CL14" s="469">
        <v>58</v>
      </c>
      <c r="CM14" s="475">
        <v>62</v>
      </c>
      <c r="CN14" s="483">
        <v>64</v>
      </c>
      <c r="CO14" s="489">
        <v>67</v>
      </c>
      <c r="CP14" s="498">
        <v>70</v>
      </c>
      <c r="CQ14" s="505">
        <v>73</v>
      </c>
      <c r="CR14" s="511">
        <v>76</v>
      </c>
      <c r="CS14" s="519">
        <v>80</v>
      </c>
      <c r="CT14" s="530">
        <v>84</v>
      </c>
      <c r="CU14" s="218">
        <f t="shared" si="0"/>
        <v>4</v>
      </c>
      <c r="CV14" s="7">
        <v>30</v>
      </c>
      <c r="CW14" s="7">
        <v>31</v>
      </c>
      <c r="CX14" s="10">
        <v>33</v>
      </c>
      <c r="CY14" s="13">
        <v>34</v>
      </c>
      <c r="CZ14" s="18">
        <v>35</v>
      </c>
      <c r="DA14" s="22">
        <v>37</v>
      </c>
      <c r="DB14" s="31">
        <v>38</v>
      </c>
      <c r="DC14" s="37">
        <v>38</v>
      </c>
      <c r="DD14" s="41">
        <v>39</v>
      </c>
      <c r="DE14" s="44">
        <v>41</v>
      </c>
      <c r="DF14" s="47">
        <v>43</v>
      </c>
      <c r="DG14" s="53">
        <v>45</v>
      </c>
      <c r="DH14" s="65">
        <v>46</v>
      </c>
      <c r="DI14" s="69">
        <v>48</v>
      </c>
      <c r="DJ14" s="71">
        <v>50</v>
      </c>
      <c r="DK14" s="73">
        <v>52</v>
      </c>
      <c r="DL14" s="77">
        <v>54</v>
      </c>
      <c r="DM14" s="82">
        <v>56</v>
      </c>
      <c r="DN14" s="88">
        <v>57</v>
      </c>
      <c r="DO14" s="90">
        <v>58</v>
      </c>
      <c r="DP14" s="93">
        <v>59</v>
      </c>
      <c r="DQ14" s="99">
        <v>61</v>
      </c>
      <c r="DR14" s="104">
        <v>62</v>
      </c>
      <c r="DS14" s="114">
        <v>64</v>
      </c>
      <c r="DT14" s="117">
        <v>64</v>
      </c>
      <c r="DU14" s="122">
        <v>3</v>
      </c>
      <c r="DV14" s="1">
        <v>5</v>
      </c>
      <c r="DW14" s="129">
        <v>7</v>
      </c>
      <c r="DX14" s="133">
        <v>8</v>
      </c>
      <c r="DY14" s="136">
        <v>8</v>
      </c>
      <c r="DZ14" s="1">
        <f t="shared" si="30"/>
        <v>8</v>
      </c>
      <c r="EA14" s="145">
        <v>8</v>
      </c>
      <c r="EB14" s="149">
        <v>9</v>
      </c>
      <c r="EC14" s="153">
        <v>10</v>
      </c>
      <c r="ED14" s="158">
        <v>11</v>
      </c>
      <c r="EE14" s="163">
        <v>12</v>
      </c>
      <c r="EF14" s="167">
        <v>13</v>
      </c>
      <c r="EG14" s="174">
        <v>17</v>
      </c>
      <c r="EH14" s="178">
        <v>21</v>
      </c>
      <c r="EI14" s="184">
        <v>25</v>
      </c>
      <c r="EJ14" s="189">
        <v>26</v>
      </c>
      <c r="EK14" s="193">
        <v>26</v>
      </c>
      <c r="EL14" s="202">
        <v>26</v>
      </c>
      <c r="EM14" s="205">
        <v>26</v>
      </c>
      <c r="EN14" s="209">
        <v>26</v>
      </c>
      <c r="EO14" s="218">
        <v>29</v>
      </c>
      <c r="EP14" s="225">
        <v>31</v>
      </c>
      <c r="EQ14" s="229">
        <v>34</v>
      </c>
      <c r="ER14" s="235">
        <v>38</v>
      </c>
      <c r="ES14" s="245">
        <v>42</v>
      </c>
      <c r="ET14" s="251">
        <v>46</v>
      </c>
      <c r="EU14" s="255">
        <v>50</v>
      </c>
      <c r="EV14" s="264">
        <v>51</v>
      </c>
      <c r="EW14" s="268">
        <v>51</v>
      </c>
      <c r="EX14" s="272">
        <v>51</v>
      </c>
      <c r="EY14" s="279">
        <v>53</v>
      </c>
      <c r="EZ14" s="285">
        <v>55</v>
      </c>
      <c r="FA14" s="291">
        <v>56</v>
      </c>
      <c r="FB14" s="295">
        <v>58</v>
      </c>
      <c r="FC14" s="299">
        <v>61</v>
      </c>
      <c r="FD14" s="305">
        <v>63</v>
      </c>
      <c r="FE14" s="308">
        <v>65</v>
      </c>
      <c r="FF14" s="310">
        <v>67</v>
      </c>
      <c r="FG14" s="313">
        <v>67</v>
      </c>
      <c r="FH14" s="317">
        <v>67</v>
      </c>
      <c r="FI14" s="322">
        <v>67</v>
      </c>
      <c r="FJ14" s="327">
        <v>67</v>
      </c>
      <c r="FK14" s="331">
        <v>68</v>
      </c>
      <c r="FL14" s="335">
        <v>69</v>
      </c>
      <c r="FM14" s="338">
        <v>70</v>
      </c>
      <c r="FN14" s="343">
        <v>71</v>
      </c>
      <c r="FO14" s="346">
        <v>73</v>
      </c>
      <c r="FP14" s="354">
        <v>74</v>
      </c>
      <c r="FQ14" s="375">
        <v>75</v>
      </c>
      <c r="FR14" s="388">
        <v>75</v>
      </c>
      <c r="FS14" s="393">
        <v>77</v>
      </c>
      <c r="FT14" s="414">
        <v>77</v>
      </c>
      <c r="FU14" s="422">
        <v>78</v>
      </c>
      <c r="FV14" s="429">
        <v>79</v>
      </c>
      <c r="FW14" s="435">
        <v>80</v>
      </c>
      <c r="FX14" s="441">
        <v>81</v>
      </c>
      <c r="FY14" s="448">
        <v>82</v>
      </c>
      <c r="FZ14" s="456">
        <v>83</v>
      </c>
      <c r="GA14" s="460">
        <v>84</v>
      </c>
      <c r="GB14" s="469">
        <v>84</v>
      </c>
      <c r="GC14" s="475">
        <v>85</v>
      </c>
      <c r="GD14" s="483">
        <v>85</v>
      </c>
      <c r="GE14" s="489">
        <v>86</v>
      </c>
      <c r="GF14" s="498">
        <v>87</v>
      </c>
      <c r="GG14" s="505">
        <v>88</v>
      </c>
      <c r="GH14" s="511">
        <v>89</v>
      </c>
      <c r="GI14" s="519">
        <v>90</v>
      </c>
      <c r="GJ14" s="530">
        <v>91</v>
      </c>
      <c r="GK14" s="218">
        <f t="shared" si="3"/>
        <v>1</v>
      </c>
      <c r="GL14" s="7">
        <v>10958</v>
      </c>
      <c r="GM14" s="7">
        <v>11060</v>
      </c>
      <c r="GN14" s="7">
        <v>11225</v>
      </c>
      <c r="GO14" s="13">
        <v>11367</v>
      </c>
      <c r="GP14" s="17">
        <v>11474</v>
      </c>
      <c r="GQ14" s="22">
        <v>11570</v>
      </c>
      <c r="GR14" s="31">
        <v>11675</v>
      </c>
      <c r="GS14" s="37">
        <v>11770</v>
      </c>
      <c r="GT14" s="41">
        <v>11894</v>
      </c>
      <c r="GU14" s="44">
        <v>11990</v>
      </c>
      <c r="GV14" s="47">
        <v>12088</v>
      </c>
      <c r="GW14" s="53">
        <v>12201</v>
      </c>
      <c r="GX14" s="65">
        <v>12281</v>
      </c>
      <c r="GY14" s="69">
        <v>12384</v>
      </c>
      <c r="GZ14" s="71">
        <v>12488</v>
      </c>
      <c r="HA14" s="73">
        <v>12612</v>
      </c>
      <c r="HB14" s="77">
        <v>12699</v>
      </c>
      <c r="HC14" s="82">
        <v>12862</v>
      </c>
      <c r="HD14" s="88">
        <v>12989</v>
      </c>
      <c r="HE14" s="90">
        <v>13098</v>
      </c>
      <c r="HF14" s="93">
        <v>13254</v>
      </c>
      <c r="HG14" s="99">
        <v>13342</v>
      </c>
      <c r="HH14" s="104">
        <v>13441</v>
      </c>
      <c r="HI14" s="114">
        <v>13549</v>
      </c>
      <c r="HJ14" s="117">
        <v>13641</v>
      </c>
      <c r="HK14" s="122">
        <v>13731</v>
      </c>
      <c r="HL14" s="124">
        <v>13820</v>
      </c>
      <c r="HM14" s="129">
        <v>13913</v>
      </c>
      <c r="HN14" s="133">
        <v>14050</v>
      </c>
      <c r="HO14" s="136">
        <v>14160</v>
      </c>
      <c r="HP14" s="140">
        <v>14265</v>
      </c>
      <c r="HQ14" s="145">
        <v>14384</v>
      </c>
      <c r="HR14" s="149">
        <v>14570</v>
      </c>
      <c r="HS14" s="153">
        <v>14664</v>
      </c>
      <c r="HT14" s="158">
        <v>14759</v>
      </c>
      <c r="HU14" s="163">
        <v>14866</v>
      </c>
      <c r="HV14" s="167">
        <v>14961</v>
      </c>
      <c r="HW14" s="174">
        <v>15052</v>
      </c>
      <c r="HX14" s="178">
        <v>15153</v>
      </c>
      <c r="HY14" s="184">
        <v>15258</v>
      </c>
      <c r="HZ14" s="189">
        <v>15399</v>
      </c>
      <c r="IA14" s="193">
        <v>15586</v>
      </c>
      <c r="IB14" s="202">
        <v>15754</v>
      </c>
      <c r="IC14" s="205">
        <v>15913</v>
      </c>
      <c r="ID14" s="209">
        <v>16058</v>
      </c>
      <c r="IE14" s="218">
        <v>16202</v>
      </c>
      <c r="IF14" s="225">
        <v>16328</v>
      </c>
      <c r="IG14" s="229">
        <v>16445</v>
      </c>
      <c r="IH14" s="235">
        <v>16558</v>
      </c>
      <c r="II14" s="245">
        <v>16659</v>
      </c>
      <c r="IJ14" s="251">
        <v>16788</v>
      </c>
      <c r="IK14" s="255">
        <v>16901</v>
      </c>
      <c r="IL14" s="264">
        <v>17047</v>
      </c>
      <c r="IM14" s="268">
        <v>17330</v>
      </c>
      <c r="IN14" s="272">
        <v>17603</v>
      </c>
      <c r="IO14" s="279">
        <v>17711</v>
      </c>
      <c r="IP14" s="285">
        <v>17824</v>
      </c>
      <c r="IQ14" s="291">
        <v>17929</v>
      </c>
      <c r="IR14" s="295">
        <v>18025</v>
      </c>
      <c r="IS14" s="299">
        <v>18140</v>
      </c>
      <c r="IT14" s="305">
        <v>18245</v>
      </c>
      <c r="IU14" s="308">
        <v>18358</v>
      </c>
      <c r="IV14" s="310">
        <v>18484</v>
      </c>
      <c r="IW14" s="313">
        <v>18628</v>
      </c>
      <c r="IX14" s="317">
        <v>18861</v>
      </c>
      <c r="IY14" s="322">
        <v>19023</v>
      </c>
      <c r="IZ14" s="327">
        <v>19226</v>
      </c>
      <c r="JA14" s="331">
        <v>19386</v>
      </c>
      <c r="JB14" s="335">
        <v>19543</v>
      </c>
      <c r="JC14" s="338">
        <v>19698</v>
      </c>
      <c r="JD14" s="343">
        <v>19846</v>
      </c>
      <c r="JE14" s="346">
        <v>20013</v>
      </c>
      <c r="JF14" s="354">
        <v>20169</v>
      </c>
      <c r="JG14" s="375">
        <v>20316</v>
      </c>
      <c r="JH14" s="388">
        <v>20549</v>
      </c>
      <c r="JI14" s="393">
        <v>20671</v>
      </c>
      <c r="JJ14" s="414">
        <v>20831</v>
      </c>
      <c r="JK14" s="422">
        <v>21009</v>
      </c>
      <c r="JL14" s="429">
        <v>21212</v>
      </c>
      <c r="JM14" s="435">
        <v>21371</v>
      </c>
      <c r="JN14" s="441">
        <v>21506</v>
      </c>
      <c r="JO14" s="448">
        <v>21639</v>
      </c>
      <c r="JP14" s="456">
        <v>21773</v>
      </c>
      <c r="JQ14" s="460">
        <v>21910</v>
      </c>
      <c r="JR14" s="469">
        <v>22043</v>
      </c>
      <c r="JS14" s="475">
        <v>22160</v>
      </c>
      <c r="JT14" s="483">
        <v>22284</v>
      </c>
      <c r="JU14" s="489">
        <v>22403</v>
      </c>
      <c r="JV14" s="498">
        <v>22590</v>
      </c>
      <c r="JW14" s="505">
        <v>22813</v>
      </c>
      <c r="JX14" s="511">
        <v>22985</v>
      </c>
      <c r="JY14" s="519">
        <v>23099</v>
      </c>
      <c r="JZ14" s="530">
        <v>23227</v>
      </c>
      <c r="KA14" s="218">
        <f t="shared" si="4"/>
        <v>128</v>
      </c>
      <c r="KB14" s="4"/>
    </row>
    <row r="15" spans="1:288" ht="15" customHeight="1" x14ac:dyDescent="0.2">
      <c r="A15" s="557"/>
      <c r="B15" s="43">
        <v>14</v>
      </c>
      <c r="C15" s="4" t="s">
        <v>253</v>
      </c>
      <c r="D15" s="43">
        <v>1</v>
      </c>
      <c r="E15" s="43">
        <v>1</v>
      </c>
      <c r="F15" s="7">
        <v>4</v>
      </c>
      <c r="G15" s="7">
        <v>7</v>
      </c>
      <c r="H15" s="10">
        <v>10</v>
      </c>
      <c r="I15" s="13">
        <v>12</v>
      </c>
      <c r="J15" s="18">
        <v>16</v>
      </c>
      <c r="K15" s="22">
        <v>19</v>
      </c>
      <c r="L15" s="31">
        <v>23</v>
      </c>
      <c r="M15" s="37">
        <v>28</v>
      </c>
      <c r="N15" s="41">
        <v>33</v>
      </c>
      <c r="O15" s="44">
        <v>36</v>
      </c>
      <c r="P15" s="47">
        <v>39</v>
      </c>
      <c r="Q15" s="53">
        <v>41</v>
      </c>
      <c r="R15" s="65">
        <v>44</v>
      </c>
      <c r="S15" s="69">
        <v>46</v>
      </c>
      <c r="T15" s="71">
        <v>51</v>
      </c>
      <c r="U15" s="73">
        <v>54</v>
      </c>
      <c r="V15" s="77">
        <v>58</v>
      </c>
      <c r="W15" s="82">
        <v>63</v>
      </c>
      <c r="X15" s="88">
        <v>67</v>
      </c>
      <c r="Y15" s="90">
        <v>73</v>
      </c>
      <c r="Z15" s="93">
        <v>77</v>
      </c>
      <c r="AA15" s="99">
        <v>80</v>
      </c>
      <c r="AB15" s="104">
        <v>83</v>
      </c>
      <c r="AC15" s="114">
        <v>87</v>
      </c>
      <c r="AD15" s="117">
        <v>90</v>
      </c>
      <c r="AE15" s="122">
        <v>94</v>
      </c>
      <c r="AF15" s="124">
        <v>99</v>
      </c>
      <c r="AG15" s="129">
        <v>103</v>
      </c>
      <c r="AH15" s="133">
        <v>109</v>
      </c>
      <c r="AI15" s="136">
        <v>114</v>
      </c>
      <c r="AJ15" s="140">
        <v>120</v>
      </c>
      <c r="AK15" s="145">
        <v>126</v>
      </c>
      <c r="AL15" s="149">
        <v>130</v>
      </c>
      <c r="AM15" s="153">
        <v>134</v>
      </c>
      <c r="AN15" s="158">
        <v>137</v>
      </c>
      <c r="AO15" s="163">
        <v>140</v>
      </c>
      <c r="AP15" s="167">
        <v>142</v>
      </c>
      <c r="AQ15" s="174">
        <v>145</v>
      </c>
      <c r="AR15" s="178">
        <v>146</v>
      </c>
      <c r="AS15" s="184">
        <v>151</v>
      </c>
      <c r="AT15" s="189">
        <v>155</v>
      </c>
      <c r="AU15" s="193">
        <v>160</v>
      </c>
      <c r="AV15" s="202">
        <v>166</v>
      </c>
      <c r="AW15" s="205">
        <v>172</v>
      </c>
      <c r="AX15" s="209">
        <v>177</v>
      </c>
      <c r="AY15" s="218">
        <v>181</v>
      </c>
      <c r="AZ15" s="225">
        <v>184</v>
      </c>
      <c r="BA15" s="229">
        <v>187</v>
      </c>
      <c r="BB15" s="235">
        <v>190</v>
      </c>
      <c r="BC15" s="245">
        <v>193</v>
      </c>
      <c r="BD15" s="251">
        <v>197</v>
      </c>
      <c r="BE15" s="255">
        <v>199</v>
      </c>
      <c r="BF15" s="264">
        <v>204</v>
      </c>
      <c r="BG15" s="268">
        <v>211</v>
      </c>
      <c r="BH15" s="272">
        <v>216</v>
      </c>
      <c r="BI15" s="279">
        <v>220</v>
      </c>
      <c r="BJ15" s="285">
        <v>225</v>
      </c>
      <c r="BK15" s="291">
        <v>228</v>
      </c>
      <c r="BL15" s="295">
        <v>231</v>
      </c>
      <c r="BM15" s="299">
        <v>235</v>
      </c>
      <c r="BN15" s="305">
        <v>237</v>
      </c>
      <c r="BO15" s="308">
        <v>242</v>
      </c>
      <c r="BP15" s="310">
        <v>245</v>
      </c>
      <c r="BQ15" s="313">
        <v>250</v>
      </c>
      <c r="BR15" s="317">
        <v>255</v>
      </c>
      <c r="BS15" s="322">
        <v>261</v>
      </c>
      <c r="BT15" s="327">
        <v>269</v>
      </c>
      <c r="BU15" s="331">
        <v>273</v>
      </c>
      <c r="BV15" s="335">
        <v>278</v>
      </c>
      <c r="BW15" s="338">
        <v>281</v>
      </c>
      <c r="BX15" s="343">
        <v>284</v>
      </c>
      <c r="BY15" s="346">
        <v>287</v>
      </c>
      <c r="BZ15" s="354">
        <v>289</v>
      </c>
      <c r="CA15" s="375">
        <v>1.0860000000000001</v>
      </c>
      <c r="CB15" s="388">
        <v>4</v>
      </c>
      <c r="CC15" s="393">
        <v>7</v>
      </c>
      <c r="CD15" s="414">
        <v>12</v>
      </c>
      <c r="CE15" s="422">
        <v>14</v>
      </c>
      <c r="CF15" s="429">
        <v>17</v>
      </c>
      <c r="CG15" s="435">
        <v>19</v>
      </c>
      <c r="CH15" s="441">
        <v>22</v>
      </c>
      <c r="CI15" s="448">
        <v>25</v>
      </c>
      <c r="CJ15" s="456">
        <v>27</v>
      </c>
      <c r="CK15" s="460">
        <v>29</v>
      </c>
      <c r="CL15" s="469">
        <v>32</v>
      </c>
      <c r="CM15" s="475">
        <v>35</v>
      </c>
      <c r="CN15" s="483">
        <v>35</v>
      </c>
      <c r="CO15" s="489">
        <v>40</v>
      </c>
      <c r="CP15" s="498">
        <v>43</v>
      </c>
      <c r="CQ15" s="505">
        <v>48</v>
      </c>
      <c r="CR15" s="511">
        <v>51</v>
      </c>
      <c r="CS15" s="519">
        <v>54</v>
      </c>
      <c r="CT15" s="530">
        <v>57</v>
      </c>
      <c r="CU15" s="218">
        <f t="shared" si="0"/>
        <v>3</v>
      </c>
      <c r="CV15" s="7">
        <v>63</v>
      </c>
      <c r="CW15" s="7">
        <v>66</v>
      </c>
      <c r="CX15" s="10">
        <v>69</v>
      </c>
      <c r="CY15" s="13">
        <v>72</v>
      </c>
      <c r="CZ15" s="18">
        <v>74</v>
      </c>
      <c r="DA15" s="22">
        <v>77</v>
      </c>
      <c r="DB15" s="31">
        <v>79</v>
      </c>
      <c r="DC15" s="37">
        <v>81</v>
      </c>
      <c r="DD15" s="41">
        <v>83</v>
      </c>
      <c r="DE15" s="44">
        <v>87</v>
      </c>
      <c r="DF15" s="47">
        <v>89</v>
      </c>
      <c r="DG15" s="53">
        <v>92</v>
      </c>
      <c r="DH15" s="65">
        <v>94</v>
      </c>
      <c r="DI15" s="69">
        <v>97</v>
      </c>
      <c r="DJ15" s="71">
        <v>100</v>
      </c>
      <c r="DK15" s="73">
        <v>103</v>
      </c>
      <c r="DL15" s="77">
        <v>105</v>
      </c>
      <c r="DM15" s="82">
        <v>107</v>
      </c>
      <c r="DN15" s="88">
        <v>108</v>
      </c>
      <c r="DO15" s="90">
        <v>109</v>
      </c>
      <c r="DP15" s="93">
        <v>110</v>
      </c>
      <c r="DQ15" s="99">
        <v>111</v>
      </c>
      <c r="DR15" s="104">
        <v>112</v>
      </c>
      <c r="DS15" s="114">
        <v>3</v>
      </c>
      <c r="DT15" s="117">
        <v>6</v>
      </c>
      <c r="DU15" s="122">
        <v>9</v>
      </c>
      <c r="DV15" s="124">
        <v>13</v>
      </c>
      <c r="DW15" s="129">
        <v>16</v>
      </c>
      <c r="DX15" s="133">
        <v>17</v>
      </c>
      <c r="DY15" s="136">
        <v>17</v>
      </c>
      <c r="DZ15" s="140">
        <v>17</v>
      </c>
      <c r="EA15" s="145">
        <v>17</v>
      </c>
      <c r="EB15" s="149">
        <v>18</v>
      </c>
      <c r="EC15" s="153">
        <v>20</v>
      </c>
      <c r="ED15" s="158">
        <v>23</v>
      </c>
      <c r="EE15" s="163">
        <v>26</v>
      </c>
      <c r="EF15" s="167">
        <v>29</v>
      </c>
      <c r="EG15" s="174">
        <v>31</v>
      </c>
      <c r="EH15" s="178">
        <v>34</v>
      </c>
      <c r="EI15" s="184">
        <v>38</v>
      </c>
      <c r="EJ15" s="189">
        <v>39</v>
      </c>
      <c r="EK15" s="193">
        <v>39</v>
      </c>
      <c r="EL15" s="202">
        <v>39</v>
      </c>
      <c r="EM15" s="205">
        <v>39</v>
      </c>
      <c r="EN15" s="209">
        <v>39</v>
      </c>
      <c r="EO15" s="218">
        <v>41</v>
      </c>
      <c r="EP15" s="225">
        <v>43</v>
      </c>
      <c r="EQ15" s="229">
        <v>46</v>
      </c>
      <c r="ER15" s="235">
        <v>49</v>
      </c>
      <c r="ES15" s="245">
        <v>53</v>
      </c>
      <c r="ET15" s="251">
        <v>56</v>
      </c>
      <c r="EU15" s="255">
        <v>59</v>
      </c>
      <c r="EV15" s="264">
        <v>61</v>
      </c>
      <c r="EW15" s="268">
        <v>61</v>
      </c>
      <c r="EX15" s="272">
        <v>61</v>
      </c>
      <c r="EY15" s="279">
        <v>64</v>
      </c>
      <c r="EZ15" s="285">
        <v>67</v>
      </c>
      <c r="FA15" s="291">
        <v>71</v>
      </c>
      <c r="FB15" s="295">
        <v>75</v>
      </c>
      <c r="FC15" s="299">
        <v>78</v>
      </c>
      <c r="FD15" s="305">
        <v>82</v>
      </c>
      <c r="FE15" s="308">
        <v>85</v>
      </c>
      <c r="FF15" s="310">
        <v>88</v>
      </c>
      <c r="FG15" s="313">
        <v>89</v>
      </c>
      <c r="FH15" s="317">
        <v>89</v>
      </c>
      <c r="FI15" s="322">
        <v>89</v>
      </c>
      <c r="FJ15" s="327">
        <v>89</v>
      </c>
      <c r="FK15" s="331">
        <v>92</v>
      </c>
      <c r="FL15" s="335">
        <v>93</v>
      </c>
      <c r="FM15" s="338">
        <v>97</v>
      </c>
      <c r="FN15" s="343">
        <v>101</v>
      </c>
      <c r="FO15" s="346">
        <v>104</v>
      </c>
      <c r="FP15" s="354">
        <v>108</v>
      </c>
      <c r="FQ15" s="375">
        <v>111</v>
      </c>
      <c r="FR15" s="388">
        <v>115</v>
      </c>
      <c r="FS15" s="393">
        <v>119</v>
      </c>
      <c r="FT15" s="414">
        <v>120</v>
      </c>
      <c r="FU15" s="422">
        <v>124</v>
      </c>
      <c r="FV15" s="429">
        <v>129</v>
      </c>
      <c r="FW15" s="435">
        <v>133</v>
      </c>
      <c r="FX15" s="441">
        <v>136</v>
      </c>
      <c r="FY15" s="448">
        <v>140</v>
      </c>
      <c r="FZ15" s="456">
        <v>144</v>
      </c>
      <c r="GA15" s="460">
        <v>148</v>
      </c>
      <c r="GB15" s="469">
        <v>151</v>
      </c>
      <c r="GC15" s="475">
        <v>154</v>
      </c>
      <c r="GD15" s="483">
        <v>154</v>
      </c>
      <c r="GE15" s="489">
        <v>162</v>
      </c>
      <c r="GF15" s="498">
        <v>165</v>
      </c>
      <c r="GG15" s="505">
        <v>169</v>
      </c>
      <c r="GH15" s="511">
        <v>173</v>
      </c>
      <c r="GI15" s="519">
        <v>176</v>
      </c>
      <c r="GJ15" s="530">
        <v>179</v>
      </c>
      <c r="GK15" s="218">
        <f t="shared" si="3"/>
        <v>3</v>
      </c>
      <c r="GL15" s="7">
        <v>6703</v>
      </c>
      <c r="GM15" s="7">
        <v>6754</v>
      </c>
      <c r="GN15" s="7">
        <v>6808</v>
      </c>
      <c r="GO15" s="13">
        <v>6855</v>
      </c>
      <c r="GP15" s="17">
        <v>6903</v>
      </c>
      <c r="GQ15" s="22">
        <v>6953</v>
      </c>
      <c r="GR15" s="31">
        <v>7010</v>
      </c>
      <c r="GS15" s="37">
        <v>7067</v>
      </c>
      <c r="GT15" s="41">
        <v>7120</v>
      </c>
      <c r="GU15" s="44">
        <v>7176</v>
      </c>
      <c r="GV15" s="47">
        <v>7233</v>
      </c>
      <c r="GW15" s="53">
        <v>7289</v>
      </c>
      <c r="GX15" s="65">
        <v>7342</v>
      </c>
      <c r="GY15" s="69">
        <v>7404</v>
      </c>
      <c r="GZ15" s="71">
        <v>7462</v>
      </c>
      <c r="HA15" s="73">
        <v>7516</v>
      </c>
      <c r="HB15" s="77">
        <v>7575</v>
      </c>
      <c r="HC15" s="82">
        <v>7649</v>
      </c>
      <c r="HD15" s="88">
        <v>7719</v>
      </c>
      <c r="HE15" s="90">
        <v>7791</v>
      </c>
      <c r="HF15" s="93">
        <v>7857</v>
      </c>
      <c r="HG15" s="99">
        <v>7931</v>
      </c>
      <c r="HH15" s="104">
        <v>8001</v>
      </c>
      <c r="HI15" s="114">
        <v>8080</v>
      </c>
      <c r="HJ15" s="117">
        <v>8154</v>
      </c>
      <c r="HK15" s="122">
        <v>8220</v>
      </c>
      <c r="HL15" s="124">
        <v>8299</v>
      </c>
      <c r="HM15" s="129">
        <v>8370</v>
      </c>
      <c r="HN15" s="133">
        <v>8446</v>
      </c>
      <c r="HO15" s="136">
        <v>8516</v>
      </c>
      <c r="HP15" s="140">
        <v>8584</v>
      </c>
      <c r="HQ15" s="145">
        <v>8657</v>
      </c>
      <c r="HR15" s="149">
        <v>8780</v>
      </c>
      <c r="HS15" s="153">
        <v>8852</v>
      </c>
      <c r="HT15" s="158">
        <v>8925</v>
      </c>
      <c r="HU15" s="163">
        <v>9011</v>
      </c>
      <c r="HV15" s="167">
        <v>9098</v>
      </c>
      <c r="HW15" s="174">
        <v>9171</v>
      </c>
      <c r="HX15" s="178">
        <v>9251</v>
      </c>
      <c r="HY15" s="184">
        <v>9323</v>
      </c>
      <c r="HZ15" s="189">
        <v>9399</v>
      </c>
      <c r="IA15" s="193">
        <v>9476</v>
      </c>
      <c r="IB15" s="202">
        <v>9564</v>
      </c>
      <c r="IC15" s="205">
        <v>9642</v>
      </c>
      <c r="ID15" s="209">
        <v>9714</v>
      </c>
      <c r="IE15" s="218">
        <v>9787</v>
      </c>
      <c r="IF15" s="225">
        <v>9868</v>
      </c>
      <c r="IG15" s="229">
        <v>9946</v>
      </c>
      <c r="IH15" s="235">
        <v>10021</v>
      </c>
      <c r="II15" s="245">
        <v>10091</v>
      </c>
      <c r="IJ15" s="251">
        <v>10172</v>
      </c>
      <c r="IK15" s="255">
        <v>10244</v>
      </c>
      <c r="IL15" s="264">
        <v>10328</v>
      </c>
      <c r="IM15" s="268">
        <v>10420</v>
      </c>
      <c r="IN15" s="272">
        <v>10513</v>
      </c>
      <c r="IO15" s="279">
        <v>10592</v>
      </c>
      <c r="IP15" s="285">
        <v>10684</v>
      </c>
      <c r="IQ15" s="291">
        <v>10775</v>
      </c>
      <c r="IR15" s="295">
        <v>10866</v>
      </c>
      <c r="IS15" s="299">
        <v>10965</v>
      </c>
      <c r="IT15" s="305">
        <v>11054</v>
      </c>
      <c r="IU15" s="308">
        <v>11141</v>
      </c>
      <c r="IV15" s="310">
        <v>11231</v>
      </c>
      <c r="IW15" s="313">
        <v>11315</v>
      </c>
      <c r="IX15" s="317">
        <v>11407</v>
      </c>
      <c r="IY15" s="322">
        <v>11493</v>
      </c>
      <c r="IZ15" s="327">
        <v>11584</v>
      </c>
      <c r="JA15" s="331">
        <v>11668</v>
      </c>
      <c r="JB15" s="335">
        <v>11754</v>
      </c>
      <c r="JC15" s="338">
        <v>11840</v>
      </c>
      <c r="JD15" s="343">
        <v>11921</v>
      </c>
      <c r="JE15" s="346">
        <v>12006</v>
      </c>
      <c r="JF15" s="354">
        <v>12089</v>
      </c>
      <c r="JG15" s="375">
        <v>12168</v>
      </c>
      <c r="JH15" s="388">
        <v>12248</v>
      </c>
      <c r="JI15" s="393">
        <v>12326</v>
      </c>
      <c r="JJ15" s="414">
        <v>12410</v>
      </c>
      <c r="JK15" s="422">
        <v>12497</v>
      </c>
      <c r="JL15" s="429">
        <v>12604</v>
      </c>
      <c r="JM15" s="435">
        <v>12695</v>
      </c>
      <c r="JN15" s="441">
        <v>12792</v>
      </c>
      <c r="JO15" s="448">
        <v>12891</v>
      </c>
      <c r="JP15" s="456">
        <v>12988</v>
      </c>
      <c r="JQ15" s="460">
        <v>13090</v>
      </c>
      <c r="JR15" s="469">
        <v>13188</v>
      </c>
      <c r="JS15" s="475">
        <v>13277</v>
      </c>
      <c r="JT15" s="483">
        <v>13377</v>
      </c>
      <c r="JU15" s="489">
        <v>13468</v>
      </c>
      <c r="JV15" s="498">
        <v>13555</v>
      </c>
      <c r="JW15" s="505">
        <v>13653</v>
      </c>
      <c r="JX15" s="511">
        <v>13745</v>
      </c>
      <c r="JY15" s="519">
        <v>13828</v>
      </c>
      <c r="JZ15" s="530">
        <v>13919</v>
      </c>
      <c r="KA15" s="218">
        <f t="shared" si="4"/>
        <v>91</v>
      </c>
      <c r="KB15" s="4"/>
    </row>
    <row r="16" spans="1:288" ht="15" customHeight="1" x14ac:dyDescent="0.2">
      <c r="A16" s="557"/>
      <c r="B16" s="43">
        <v>15</v>
      </c>
      <c r="C16" s="4" t="s">
        <v>254</v>
      </c>
      <c r="D16" s="43">
        <v>0</v>
      </c>
      <c r="E16" s="43">
        <v>0</v>
      </c>
      <c r="F16" s="7">
        <v>539</v>
      </c>
      <c r="G16" s="1">
        <v>547</v>
      </c>
      <c r="H16" s="10">
        <v>553</v>
      </c>
      <c r="I16" s="13">
        <v>564</v>
      </c>
      <c r="J16" s="18">
        <v>576</v>
      </c>
      <c r="K16" s="1">
        <v>585</v>
      </c>
      <c r="L16" s="1">
        <v>591</v>
      </c>
      <c r="M16" s="1">
        <f t="shared" ref="M16:M17" si="31">ROUND((L16-F16)/6+L16+1,0)</f>
        <v>601</v>
      </c>
      <c r="N16" s="1">
        <f>ROUND((M16-F16)/7+M16,0)</f>
        <v>610</v>
      </c>
      <c r="O16" s="1">
        <f>ROUND((N16-F16)/8+N16,0)</f>
        <v>619</v>
      </c>
      <c r="P16" s="1">
        <f>ROUND((O16-F16)/9+O16,0)</f>
        <v>628</v>
      </c>
      <c r="Q16" s="1">
        <f>ROUND((P16-F16)/10+P16,1)</f>
        <v>636.9</v>
      </c>
      <c r="R16" s="65">
        <v>658</v>
      </c>
      <c r="S16" s="69">
        <v>667</v>
      </c>
      <c r="T16" s="71">
        <v>678</v>
      </c>
      <c r="U16" s="73">
        <v>689</v>
      </c>
      <c r="V16" s="77">
        <v>700</v>
      </c>
      <c r="W16" s="82">
        <v>713</v>
      </c>
      <c r="X16" s="88">
        <v>725</v>
      </c>
      <c r="Y16" s="90">
        <v>737</v>
      </c>
      <c r="Z16" s="93">
        <v>748</v>
      </c>
      <c r="AA16" s="99">
        <v>759</v>
      </c>
      <c r="AB16" s="1">
        <f>ROUND((AA16-X16)/3+AA16,1)</f>
        <v>770.3</v>
      </c>
      <c r="AC16" s="114">
        <v>779</v>
      </c>
      <c r="AD16" s="117">
        <v>788</v>
      </c>
      <c r="AE16" s="122">
        <v>797</v>
      </c>
      <c r="AF16" s="124">
        <v>806</v>
      </c>
      <c r="AG16" s="129">
        <v>815</v>
      </c>
      <c r="AH16" s="133">
        <v>827</v>
      </c>
      <c r="AI16" s="136">
        <v>841</v>
      </c>
      <c r="AJ16" s="140">
        <v>854</v>
      </c>
      <c r="AK16" s="1">
        <f>ROUND((AJ16-AG16)/3+AJ16,1)</f>
        <v>867</v>
      </c>
      <c r="AL16" s="149">
        <v>872.89400000000001</v>
      </c>
      <c r="AM16" s="153">
        <v>16</v>
      </c>
      <c r="AN16" s="158">
        <v>25</v>
      </c>
      <c r="AO16" s="163">
        <v>35</v>
      </c>
      <c r="AP16" s="1">
        <v>45</v>
      </c>
      <c r="AQ16" s="1">
        <v>55</v>
      </c>
      <c r="AR16" s="1">
        <v>65</v>
      </c>
      <c r="AS16" s="1">
        <v>75</v>
      </c>
      <c r="AT16" s="1">
        <v>85</v>
      </c>
      <c r="AU16" s="193">
        <v>62</v>
      </c>
      <c r="AV16" s="5">
        <v>62</v>
      </c>
      <c r="AW16" s="5">
        <v>62</v>
      </c>
      <c r="AX16" s="5">
        <v>62</v>
      </c>
      <c r="AY16" s="5">
        <v>62</v>
      </c>
      <c r="AZ16" s="5">
        <v>62</v>
      </c>
      <c r="BA16" s="5">
        <v>62</v>
      </c>
      <c r="BB16" s="5">
        <v>62</v>
      </c>
      <c r="BC16" s="5">
        <v>62</v>
      </c>
      <c r="BD16" s="5">
        <v>62</v>
      </c>
      <c r="BE16" s="5">
        <v>62</v>
      </c>
      <c r="BF16" s="5">
        <v>62</v>
      </c>
      <c r="BG16" s="5">
        <v>62</v>
      </c>
      <c r="BH16" s="5">
        <v>62</v>
      </c>
      <c r="BI16" s="5">
        <v>62</v>
      </c>
      <c r="BJ16" s="5">
        <v>62</v>
      </c>
      <c r="BK16" s="5">
        <v>62</v>
      </c>
      <c r="BL16" s="5">
        <v>62</v>
      </c>
      <c r="BM16" s="5">
        <v>62</v>
      </c>
      <c r="BN16" s="5">
        <v>62</v>
      </c>
      <c r="BO16" s="5">
        <v>62</v>
      </c>
      <c r="BP16" s="5">
        <v>62</v>
      </c>
      <c r="BQ16" s="5">
        <v>62</v>
      </c>
      <c r="BR16" s="5">
        <v>62</v>
      </c>
      <c r="BS16" s="5">
        <v>62</v>
      </c>
      <c r="BT16" s="5">
        <v>62</v>
      </c>
      <c r="BU16" s="5">
        <v>62</v>
      </c>
      <c r="BV16" s="5">
        <v>62</v>
      </c>
      <c r="BW16" s="5">
        <v>62</v>
      </c>
      <c r="BX16" s="5">
        <v>62</v>
      </c>
      <c r="BY16" s="5">
        <v>62</v>
      </c>
      <c r="BZ16" s="5">
        <v>62</v>
      </c>
      <c r="CA16" s="5">
        <v>62</v>
      </c>
      <c r="CB16" s="5">
        <v>62</v>
      </c>
      <c r="CC16" s="5">
        <v>62</v>
      </c>
      <c r="CD16" s="5">
        <v>62</v>
      </c>
      <c r="CE16" s="5">
        <v>62</v>
      </c>
      <c r="CF16" s="5">
        <v>62</v>
      </c>
      <c r="CG16" s="5">
        <v>62</v>
      </c>
      <c r="CH16" s="5">
        <v>62</v>
      </c>
      <c r="CI16" s="5">
        <v>62</v>
      </c>
      <c r="CJ16" s="5">
        <v>62</v>
      </c>
      <c r="CK16" s="5">
        <v>62</v>
      </c>
      <c r="CL16" s="5">
        <v>62</v>
      </c>
      <c r="CM16" s="5">
        <v>62</v>
      </c>
      <c r="CN16" s="5">
        <v>62</v>
      </c>
      <c r="CO16" s="5">
        <v>62</v>
      </c>
      <c r="CP16" s="5">
        <v>62</v>
      </c>
      <c r="CQ16" s="5">
        <v>62</v>
      </c>
      <c r="CR16" s="5">
        <v>62</v>
      </c>
      <c r="CS16" s="5">
        <v>62</v>
      </c>
      <c r="CT16" s="5">
        <v>62</v>
      </c>
      <c r="CU16" s="218">
        <f t="shared" si="0"/>
        <v>0</v>
      </c>
      <c r="CV16" s="7">
        <v>204</v>
      </c>
      <c r="CW16" s="1">
        <v>210</v>
      </c>
      <c r="CX16" s="10">
        <v>216</v>
      </c>
      <c r="CY16" s="13">
        <v>222</v>
      </c>
      <c r="CZ16" s="18">
        <v>227</v>
      </c>
      <c r="DA16" s="1">
        <v>232</v>
      </c>
      <c r="DB16" s="1">
        <v>236</v>
      </c>
      <c r="DC16" s="1">
        <f>ROUND((DB16-CV16)/6/31*21+DB16,0)</f>
        <v>240</v>
      </c>
      <c r="DD16" s="1">
        <f>ROUND((DC16-CV16)/7+DC16,0)</f>
        <v>245</v>
      </c>
      <c r="DE16" s="1">
        <f>ROUND((DD16-CV16)/8+DD16,0)</f>
        <v>250</v>
      </c>
      <c r="DF16" s="1">
        <f>ROUND((DE16-CV16)/9+DE16+1,0)</f>
        <v>256</v>
      </c>
      <c r="DG16" s="1">
        <f>ROUND((DF16-CV16)/10+DF16+1,1)</f>
        <v>262.2</v>
      </c>
      <c r="DH16" s="65">
        <v>242</v>
      </c>
      <c r="DI16" s="69">
        <v>242</v>
      </c>
      <c r="DJ16" s="71">
        <v>242</v>
      </c>
      <c r="DK16" s="73">
        <v>242</v>
      </c>
      <c r="DL16" s="77">
        <v>242</v>
      </c>
      <c r="DM16" s="82">
        <v>242</v>
      </c>
      <c r="DN16" s="88">
        <v>242</v>
      </c>
      <c r="DO16" s="90">
        <v>242</v>
      </c>
      <c r="DP16" s="93">
        <v>242</v>
      </c>
      <c r="DQ16" s="99">
        <v>242</v>
      </c>
      <c r="DR16" s="1">
        <f>ROUND((DQ16-DN16)/3+DQ16,1)</f>
        <v>242</v>
      </c>
      <c r="DS16" s="114">
        <v>242</v>
      </c>
      <c r="DT16" s="117">
        <v>242</v>
      </c>
      <c r="DU16" s="122">
        <v>242</v>
      </c>
      <c r="DV16" s="124">
        <v>242</v>
      </c>
      <c r="DW16" s="129">
        <v>242</v>
      </c>
      <c r="DX16" s="133" t="s">
        <v>7</v>
      </c>
      <c r="DY16" s="136" t="s">
        <v>7</v>
      </c>
      <c r="DZ16" s="141" t="s">
        <v>7</v>
      </c>
      <c r="EA16" s="1">
        <v>1.274</v>
      </c>
      <c r="EB16" s="149">
        <v>4</v>
      </c>
      <c r="EC16" s="153">
        <v>11</v>
      </c>
      <c r="ED16" s="158">
        <v>18</v>
      </c>
      <c r="EE16" s="163">
        <v>27</v>
      </c>
      <c r="EF16" s="1">
        <v>34</v>
      </c>
      <c r="EG16" s="1">
        <v>41</v>
      </c>
      <c r="EH16" s="1">
        <v>48</v>
      </c>
      <c r="EI16" s="1">
        <v>55</v>
      </c>
      <c r="EJ16" s="1">
        <v>56</v>
      </c>
      <c r="EK16" s="193">
        <v>56</v>
      </c>
      <c r="EL16" s="5">
        <v>56</v>
      </c>
      <c r="EM16" s="5">
        <v>56</v>
      </c>
      <c r="EN16" s="5">
        <v>56</v>
      </c>
      <c r="EO16" s="5">
        <v>56</v>
      </c>
      <c r="EP16" s="5">
        <v>56</v>
      </c>
      <c r="EQ16" s="5">
        <v>56</v>
      </c>
      <c r="ER16" s="5">
        <v>56</v>
      </c>
      <c r="ES16" s="5">
        <v>56</v>
      </c>
      <c r="ET16" s="5">
        <v>56</v>
      </c>
      <c r="EU16" s="5">
        <v>56</v>
      </c>
      <c r="EV16" s="5">
        <v>56</v>
      </c>
      <c r="EW16" s="5">
        <v>56</v>
      </c>
      <c r="EX16" s="5">
        <v>56</v>
      </c>
      <c r="EY16" s="5">
        <v>56</v>
      </c>
      <c r="EZ16" s="5">
        <v>56</v>
      </c>
      <c r="FA16" s="5">
        <v>56</v>
      </c>
      <c r="FB16" s="5">
        <v>56</v>
      </c>
      <c r="FC16" s="5">
        <v>56</v>
      </c>
      <c r="FD16" s="5">
        <v>56</v>
      </c>
      <c r="FE16" s="5">
        <v>56</v>
      </c>
      <c r="FF16" s="5">
        <v>56</v>
      </c>
      <c r="FG16" s="5">
        <v>56</v>
      </c>
      <c r="FH16" s="5">
        <v>56</v>
      </c>
      <c r="FI16" s="5">
        <v>56</v>
      </c>
      <c r="FJ16" s="5">
        <v>56</v>
      </c>
      <c r="FK16" s="5">
        <v>56</v>
      </c>
      <c r="FL16" s="5">
        <v>56</v>
      </c>
      <c r="FM16" s="5">
        <v>56</v>
      </c>
      <c r="FN16" s="5">
        <v>56</v>
      </c>
      <c r="FO16" s="5">
        <v>56</v>
      </c>
      <c r="FP16" s="5">
        <v>56</v>
      </c>
      <c r="FQ16" s="5">
        <v>56</v>
      </c>
      <c r="FR16" s="5">
        <v>56</v>
      </c>
      <c r="FS16" s="5">
        <v>56</v>
      </c>
      <c r="FT16" s="5">
        <v>56</v>
      </c>
      <c r="FU16" s="5">
        <v>56</v>
      </c>
      <c r="FV16" s="5">
        <v>56</v>
      </c>
      <c r="FW16" s="5">
        <v>56</v>
      </c>
      <c r="FX16" s="5">
        <v>56</v>
      </c>
      <c r="FY16" s="5">
        <v>56</v>
      </c>
      <c r="FZ16" s="5">
        <v>56</v>
      </c>
      <c r="GA16" s="5">
        <v>56</v>
      </c>
      <c r="GB16" s="5">
        <v>56</v>
      </c>
      <c r="GC16" s="5">
        <v>56</v>
      </c>
      <c r="GD16" s="5">
        <v>56</v>
      </c>
      <c r="GE16" s="5">
        <v>56</v>
      </c>
      <c r="GF16" s="5">
        <v>56</v>
      </c>
      <c r="GG16" s="5">
        <v>56</v>
      </c>
      <c r="GH16" s="5">
        <v>56</v>
      </c>
      <c r="GI16" s="5">
        <v>56</v>
      </c>
      <c r="GJ16" s="5">
        <v>56</v>
      </c>
      <c r="GK16" s="218">
        <f t="shared" si="3"/>
        <v>0</v>
      </c>
      <c r="GL16" s="7">
        <v>10815</v>
      </c>
      <c r="GM16" s="7">
        <v>10970</v>
      </c>
      <c r="GN16" s="7">
        <v>11150</v>
      </c>
      <c r="GO16" s="13">
        <v>11310</v>
      </c>
      <c r="GP16" s="17">
        <v>11452</v>
      </c>
      <c r="GQ16" s="22">
        <v>11590</v>
      </c>
      <c r="GR16" s="31">
        <v>11742</v>
      </c>
      <c r="GS16" s="37">
        <v>11852</v>
      </c>
      <c r="GT16" s="41">
        <v>11946</v>
      </c>
      <c r="GU16" s="44">
        <v>12040</v>
      </c>
      <c r="GV16" s="47">
        <v>12125</v>
      </c>
      <c r="GW16" s="53">
        <v>12228</v>
      </c>
      <c r="GX16" s="65">
        <v>12311</v>
      </c>
      <c r="GY16" s="69">
        <v>12401</v>
      </c>
      <c r="GZ16" s="71">
        <v>12513</v>
      </c>
      <c r="HA16" s="73">
        <v>12617</v>
      </c>
      <c r="HB16" s="77">
        <v>12709</v>
      </c>
      <c r="HC16" s="82">
        <v>12814</v>
      </c>
      <c r="HD16" s="88">
        <v>12924</v>
      </c>
      <c r="HE16" s="90">
        <v>13026</v>
      </c>
      <c r="HF16" s="93">
        <v>13134</v>
      </c>
      <c r="HG16" s="99">
        <v>13275</v>
      </c>
      <c r="HH16" s="104">
        <v>13433</v>
      </c>
      <c r="HI16" s="114">
        <v>13613</v>
      </c>
      <c r="HJ16" s="117">
        <v>13795</v>
      </c>
      <c r="HK16" s="122">
        <v>13957</v>
      </c>
      <c r="HL16" s="124">
        <v>14131</v>
      </c>
      <c r="HM16" s="129">
        <v>14288</v>
      </c>
      <c r="HN16" s="133">
        <v>14446</v>
      </c>
      <c r="HO16" s="136">
        <v>14595</v>
      </c>
      <c r="HP16" s="140">
        <v>14745</v>
      </c>
      <c r="HQ16" s="145">
        <v>14896</v>
      </c>
      <c r="HR16" s="149">
        <v>15039</v>
      </c>
      <c r="HS16" s="153">
        <v>15193</v>
      </c>
      <c r="HT16" s="158">
        <v>15339</v>
      </c>
      <c r="HU16" s="163">
        <v>15498</v>
      </c>
      <c r="HV16" s="167">
        <v>15667</v>
      </c>
      <c r="HW16" s="174">
        <v>15810</v>
      </c>
      <c r="HX16" s="178">
        <v>15969</v>
      </c>
      <c r="HY16" s="184">
        <v>16110</v>
      </c>
      <c r="HZ16" s="189">
        <v>16179</v>
      </c>
      <c r="IA16" s="193">
        <v>16179</v>
      </c>
      <c r="IB16" s="202">
        <v>16179</v>
      </c>
      <c r="IC16" s="205">
        <v>16179</v>
      </c>
      <c r="ID16" s="209">
        <v>16179</v>
      </c>
      <c r="IE16" s="218">
        <v>16179</v>
      </c>
      <c r="IF16" s="225">
        <v>16179</v>
      </c>
      <c r="IG16" s="229">
        <v>16179</v>
      </c>
      <c r="IH16" s="235">
        <v>16179</v>
      </c>
      <c r="II16" s="245">
        <v>16179</v>
      </c>
      <c r="IJ16" s="251">
        <v>16179</v>
      </c>
      <c r="IK16" s="255">
        <v>16179</v>
      </c>
      <c r="IL16" s="264">
        <v>16179</v>
      </c>
      <c r="IM16" s="268">
        <v>16179</v>
      </c>
      <c r="IN16" s="272">
        <v>16179</v>
      </c>
      <c r="IO16" s="279">
        <v>16179</v>
      </c>
      <c r="IP16" s="285">
        <v>16179</v>
      </c>
      <c r="IQ16" s="291">
        <v>16179</v>
      </c>
      <c r="IR16" s="295">
        <v>16179</v>
      </c>
      <c r="IS16" s="299">
        <v>16179</v>
      </c>
      <c r="IT16" s="305">
        <v>16179</v>
      </c>
      <c r="IU16" s="308">
        <v>16179</v>
      </c>
      <c r="IV16" s="310">
        <v>16179</v>
      </c>
      <c r="IW16" s="313">
        <v>16179</v>
      </c>
      <c r="IX16" s="317">
        <v>16179</v>
      </c>
      <c r="IY16" s="322">
        <v>16179</v>
      </c>
      <c r="IZ16" s="327">
        <v>16179</v>
      </c>
      <c r="JA16" s="331">
        <v>16179</v>
      </c>
      <c r="JB16" s="335">
        <v>16179</v>
      </c>
      <c r="JC16" s="338">
        <v>16179</v>
      </c>
      <c r="JD16" s="343">
        <v>16179</v>
      </c>
      <c r="JE16" s="346">
        <v>16179</v>
      </c>
      <c r="JF16" s="354">
        <v>16179</v>
      </c>
      <c r="JG16" s="375">
        <v>16179</v>
      </c>
      <c r="JH16" s="388">
        <v>16179</v>
      </c>
      <c r="JI16" s="393">
        <v>16179</v>
      </c>
      <c r="JJ16" s="414">
        <v>16179</v>
      </c>
      <c r="JK16" s="422">
        <v>16179</v>
      </c>
      <c r="JL16" s="429">
        <v>16179</v>
      </c>
      <c r="JM16" s="435">
        <v>16179</v>
      </c>
      <c r="JN16" s="441">
        <v>16179</v>
      </c>
      <c r="JO16" s="448">
        <v>16179</v>
      </c>
      <c r="JP16" s="456">
        <v>16179</v>
      </c>
      <c r="JQ16" s="460">
        <v>16179</v>
      </c>
      <c r="JR16" s="469">
        <v>16179</v>
      </c>
      <c r="JS16" s="475">
        <v>16179</v>
      </c>
      <c r="JT16" s="483">
        <v>16179</v>
      </c>
      <c r="JU16" s="489">
        <v>16179</v>
      </c>
      <c r="JV16" s="498">
        <v>16179</v>
      </c>
      <c r="JW16" s="505">
        <v>16179</v>
      </c>
      <c r="JX16" s="511">
        <v>16179</v>
      </c>
      <c r="JY16" s="519">
        <v>16179</v>
      </c>
      <c r="JZ16" s="530">
        <v>16179</v>
      </c>
      <c r="KA16" s="218">
        <f t="shared" si="4"/>
        <v>0</v>
      </c>
      <c r="KB16" s="4" t="s">
        <v>8</v>
      </c>
    </row>
    <row r="17" spans="1:288" ht="15" customHeight="1" x14ac:dyDescent="0.2">
      <c r="A17" s="557"/>
      <c r="B17" s="76">
        <v>16</v>
      </c>
      <c r="C17" s="4" t="s">
        <v>255</v>
      </c>
      <c r="D17" s="76">
        <v>2</v>
      </c>
      <c r="E17" s="76">
        <v>1</v>
      </c>
      <c r="F17" s="7">
        <v>106</v>
      </c>
      <c r="G17" s="1">
        <v>112</v>
      </c>
      <c r="H17" s="1">
        <v>120</v>
      </c>
      <c r="I17" s="1">
        <v>128</v>
      </c>
      <c r="J17" s="1">
        <v>136</v>
      </c>
      <c r="K17" s="1">
        <v>144</v>
      </c>
      <c r="L17" s="1">
        <v>150</v>
      </c>
      <c r="M17" s="1">
        <f t="shared" si="31"/>
        <v>158</v>
      </c>
      <c r="N17" s="41" t="s">
        <v>7</v>
      </c>
      <c r="O17" s="44" t="s">
        <v>7</v>
      </c>
      <c r="P17" s="47" t="s">
        <v>7</v>
      </c>
      <c r="Q17" s="53" t="s">
        <v>7</v>
      </c>
      <c r="R17" s="65" t="s">
        <v>7</v>
      </c>
      <c r="S17" s="69" t="s">
        <v>7</v>
      </c>
      <c r="T17" s="71" t="s">
        <v>7</v>
      </c>
      <c r="U17" s="73" t="s">
        <v>7</v>
      </c>
      <c r="V17" s="77" t="s">
        <v>7</v>
      </c>
      <c r="W17" s="82" t="s">
        <v>7</v>
      </c>
      <c r="X17" s="88">
        <v>2</v>
      </c>
      <c r="Y17" s="90">
        <v>3</v>
      </c>
      <c r="Z17" s="93">
        <v>4</v>
      </c>
      <c r="AA17" s="1">
        <v>5</v>
      </c>
      <c r="AB17" s="104">
        <v>6</v>
      </c>
      <c r="AC17" s="114">
        <v>7</v>
      </c>
      <c r="AD17" s="117">
        <v>8</v>
      </c>
      <c r="AE17" s="122">
        <v>9</v>
      </c>
      <c r="AF17" s="124">
        <v>10</v>
      </c>
      <c r="AG17" s="129">
        <v>11</v>
      </c>
      <c r="AH17" s="133">
        <v>12</v>
      </c>
      <c r="AI17" s="136">
        <v>13</v>
      </c>
      <c r="AJ17" s="140">
        <v>14</v>
      </c>
      <c r="AK17" s="1">
        <f>ROUND((AJ17-AG17)/3+AJ17,1)</f>
        <v>15</v>
      </c>
      <c r="AL17" s="149">
        <v>16</v>
      </c>
      <c r="AM17" s="153">
        <v>17</v>
      </c>
      <c r="AN17" s="158">
        <v>18</v>
      </c>
      <c r="AO17" s="163">
        <v>19</v>
      </c>
      <c r="AP17" s="167">
        <v>20</v>
      </c>
      <c r="AQ17" s="174">
        <v>21</v>
      </c>
      <c r="AR17" s="178">
        <v>18</v>
      </c>
      <c r="AS17" s="184">
        <v>18</v>
      </c>
      <c r="AT17" s="189">
        <v>18</v>
      </c>
      <c r="AU17" s="193">
        <v>19</v>
      </c>
      <c r="AV17" s="1">
        <v>20</v>
      </c>
      <c r="AW17" s="1">
        <v>21</v>
      </c>
      <c r="AX17" s="209">
        <v>21</v>
      </c>
      <c r="AY17" s="218">
        <v>21</v>
      </c>
      <c r="AZ17" s="225">
        <v>21</v>
      </c>
      <c r="BA17" s="229">
        <v>24</v>
      </c>
      <c r="BB17" s="235">
        <v>25</v>
      </c>
      <c r="BC17" s="245">
        <v>26</v>
      </c>
      <c r="BD17" s="1">
        <v>27</v>
      </c>
      <c r="BE17" s="255">
        <v>28</v>
      </c>
      <c r="BF17" s="1">
        <v>29</v>
      </c>
      <c r="BG17" s="268">
        <v>33</v>
      </c>
      <c r="BH17" s="272">
        <v>38</v>
      </c>
      <c r="BI17" s="279">
        <v>42</v>
      </c>
      <c r="BJ17" s="285">
        <v>45</v>
      </c>
      <c r="BK17" s="291">
        <v>48</v>
      </c>
      <c r="BL17" s="1">
        <v>51</v>
      </c>
      <c r="BM17" s="299">
        <v>60</v>
      </c>
      <c r="BN17" s="305">
        <v>64</v>
      </c>
      <c r="BO17" s="308">
        <v>68</v>
      </c>
      <c r="BP17" s="310">
        <v>71</v>
      </c>
      <c r="BQ17" s="313">
        <v>74</v>
      </c>
      <c r="BR17" s="317">
        <v>76</v>
      </c>
      <c r="BS17" s="322">
        <v>78</v>
      </c>
      <c r="BT17" s="327">
        <v>83</v>
      </c>
      <c r="BU17" s="331">
        <v>87</v>
      </c>
      <c r="BV17" s="335">
        <v>89</v>
      </c>
      <c r="BW17" s="338">
        <v>91</v>
      </c>
      <c r="BX17" s="1">
        <v>93</v>
      </c>
      <c r="BY17" s="346">
        <v>94</v>
      </c>
      <c r="BZ17" s="354">
        <v>105</v>
      </c>
      <c r="CA17" s="375">
        <v>108</v>
      </c>
      <c r="CB17" s="388">
        <v>110</v>
      </c>
      <c r="CC17" s="393">
        <v>112</v>
      </c>
      <c r="CD17" s="414">
        <v>119</v>
      </c>
      <c r="CE17" s="422">
        <v>122</v>
      </c>
      <c r="CF17" s="429">
        <v>126</v>
      </c>
      <c r="CG17" s="435">
        <v>128</v>
      </c>
      <c r="CH17" s="441">
        <v>135</v>
      </c>
      <c r="CI17" s="448">
        <v>144</v>
      </c>
      <c r="CJ17" s="456">
        <v>148</v>
      </c>
      <c r="CK17" s="460">
        <v>151</v>
      </c>
      <c r="CL17" s="1">
        <v>156</v>
      </c>
      <c r="CM17" s="475">
        <v>160</v>
      </c>
      <c r="CN17" s="483">
        <v>166</v>
      </c>
      <c r="CO17" s="489">
        <v>172</v>
      </c>
      <c r="CP17" s="498">
        <v>177</v>
      </c>
      <c r="CQ17" s="505">
        <v>182</v>
      </c>
      <c r="CR17" s="511">
        <v>187</v>
      </c>
      <c r="CS17" s="519">
        <v>192</v>
      </c>
      <c r="CT17" s="530">
        <v>197</v>
      </c>
      <c r="CU17" s="218">
        <f t="shared" si="0"/>
        <v>5</v>
      </c>
      <c r="CV17" s="7" t="s">
        <v>7</v>
      </c>
      <c r="CW17" s="7" t="s">
        <v>7</v>
      </c>
      <c r="CX17" s="10" t="s">
        <v>7</v>
      </c>
      <c r="CY17" s="15" t="s">
        <v>7</v>
      </c>
      <c r="CZ17" s="18" t="s">
        <v>7</v>
      </c>
      <c r="DA17" s="22" t="s">
        <v>7</v>
      </c>
      <c r="DB17" s="31" t="s">
        <v>7</v>
      </c>
      <c r="DC17" s="40" t="s">
        <v>7</v>
      </c>
      <c r="DD17" s="41" t="s">
        <v>7</v>
      </c>
      <c r="DE17" s="44" t="s">
        <v>7</v>
      </c>
      <c r="DF17" s="47" t="s">
        <v>7</v>
      </c>
      <c r="DG17" s="53" t="s">
        <v>7</v>
      </c>
      <c r="DH17" s="65" t="s">
        <v>7</v>
      </c>
      <c r="DI17" s="69" t="s">
        <v>7</v>
      </c>
      <c r="DJ17" s="71" t="s">
        <v>7</v>
      </c>
      <c r="DK17" s="73" t="s">
        <v>7</v>
      </c>
      <c r="DL17" s="77" t="s">
        <v>7</v>
      </c>
      <c r="DM17" s="82" t="s">
        <v>7</v>
      </c>
      <c r="DN17" s="88">
        <v>2</v>
      </c>
      <c r="DO17" s="90">
        <v>3</v>
      </c>
      <c r="DP17" s="93">
        <v>4</v>
      </c>
      <c r="DQ17" s="1">
        <v>5</v>
      </c>
      <c r="DR17" s="104">
        <v>6</v>
      </c>
      <c r="DS17" s="114">
        <v>7</v>
      </c>
      <c r="DT17" s="117">
        <v>8</v>
      </c>
      <c r="DU17" s="122">
        <v>9</v>
      </c>
      <c r="DV17" s="124">
        <v>10</v>
      </c>
      <c r="DW17" s="129">
        <v>11</v>
      </c>
      <c r="DX17" s="133">
        <v>12</v>
      </c>
      <c r="DY17" s="136">
        <v>12</v>
      </c>
      <c r="DZ17" s="140">
        <v>12</v>
      </c>
      <c r="EA17" s="1">
        <v>12</v>
      </c>
      <c r="EB17" s="149">
        <v>12</v>
      </c>
      <c r="EC17" s="153">
        <v>12</v>
      </c>
      <c r="ED17" s="158">
        <v>15</v>
      </c>
      <c r="EE17" s="163">
        <v>16</v>
      </c>
      <c r="EF17" s="167">
        <v>17</v>
      </c>
      <c r="EG17" s="174">
        <v>18</v>
      </c>
      <c r="EH17" s="178">
        <v>17</v>
      </c>
      <c r="EI17" s="184">
        <v>17</v>
      </c>
      <c r="EJ17" s="189">
        <v>17</v>
      </c>
      <c r="EK17" s="193">
        <v>17</v>
      </c>
      <c r="EL17" s="1">
        <f t="shared" ref="EL17:EL19" si="32">EK17</f>
        <v>17</v>
      </c>
      <c r="EM17" s="1">
        <f>EL17</f>
        <v>17</v>
      </c>
      <c r="EN17" s="209">
        <v>17</v>
      </c>
      <c r="EO17" s="218">
        <v>18</v>
      </c>
      <c r="EP17" s="225">
        <v>18</v>
      </c>
      <c r="EQ17" s="229">
        <v>19</v>
      </c>
      <c r="ER17" s="235">
        <v>20</v>
      </c>
      <c r="ES17" s="245">
        <v>21</v>
      </c>
      <c r="ET17" s="1">
        <v>22</v>
      </c>
      <c r="EU17" s="255">
        <v>22</v>
      </c>
      <c r="EV17" s="1">
        <f t="shared" ref="EV17:EV18" si="33">EU17</f>
        <v>22</v>
      </c>
      <c r="EW17" s="1">
        <f t="shared" ref="EW17:EW18" si="34">EV17</f>
        <v>22</v>
      </c>
      <c r="EX17" s="1">
        <f t="shared" ref="EX17:EX22" si="35">EW17</f>
        <v>22</v>
      </c>
      <c r="EY17" s="1">
        <v>23</v>
      </c>
      <c r="EZ17" s="285">
        <v>23</v>
      </c>
      <c r="FA17" s="291">
        <v>26</v>
      </c>
      <c r="FB17" s="1">
        <v>28</v>
      </c>
      <c r="FC17" s="299">
        <v>30</v>
      </c>
      <c r="FD17" s="305">
        <v>34</v>
      </c>
      <c r="FE17" s="308">
        <v>37</v>
      </c>
      <c r="FF17" s="310">
        <v>38</v>
      </c>
      <c r="FG17" s="313">
        <v>38</v>
      </c>
      <c r="FH17" s="317">
        <v>38</v>
      </c>
      <c r="FI17" s="322">
        <v>38</v>
      </c>
      <c r="FJ17" s="327">
        <v>38</v>
      </c>
      <c r="FK17" s="331">
        <v>38</v>
      </c>
      <c r="FL17" s="335">
        <v>39</v>
      </c>
      <c r="FM17" s="338">
        <v>40</v>
      </c>
      <c r="FN17" s="1">
        <v>41</v>
      </c>
      <c r="FO17" s="346">
        <v>42</v>
      </c>
      <c r="FP17" s="354">
        <v>43</v>
      </c>
      <c r="FQ17" s="375">
        <v>44</v>
      </c>
      <c r="FR17" s="388">
        <v>45</v>
      </c>
      <c r="FS17" s="393">
        <v>46</v>
      </c>
      <c r="FT17" s="1">
        <v>47</v>
      </c>
      <c r="FU17" s="1">
        <v>48</v>
      </c>
      <c r="FV17" s="429">
        <v>47</v>
      </c>
      <c r="FW17" s="435">
        <v>48</v>
      </c>
      <c r="FX17" s="441">
        <v>49</v>
      </c>
      <c r="FY17" s="448">
        <v>50</v>
      </c>
      <c r="FZ17" s="456">
        <v>52</v>
      </c>
      <c r="GA17" s="460">
        <v>53</v>
      </c>
      <c r="GB17" s="1">
        <v>54</v>
      </c>
      <c r="GC17" s="475">
        <v>56</v>
      </c>
      <c r="GD17" s="483">
        <v>60</v>
      </c>
      <c r="GE17" s="489">
        <v>64</v>
      </c>
      <c r="GF17" s="498">
        <v>66</v>
      </c>
      <c r="GG17" s="505">
        <v>68</v>
      </c>
      <c r="GH17" s="511">
        <v>71</v>
      </c>
      <c r="GI17" s="519">
        <v>73</v>
      </c>
      <c r="GJ17" s="530">
        <v>77</v>
      </c>
      <c r="GK17" s="218">
        <f t="shared" si="3"/>
        <v>4</v>
      </c>
      <c r="GL17" s="7">
        <v>6906</v>
      </c>
      <c r="GM17" s="7">
        <v>7017</v>
      </c>
      <c r="GN17" s="7">
        <v>7135</v>
      </c>
      <c r="GO17" s="13">
        <v>7135</v>
      </c>
      <c r="GP17" s="17">
        <v>7135</v>
      </c>
      <c r="GQ17" s="22">
        <v>7135</v>
      </c>
      <c r="GR17" s="31">
        <v>7135</v>
      </c>
      <c r="GS17" s="37">
        <v>7135</v>
      </c>
      <c r="GT17" s="41">
        <v>7135</v>
      </c>
      <c r="GU17" s="44">
        <v>7135</v>
      </c>
      <c r="GV17" s="47">
        <v>7135</v>
      </c>
      <c r="GW17" s="62">
        <v>7142</v>
      </c>
      <c r="GX17" s="65">
        <v>7169</v>
      </c>
      <c r="GY17" s="69">
        <v>7191</v>
      </c>
      <c r="GZ17" s="71">
        <v>7269</v>
      </c>
      <c r="HA17" s="73">
        <v>7340</v>
      </c>
      <c r="HB17" s="77">
        <v>7409</v>
      </c>
      <c r="HC17" s="82">
        <v>7530</v>
      </c>
      <c r="HD17" s="88">
        <v>7639</v>
      </c>
      <c r="HE17" s="90">
        <v>7749</v>
      </c>
      <c r="HF17" s="93">
        <v>7837</v>
      </c>
      <c r="HG17" s="99">
        <v>7942</v>
      </c>
      <c r="HH17" s="104">
        <v>8040</v>
      </c>
      <c r="HI17" s="114">
        <v>8151</v>
      </c>
      <c r="HJ17" s="117">
        <v>8236</v>
      </c>
      <c r="HK17" s="122">
        <v>8332</v>
      </c>
      <c r="HL17" s="124">
        <v>8408</v>
      </c>
      <c r="HM17" s="129">
        <v>8481</v>
      </c>
      <c r="HN17" s="133">
        <v>8568</v>
      </c>
      <c r="HO17" s="136">
        <v>8653</v>
      </c>
      <c r="HP17" s="140">
        <v>8745</v>
      </c>
      <c r="HQ17" s="145">
        <v>8828</v>
      </c>
      <c r="HR17" s="149">
        <v>8890</v>
      </c>
      <c r="HS17" s="153">
        <v>8979</v>
      </c>
      <c r="HT17" s="158">
        <v>9079</v>
      </c>
      <c r="HU17" s="163">
        <v>9175</v>
      </c>
      <c r="HV17" s="167">
        <v>9227</v>
      </c>
      <c r="HW17" s="174">
        <v>9265</v>
      </c>
      <c r="HX17" s="178">
        <v>9297</v>
      </c>
      <c r="HY17" s="184">
        <v>9336</v>
      </c>
      <c r="HZ17" s="189">
        <v>9338</v>
      </c>
      <c r="IA17" s="193">
        <v>9370</v>
      </c>
      <c r="IB17" s="202">
        <v>9392</v>
      </c>
      <c r="IC17" s="205">
        <v>9414</v>
      </c>
      <c r="ID17" s="209">
        <v>9437</v>
      </c>
      <c r="IE17" s="218">
        <v>9468</v>
      </c>
      <c r="IF17" s="225">
        <v>9503</v>
      </c>
      <c r="IG17" s="229">
        <v>9558</v>
      </c>
      <c r="IH17" s="235">
        <v>9678</v>
      </c>
      <c r="II17" s="245">
        <v>9771</v>
      </c>
      <c r="IJ17" s="251">
        <v>9861</v>
      </c>
      <c r="IK17" s="255">
        <v>9945</v>
      </c>
      <c r="IL17" s="264">
        <v>10028</v>
      </c>
      <c r="IM17" s="268">
        <v>10131</v>
      </c>
      <c r="IN17" s="272">
        <v>10265</v>
      </c>
      <c r="IO17" s="279">
        <v>10407</v>
      </c>
      <c r="IP17" s="285">
        <v>10528</v>
      </c>
      <c r="IQ17" s="291">
        <v>10637</v>
      </c>
      <c r="IR17" s="295">
        <v>10706</v>
      </c>
      <c r="IS17" s="299">
        <v>10787</v>
      </c>
      <c r="IT17" s="305">
        <v>10862</v>
      </c>
      <c r="IU17" s="308">
        <v>10946</v>
      </c>
      <c r="IV17" s="310">
        <v>11030</v>
      </c>
      <c r="IW17" s="313">
        <v>11101</v>
      </c>
      <c r="IX17" s="317">
        <v>11194</v>
      </c>
      <c r="IY17" s="322">
        <v>11282</v>
      </c>
      <c r="IZ17" s="327">
        <v>11390</v>
      </c>
      <c r="JA17" s="331">
        <v>11469</v>
      </c>
      <c r="JB17" s="335">
        <v>11577</v>
      </c>
      <c r="JC17" s="338">
        <v>11666</v>
      </c>
      <c r="JD17" s="343">
        <v>11773</v>
      </c>
      <c r="JE17" s="346">
        <v>11885</v>
      </c>
      <c r="JF17" s="354">
        <v>11980</v>
      </c>
      <c r="JG17" s="375">
        <v>12069</v>
      </c>
      <c r="JH17" s="388">
        <v>12168</v>
      </c>
      <c r="JI17" s="393">
        <v>12251</v>
      </c>
      <c r="JJ17" s="414">
        <v>12379</v>
      </c>
      <c r="JK17" s="422">
        <v>12523</v>
      </c>
      <c r="JL17" s="429">
        <v>12614</v>
      </c>
      <c r="JM17" s="435">
        <v>12777</v>
      </c>
      <c r="JN17" s="441">
        <v>12908</v>
      </c>
      <c r="JO17" s="448">
        <v>13033</v>
      </c>
      <c r="JP17" s="456">
        <v>13149</v>
      </c>
      <c r="JQ17" s="460">
        <v>13274</v>
      </c>
      <c r="JR17" s="469">
        <v>13437</v>
      </c>
      <c r="JS17" s="475">
        <v>13584</v>
      </c>
      <c r="JT17" s="483">
        <v>13756</v>
      </c>
      <c r="JU17" s="489">
        <v>13914</v>
      </c>
      <c r="JV17" s="498">
        <v>14032</v>
      </c>
      <c r="JW17" s="505">
        <v>14197</v>
      </c>
      <c r="JX17" s="511">
        <v>14363</v>
      </c>
      <c r="JY17" s="519">
        <v>14520</v>
      </c>
      <c r="JZ17" s="530">
        <v>14695</v>
      </c>
      <c r="KA17" s="218">
        <f t="shared" si="4"/>
        <v>175</v>
      </c>
      <c r="KB17" s="4"/>
    </row>
    <row r="18" spans="1:288" ht="15" customHeight="1" x14ac:dyDescent="0.2">
      <c r="A18" s="557">
        <v>5</v>
      </c>
      <c r="B18" s="43">
        <v>17</v>
      </c>
      <c r="C18" s="4" t="s">
        <v>256</v>
      </c>
      <c r="D18" s="43">
        <v>4</v>
      </c>
      <c r="E18" s="43">
        <v>3</v>
      </c>
      <c r="F18" s="7">
        <v>458</v>
      </c>
      <c r="G18" s="7">
        <v>460</v>
      </c>
      <c r="H18" s="10">
        <v>464</v>
      </c>
      <c r="I18" s="13">
        <v>470</v>
      </c>
      <c r="J18" s="18">
        <v>478</v>
      </c>
      <c r="K18" s="22">
        <v>482</v>
      </c>
      <c r="L18" s="31">
        <v>485</v>
      </c>
      <c r="M18" s="37">
        <v>490</v>
      </c>
      <c r="N18" s="41">
        <v>498</v>
      </c>
      <c r="O18" s="44">
        <v>503</v>
      </c>
      <c r="P18" s="47">
        <v>506</v>
      </c>
      <c r="Q18" s="53">
        <v>509</v>
      </c>
      <c r="R18" s="65">
        <v>514</v>
      </c>
      <c r="S18" s="69">
        <v>516</v>
      </c>
      <c r="T18" s="71">
        <v>518</v>
      </c>
      <c r="U18" s="73">
        <v>523</v>
      </c>
      <c r="V18" s="77">
        <v>527</v>
      </c>
      <c r="W18" s="82">
        <v>530</v>
      </c>
      <c r="X18" s="88">
        <v>536</v>
      </c>
      <c r="Y18" s="90">
        <v>543</v>
      </c>
      <c r="Z18" s="93">
        <v>548</v>
      </c>
      <c r="AA18" s="99">
        <v>549</v>
      </c>
      <c r="AB18" s="104">
        <v>551</v>
      </c>
      <c r="AC18" s="114">
        <v>554</v>
      </c>
      <c r="AD18" s="117">
        <v>560</v>
      </c>
      <c r="AE18" s="122">
        <v>564</v>
      </c>
      <c r="AF18" s="124">
        <v>568</v>
      </c>
      <c r="AG18" s="129">
        <v>571</v>
      </c>
      <c r="AH18" s="133">
        <v>577</v>
      </c>
      <c r="AI18" s="136">
        <v>587</v>
      </c>
      <c r="AJ18" s="140">
        <v>597</v>
      </c>
      <c r="AK18" s="145">
        <v>607</v>
      </c>
      <c r="AL18" s="149">
        <v>615</v>
      </c>
      <c r="AM18" s="153">
        <v>619</v>
      </c>
      <c r="AN18" s="158">
        <v>622</v>
      </c>
      <c r="AO18" s="163">
        <v>624</v>
      </c>
      <c r="AP18" s="167">
        <v>628</v>
      </c>
      <c r="AQ18" s="174">
        <v>630</v>
      </c>
      <c r="AR18" s="178">
        <v>634</v>
      </c>
      <c r="AS18" s="184">
        <v>639</v>
      </c>
      <c r="AT18" s="1">
        <f>ROUND((AS18-AP18)/3*1.2+AS18,1)</f>
        <v>643.4</v>
      </c>
      <c r="AU18" s="1">
        <v>648</v>
      </c>
      <c r="AV18" s="1">
        <v>656</v>
      </c>
      <c r="AW18" s="205">
        <v>666</v>
      </c>
      <c r="AX18" s="1">
        <v>674</v>
      </c>
      <c r="AY18" s="1">
        <v>680</v>
      </c>
      <c r="AZ18" s="1">
        <v>686</v>
      </c>
      <c r="BA18" s="1">
        <v>692</v>
      </c>
      <c r="BB18" s="1">
        <v>698</v>
      </c>
      <c r="BC18" s="1">
        <v>704</v>
      </c>
      <c r="BD18" s="1">
        <v>710</v>
      </c>
      <c r="BE18" s="1">
        <v>716</v>
      </c>
      <c r="BF18" s="1">
        <v>722</v>
      </c>
      <c r="BG18" s="1">
        <v>728</v>
      </c>
      <c r="BH18" s="1">
        <v>734</v>
      </c>
      <c r="BI18" s="1">
        <v>740</v>
      </c>
      <c r="BJ18" s="1">
        <v>746</v>
      </c>
      <c r="BK18" s="1">
        <v>752</v>
      </c>
      <c r="BL18" s="1">
        <v>758</v>
      </c>
      <c r="BM18" s="1">
        <v>764</v>
      </c>
      <c r="BN18" s="1">
        <v>770</v>
      </c>
      <c r="BO18" s="1">
        <v>776</v>
      </c>
      <c r="BP18" s="1">
        <v>782</v>
      </c>
      <c r="BQ18" s="1">
        <v>788</v>
      </c>
      <c r="BR18" s="1">
        <v>794</v>
      </c>
      <c r="BS18" s="1">
        <v>800</v>
      </c>
      <c r="BT18" s="1">
        <v>806</v>
      </c>
      <c r="BU18" s="1">
        <v>812</v>
      </c>
      <c r="BV18" s="1">
        <v>818</v>
      </c>
      <c r="BW18" s="1">
        <v>824</v>
      </c>
      <c r="BX18" s="1">
        <v>830</v>
      </c>
      <c r="BY18" s="1">
        <v>836</v>
      </c>
      <c r="BZ18" s="1">
        <v>842</v>
      </c>
      <c r="CA18" s="1">
        <v>848</v>
      </c>
      <c r="CB18" s="1">
        <v>854</v>
      </c>
      <c r="CC18" s="1">
        <v>860</v>
      </c>
      <c r="CD18" s="1">
        <v>866</v>
      </c>
      <c r="CE18" s="1">
        <v>872</v>
      </c>
      <c r="CF18" s="1">
        <v>878</v>
      </c>
      <c r="CG18" s="1">
        <v>884</v>
      </c>
      <c r="CH18" s="1">
        <v>890</v>
      </c>
      <c r="CI18" s="1">
        <v>896</v>
      </c>
      <c r="CJ18" s="1">
        <v>902</v>
      </c>
      <c r="CK18" s="1">
        <v>908</v>
      </c>
      <c r="CL18" s="1">
        <v>914</v>
      </c>
      <c r="CM18" s="1">
        <v>920</v>
      </c>
      <c r="CN18" s="1">
        <v>926</v>
      </c>
      <c r="CO18" s="1">
        <v>932</v>
      </c>
      <c r="CP18" s="1">
        <v>938</v>
      </c>
      <c r="CQ18" s="1">
        <v>944</v>
      </c>
      <c r="CR18" s="1">
        <v>950</v>
      </c>
      <c r="CS18" s="522">
        <v>956</v>
      </c>
      <c r="CT18" s="1">
        <v>962</v>
      </c>
      <c r="CU18" s="218">
        <f t="shared" si="0"/>
        <v>6</v>
      </c>
      <c r="CV18" s="7">
        <v>59</v>
      </c>
      <c r="CW18" s="7">
        <v>61</v>
      </c>
      <c r="CX18" s="10">
        <v>62</v>
      </c>
      <c r="CY18" s="13">
        <v>62</v>
      </c>
      <c r="CZ18" s="18">
        <v>63</v>
      </c>
      <c r="DA18" s="22">
        <v>66</v>
      </c>
      <c r="DB18" s="31">
        <v>67</v>
      </c>
      <c r="DC18" s="37">
        <v>67</v>
      </c>
      <c r="DD18" s="41">
        <v>69</v>
      </c>
      <c r="DE18" s="44">
        <v>70</v>
      </c>
      <c r="DF18" s="47">
        <v>74</v>
      </c>
      <c r="DG18" s="53">
        <v>77</v>
      </c>
      <c r="DH18" s="65">
        <v>80</v>
      </c>
      <c r="DI18" s="69">
        <v>84</v>
      </c>
      <c r="DJ18" s="71">
        <v>86</v>
      </c>
      <c r="DK18" s="73">
        <v>89</v>
      </c>
      <c r="DL18" s="77">
        <v>93</v>
      </c>
      <c r="DM18" s="82">
        <v>96</v>
      </c>
      <c r="DN18" s="88">
        <v>100</v>
      </c>
      <c r="DO18" s="90">
        <v>104</v>
      </c>
      <c r="DP18" s="93">
        <v>107</v>
      </c>
      <c r="DQ18" s="99">
        <v>109</v>
      </c>
      <c r="DR18" s="104">
        <v>110</v>
      </c>
      <c r="DS18" s="114">
        <v>113</v>
      </c>
      <c r="DT18" s="117">
        <v>124</v>
      </c>
      <c r="DU18" s="122">
        <v>127</v>
      </c>
      <c r="DV18" s="124">
        <v>131</v>
      </c>
      <c r="DW18" s="129">
        <v>134</v>
      </c>
      <c r="DX18" s="133">
        <v>136</v>
      </c>
      <c r="DY18" s="136">
        <v>136</v>
      </c>
      <c r="DZ18" s="140">
        <v>136</v>
      </c>
      <c r="EA18" s="145">
        <v>136</v>
      </c>
      <c r="EB18" s="149">
        <v>136</v>
      </c>
      <c r="EC18" s="153">
        <v>142</v>
      </c>
      <c r="ED18" s="158">
        <v>144</v>
      </c>
      <c r="EE18" s="163">
        <v>147</v>
      </c>
      <c r="EF18" s="167">
        <v>150</v>
      </c>
      <c r="EG18" s="174">
        <v>154</v>
      </c>
      <c r="EH18" s="178">
        <v>155</v>
      </c>
      <c r="EI18" s="184">
        <v>158</v>
      </c>
      <c r="EJ18" s="1">
        <v>159</v>
      </c>
      <c r="EK18" s="1">
        <f t="shared" ref="EK18:EK20" si="36">EJ18</f>
        <v>159</v>
      </c>
      <c r="EL18" s="1">
        <f t="shared" si="32"/>
        <v>159</v>
      </c>
      <c r="EM18" s="205">
        <v>159</v>
      </c>
      <c r="EN18" s="1">
        <f>EM18</f>
        <v>159</v>
      </c>
      <c r="EO18" s="1">
        <f>EN18</f>
        <v>159</v>
      </c>
      <c r="EP18" s="1">
        <v>162</v>
      </c>
      <c r="EQ18" s="1">
        <v>165</v>
      </c>
      <c r="ER18" s="1">
        <v>162</v>
      </c>
      <c r="ES18" s="1">
        <v>164</v>
      </c>
      <c r="ET18" s="1">
        <v>166</v>
      </c>
      <c r="EU18" s="1">
        <v>168</v>
      </c>
      <c r="EV18" s="1">
        <f t="shared" si="33"/>
        <v>168</v>
      </c>
      <c r="EW18" s="1">
        <f t="shared" si="34"/>
        <v>168</v>
      </c>
      <c r="EX18" s="1">
        <f t="shared" si="35"/>
        <v>168</v>
      </c>
      <c r="EY18" s="1">
        <v>169</v>
      </c>
      <c r="EZ18" s="1">
        <v>171</v>
      </c>
      <c r="FA18" s="234">
        <v>162</v>
      </c>
      <c r="FB18" s="234">
        <v>162</v>
      </c>
      <c r="FC18" s="1">
        <v>162</v>
      </c>
      <c r="FD18" s="1">
        <v>162</v>
      </c>
      <c r="FE18" s="1">
        <v>162</v>
      </c>
      <c r="FF18" s="1">
        <v>162</v>
      </c>
      <c r="FG18" s="1">
        <f>FF18</f>
        <v>162</v>
      </c>
      <c r="FH18" s="1">
        <f>FG18</f>
        <v>162</v>
      </c>
      <c r="FI18" s="1">
        <f>FH18</f>
        <v>162</v>
      </c>
      <c r="FJ18" s="1">
        <f>FI18</f>
        <v>162</v>
      </c>
      <c r="FK18" s="1">
        <v>162</v>
      </c>
      <c r="FL18" s="1">
        <v>162</v>
      </c>
      <c r="FM18" s="1">
        <v>162</v>
      </c>
      <c r="FN18" s="1">
        <v>162</v>
      </c>
      <c r="FO18" s="1">
        <v>162</v>
      </c>
      <c r="FP18" s="1">
        <v>162</v>
      </c>
      <c r="FQ18" s="1">
        <v>162</v>
      </c>
      <c r="FR18" s="1">
        <v>162</v>
      </c>
      <c r="FS18" s="1">
        <v>162</v>
      </c>
      <c r="FT18" s="1">
        <v>162</v>
      </c>
      <c r="FU18" s="1">
        <v>162</v>
      </c>
      <c r="FV18" s="1">
        <v>162</v>
      </c>
      <c r="FW18" s="1">
        <v>162</v>
      </c>
      <c r="FX18" s="1">
        <v>162</v>
      </c>
      <c r="FY18" s="1">
        <v>162</v>
      </c>
      <c r="FZ18" s="1">
        <v>162</v>
      </c>
      <c r="GA18" s="1">
        <v>162</v>
      </c>
      <c r="GB18" s="1">
        <v>162</v>
      </c>
      <c r="GC18" s="1">
        <v>162</v>
      </c>
      <c r="GD18" s="1">
        <v>162</v>
      </c>
      <c r="GE18" s="1">
        <v>162</v>
      </c>
      <c r="GF18" s="1">
        <v>162</v>
      </c>
      <c r="GG18" s="1">
        <v>162</v>
      </c>
      <c r="GH18" s="1">
        <v>162</v>
      </c>
      <c r="GI18" s="522">
        <v>162</v>
      </c>
      <c r="GJ18" s="1">
        <v>162</v>
      </c>
      <c r="GK18" s="218">
        <f t="shared" si="3"/>
        <v>0</v>
      </c>
      <c r="GL18" s="7">
        <v>19818</v>
      </c>
      <c r="GM18" s="7">
        <v>20036</v>
      </c>
      <c r="GN18" s="7">
        <v>20282</v>
      </c>
      <c r="GO18" s="13">
        <v>20487</v>
      </c>
      <c r="GP18" s="17">
        <v>20685</v>
      </c>
      <c r="GQ18" s="22">
        <v>20870</v>
      </c>
      <c r="GR18" s="31">
        <v>21069</v>
      </c>
      <c r="GS18" s="37">
        <v>21282</v>
      </c>
      <c r="GT18" s="41">
        <v>21594</v>
      </c>
      <c r="GU18" s="44">
        <v>21850</v>
      </c>
      <c r="GV18" s="47">
        <v>22076</v>
      </c>
      <c r="GW18" s="53">
        <v>22357</v>
      </c>
      <c r="GX18" s="65">
        <v>22609</v>
      </c>
      <c r="GY18" s="69">
        <v>22900</v>
      </c>
      <c r="GZ18" s="71">
        <v>23161</v>
      </c>
      <c r="HA18" s="73">
        <v>23391</v>
      </c>
      <c r="HB18" s="77">
        <v>23621</v>
      </c>
      <c r="HC18" s="82">
        <v>23851</v>
      </c>
      <c r="HD18" s="88">
        <v>24083</v>
      </c>
      <c r="HE18" s="90">
        <v>24302</v>
      </c>
      <c r="HF18" s="93">
        <v>24543</v>
      </c>
      <c r="HG18" s="99">
        <v>24788</v>
      </c>
      <c r="HH18" s="104">
        <v>25037</v>
      </c>
      <c r="HI18" s="114">
        <v>25324</v>
      </c>
      <c r="HJ18" s="117">
        <v>25605</v>
      </c>
      <c r="HK18" s="122">
        <v>25836</v>
      </c>
      <c r="HL18" s="124">
        <v>26081</v>
      </c>
      <c r="HM18" s="129">
        <v>26310</v>
      </c>
      <c r="HN18" s="133">
        <v>26547</v>
      </c>
      <c r="HO18" s="136">
        <v>26777</v>
      </c>
      <c r="HP18" s="140">
        <v>27008</v>
      </c>
      <c r="HQ18" s="145">
        <v>27565</v>
      </c>
      <c r="HR18" s="149">
        <v>28068</v>
      </c>
      <c r="HS18" s="153">
        <v>28293</v>
      </c>
      <c r="HT18" s="158">
        <v>28511</v>
      </c>
      <c r="HU18" s="163">
        <v>28742</v>
      </c>
      <c r="HV18" s="167">
        <v>28957</v>
      </c>
      <c r="HW18" s="174">
        <v>29147</v>
      </c>
      <c r="HX18" s="178">
        <v>29356</v>
      </c>
      <c r="HY18" s="184">
        <v>29542</v>
      </c>
      <c r="HZ18" s="189">
        <v>29959</v>
      </c>
      <c r="IA18" s="193">
        <v>30787</v>
      </c>
      <c r="IB18" s="202">
        <v>31445</v>
      </c>
      <c r="IC18" s="205">
        <v>32016</v>
      </c>
      <c r="ID18" s="209">
        <v>32535</v>
      </c>
      <c r="IE18" s="218">
        <v>32960</v>
      </c>
      <c r="IF18" s="225">
        <v>33228</v>
      </c>
      <c r="IG18" s="229">
        <v>33518</v>
      </c>
      <c r="IH18" s="235">
        <v>33788</v>
      </c>
      <c r="II18" s="245">
        <v>34022</v>
      </c>
      <c r="IJ18" s="251">
        <v>34275</v>
      </c>
      <c r="IK18" s="255">
        <v>34520</v>
      </c>
      <c r="IL18" s="264">
        <v>35057</v>
      </c>
      <c r="IM18" s="268">
        <v>35777</v>
      </c>
      <c r="IN18" s="272">
        <v>36516</v>
      </c>
      <c r="IO18" s="279">
        <v>36823</v>
      </c>
      <c r="IP18" s="285">
        <v>37198</v>
      </c>
      <c r="IQ18" s="291">
        <v>37478</v>
      </c>
      <c r="IR18" s="295">
        <v>37732</v>
      </c>
      <c r="IS18" s="299">
        <v>38053</v>
      </c>
      <c r="IT18" s="305">
        <v>38337</v>
      </c>
      <c r="IU18" s="308">
        <v>38623</v>
      </c>
      <c r="IV18" s="310">
        <v>38890</v>
      </c>
      <c r="IW18" s="313">
        <v>39402</v>
      </c>
      <c r="IX18" s="317">
        <v>40097</v>
      </c>
      <c r="IY18" s="322">
        <v>40696</v>
      </c>
      <c r="IZ18" s="327">
        <v>41428</v>
      </c>
      <c r="JA18" s="331">
        <v>41761</v>
      </c>
      <c r="JB18" s="335">
        <v>42272</v>
      </c>
      <c r="JC18" s="338">
        <v>42532</v>
      </c>
      <c r="JD18" s="343">
        <v>42806</v>
      </c>
      <c r="JE18" s="346">
        <v>43116</v>
      </c>
      <c r="JF18" s="354">
        <v>43422</v>
      </c>
      <c r="JG18" s="375">
        <v>43663</v>
      </c>
      <c r="JH18" s="388">
        <v>43914</v>
      </c>
      <c r="JI18" s="393">
        <v>44169</v>
      </c>
      <c r="JJ18" s="414">
        <v>44599</v>
      </c>
      <c r="JK18" s="422">
        <v>44855</v>
      </c>
      <c r="JL18" s="429">
        <v>45410</v>
      </c>
      <c r="JM18" s="435">
        <v>45671</v>
      </c>
      <c r="JN18" s="441">
        <v>45961</v>
      </c>
      <c r="JO18" s="448">
        <v>46201</v>
      </c>
      <c r="JP18" s="456">
        <v>46500</v>
      </c>
      <c r="JQ18" s="460">
        <v>46833</v>
      </c>
      <c r="JR18" s="469">
        <v>47152</v>
      </c>
      <c r="JS18" s="475">
        <v>47428</v>
      </c>
      <c r="JT18" s="483">
        <v>47707</v>
      </c>
      <c r="JU18" s="489">
        <v>47939</v>
      </c>
      <c r="JV18" s="498">
        <v>48330</v>
      </c>
      <c r="JW18" s="505">
        <v>48906</v>
      </c>
      <c r="JX18" s="511">
        <v>49113</v>
      </c>
      <c r="JY18" s="519">
        <v>49360</v>
      </c>
      <c r="JZ18" s="530">
        <v>49619</v>
      </c>
      <c r="KA18" s="218">
        <f t="shared" si="4"/>
        <v>259</v>
      </c>
      <c r="KB18" s="4"/>
    </row>
    <row r="19" spans="1:288" ht="15" customHeight="1" x14ac:dyDescent="0.2">
      <c r="A19" s="557"/>
      <c r="B19" s="43">
        <v>18</v>
      </c>
      <c r="C19" s="4" t="s">
        <v>257</v>
      </c>
      <c r="D19" s="43">
        <v>0</v>
      </c>
      <c r="E19" s="43">
        <v>3</v>
      </c>
      <c r="F19" s="7">
        <v>374</v>
      </c>
      <c r="G19" s="1">
        <v>378</v>
      </c>
      <c r="H19" s="10">
        <v>382</v>
      </c>
      <c r="I19" s="13">
        <v>386</v>
      </c>
      <c r="J19" s="18">
        <v>390</v>
      </c>
      <c r="K19" s="25">
        <v>396</v>
      </c>
      <c r="L19" s="31">
        <v>403</v>
      </c>
      <c r="M19" s="1">
        <f t="shared" ref="M19:M21" si="37">ROUND((L19-F19)/6+L19+1,0)</f>
        <v>409</v>
      </c>
      <c r="N19" s="1">
        <f t="shared" ref="N19:N21" si="38">ROUND((M19-F19)/7+M19,0)</f>
        <v>414</v>
      </c>
      <c r="O19" s="44">
        <v>417</v>
      </c>
      <c r="P19" s="1">
        <f t="shared" ref="P19:P21" si="39">ROUND((O19-F19)/9+O19,0)</f>
        <v>422</v>
      </c>
      <c r="Q19" s="53">
        <v>425</v>
      </c>
      <c r="R19" s="65">
        <v>430</v>
      </c>
      <c r="S19" s="1">
        <f>ROUND((R19-G19)/11+R19,1)</f>
        <v>434.7</v>
      </c>
      <c r="T19" s="71">
        <v>437</v>
      </c>
      <c r="U19" s="73">
        <v>440</v>
      </c>
      <c r="V19" s="77">
        <v>445</v>
      </c>
      <c r="W19" s="82">
        <v>450</v>
      </c>
      <c r="X19" s="88">
        <v>456</v>
      </c>
      <c r="Y19" s="1">
        <f>ROUND((X19-U19)/3+X19,1)</f>
        <v>461.3</v>
      </c>
      <c r="Z19" s="93">
        <v>462</v>
      </c>
      <c r="AA19" s="1">
        <f>ROUND((Z19-W19)/3+Z19,1)</f>
        <v>466</v>
      </c>
      <c r="AB19" s="1">
        <f>ROUND((AA19-X19)/3+AA19,1)</f>
        <v>469.3</v>
      </c>
      <c r="AC19" s="114">
        <v>472</v>
      </c>
      <c r="AD19" s="117">
        <v>475</v>
      </c>
      <c r="AE19" s="122">
        <v>478</v>
      </c>
      <c r="AF19" s="1">
        <f>ROUND((AE19-AB19)/3+AE19,1)</f>
        <v>480.9</v>
      </c>
      <c r="AG19" s="129">
        <v>484</v>
      </c>
      <c r="AH19" s="133">
        <v>490</v>
      </c>
      <c r="AI19" s="136">
        <v>493</v>
      </c>
      <c r="AJ19" s="1">
        <f>ROUND((AI19-AF19)/3+AI19,1)</f>
        <v>497</v>
      </c>
      <c r="AK19" s="1">
        <f t="shared" ref="AK19:AK21" si="40">ROUND((AJ19-AG19)/3+AJ19,1)</f>
        <v>501.3</v>
      </c>
      <c r="AL19" s="1">
        <v>505</v>
      </c>
      <c r="AM19" s="1">
        <v>509</v>
      </c>
      <c r="AN19" s="5">
        <v>509</v>
      </c>
      <c r="AO19" s="163">
        <v>510</v>
      </c>
      <c r="AP19" s="1">
        <v>512</v>
      </c>
      <c r="AQ19" s="1">
        <v>514</v>
      </c>
      <c r="AR19" s="1">
        <v>516</v>
      </c>
      <c r="AS19" s="1">
        <v>518</v>
      </c>
      <c r="AT19" s="1">
        <v>520</v>
      </c>
      <c r="AU19" s="1">
        <v>528.70000000000005</v>
      </c>
      <c r="AV19" s="1">
        <f>AU19+8.7</f>
        <v>537.40000000000009</v>
      </c>
      <c r="AW19" s="1">
        <f>AV19+8.7</f>
        <v>546.10000000000014</v>
      </c>
      <c r="AX19" s="209">
        <v>534</v>
      </c>
      <c r="AY19" s="218">
        <v>538</v>
      </c>
      <c r="AZ19" s="225">
        <v>540</v>
      </c>
      <c r="BA19" s="1">
        <v>543</v>
      </c>
      <c r="BB19" s="1">
        <v>546</v>
      </c>
      <c r="BC19" s="1">
        <v>549</v>
      </c>
      <c r="BD19" s="251">
        <v>548</v>
      </c>
      <c r="BE19" s="255">
        <v>551</v>
      </c>
      <c r="BF19" s="264">
        <v>553</v>
      </c>
      <c r="BG19" s="268">
        <v>557</v>
      </c>
      <c r="BH19" s="1">
        <v>560</v>
      </c>
      <c r="BI19" s="279">
        <v>567</v>
      </c>
      <c r="BJ19" s="285">
        <v>572</v>
      </c>
      <c r="BK19" s="291">
        <v>578</v>
      </c>
      <c r="BL19" s="295">
        <v>581</v>
      </c>
      <c r="BM19" s="299">
        <v>584</v>
      </c>
      <c r="BN19" s="305">
        <v>587</v>
      </c>
      <c r="BO19" s="308">
        <v>590</v>
      </c>
      <c r="BP19" s="310">
        <v>592</v>
      </c>
      <c r="BQ19" s="313">
        <v>597</v>
      </c>
      <c r="BR19" s="317">
        <v>602</v>
      </c>
      <c r="BS19" s="322">
        <v>607</v>
      </c>
      <c r="BT19" s="327">
        <v>610</v>
      </c>
      <c r="BU19" s="331">
        <v>616</v>
      </c>
      <c r="BV19" s="335">
        <v>622</v>
      </c>
      <c r="BW19" s="338">
        <v>626</v>
      </c>
      <c r="BX19" s="343">
        <v>629</v>
      </c>
      <c r="BY19" s="346">
        <v>633</v>
      </c>
      <c r="BZ19" s="354">
        <v>802.28</v>
      </c>
      <c r="CA19" s="375">
        <v>804</v>
      </c>
      <c r="CB19" s="388">
        <v>809</v>
      </c>
      <c r="CC19" s="393">
        <v>813</v>
      </c>
      <c r="CD19" s="414">
        <v>818</v>
      </c>
      <c r="CE19" s="422">
        <v>818</v>
      </c>
      <c r="CF19" s="429">
        <v>818</v>
      </c>
      <c r="CG19" s="435">
        <v>820</v>
      </c>
      <c r="CH19" s="441">
        <v>821</v>
      </c>
      <c r="CI19" s="448">
        <v>824</v>
      </c>
      <c r="CJ19" s="456">
        <v>827</v>
      </c>
      <c r="CK19" s="460">
        <v>830</v>
      </c>
      <c r="CL19" s="469">
        <v>834</v>
      </c>
      <c r="CM19" s="475">
        <v>838</v>
      </c>
      <c r="CN19" s="483">
        <v>841</v>
      </c>
      <c r="CO19" s="489">
        <v>844</v>
      </c>
      <c r="CP19" s="498">
        <v>847</v>
      </c>
      <c r="CQ19" s="505">
        <v>851</v>
      </c>
      <c r="CR19" s="511">
        <v>853</v>
      </c>
      <c r="CS19" s="519">
        <v>856</v>
      </c>
      <c r="CT19" s="530">
        <v>857</v>
      </c>
      <c r="CU19" s="218">
        <f t="shared" si="0"/>
        <v>1</v>
      </c>
      <c r="CV19" s="7">
        <v>68</v>
      </c>
      <c r="CW19" s="1">
        <v>73</v>
      </c>
      <c r="CX19" s="10">
        <v>76</v>
      </c>
      <c r="CY19" s="13">
        <v>80</v>
      </c>
      <c r="CZ19" s="18">
        <v>82</v>
      </c>
      <c r="DA19" s="25">
        <v>86</v>
      </c>
      <c r="DB19" s="31">
        <v>88</v>
      </c>
      <c r="DC19" s="1">
        <f t="shared" ref="DC19:DC21" si="41">ROUND((DB19-CV19)/6/31*21+DB19,0)</f>
        <v>90</v>
      </c>
      <c r="DD19" s="1">
        <f t="shared" ref="DD19:DD21" si="42">ROUND((DC19-CV19)/7+DC19,0)</f>
        <v>93</v>
      </c>
      <c r="DE19" s="44">
        <v>95</v>
      </c>
      <c r="DF19" s="1">
        <f t="shared" ref="DF19:DF21" si="43">ROUND((DE19-CV19)/9+DE19+1,0)</f>
        <v>99</v>
      </c>
      <c r="DG19" s="53">
        <v>102</v>
      </c>
      <c r="DH19" s="65">
        <v>106</v>
      </c>
      <c r="DI19" s="1">
        <f>ROUND((DH19-CW19)/11+DH19,1)</f>
        <v>109</v>
      </c>
      <c r="DJ19" s="71">
        <v>112</v>
      </c>
      <c r="DK19" s="73">
        <v>114</v>
      </c>
      <c r="DL19" s="77">
        <v>117</v>
      </c>
      <c r="DM19" s="82">
        <v>118</v>
      </c>
      <c r="DN19" s="88">
        <v>120</v>
      </c>
      <c r="DO19" s="1">
        <f>ROUND((DN19-DK19)/3+DN19,1)</f>
        <v>122</v>
      </c>
      <c r="DP19" s="93">
        <v>122</v>
      </c>
      <c r="DQ19" s="1">
        <f>ROUND((DP19-DM19)/3+DP19,1)</f>
        <v>123.3</v>
      </c>
      <c r="DR19" s="1">
        <f>ROUND((DQ19-DN19)/3+DQ19,1)</f>
        <v>124.4</v>
      </c>
      <c r="DS19" s="114">
        <v>129</v>
      </c>
      <c r="DT19" s="117">
        <v>133</v>
      </c>
      <c r="DU19" s="122">
        <v>134</v>
      </c>
      <c r="DV19" s="1">
        <f>ROUND((DU19-DR19)/3+DU19,1)</f>
        <v>137.19999999999999</v>
      </c>
      <c r="DW19" s="129">
        <v>138</v>
      </c>
      <c r="DX19" s="133">
        <v>140</v>
      </c>
      <c r="DY19" s="136">
        <v>140</v>
      </c>
      <c r="DZ19" s="1">
        <f>DY19</f>
        <v>140</v>
      </c>
      <c r="EA19" s="1">
        <v>140</v>
      </c>
      <c r="EB19" s="1">
        <v>141</v>
      </c>
      <c r="EC19" s="1">
        <v>142</v>
      </c>
      <c r="ED19" s="158">
        <v>145</v>
      </c>
      <c r="EE19" s="163">
        <v>147</v>
      </c>
      <c r="EF19" s="1">
        <v>149</v>
      </c>
      <c r="EG19" s="1">
        <v>151</v>
      </c>
      <c r="EH19" s="1">
        <v>153</v>
      </c>
      <c r="EI19" s="1">
        <v>155</v>
      </c>
      <c r="EJ19" s="1">
        <v>156</v>
      </c>
      <c r="EK19" s="1">
        <f t="shared" si="36"/>
        <v>156</v>
      </c>
      <c r="EL19" s="1">
        <f t="shared" si="32"/>
        <v>156</v>
      </c>
      <c r="EM19" s="1">
        <f>EL19</f>
        <v>156</v>
      </c>
      <c r="EN19" s="209">
        <v>156</v>
      </c>
      <c r="EO19" s="218">
        <v>160</v>
      </c>
      <c r="EP19" s="225">
        <v>162</v>
      </c>
      <c r="EQ19" s="1">
        <v>165</v>
      </c>
      <c r="ER19" s="1">
        <v>168</v>
      </c>
      <c r="ES19" s="234">
        <v>167</v>
      </c>
      <c r="ET19" s="251">
        <v>169</v>
      </c>
      <c r="EU19" s="255">
        <v>170</v>
      </c>
      <c r="EV19" s="264">
        <v>170</v>
      </c>
      <c r="EW19" s="268">
        <v>170</v>
      </c>
      <c r="EX19" s="1">
        <f t="shared" si="35"/>
        <v>170</v>
      </c>
      <c r="EY19" s="279">
        <v>171</v>
      </c>
      <c r="EZ19" s="285">
        <v>171</v>
      </c>
      <c r="FA19" s="291">
        <v>171</v>
      </c>
      <c r="FB19" s="295">
        <v>171</v>
      </c>
      <c r="FC19" s="299">
        <v>171</v>
      </c>
      <c r="FD19" s="305">
        <v>171</v>
      </c>
      <c r="FE19" s="308">
        <v>171</v>
      </c>
      <c r="FF19" s="310">
        <v>171</v>
      </c>
      <c r="FG19" s="313">
        <v>171</v>
      </c>
      <c r="FH19" s="317">
        <v>171</v>
      </c>
      <c r="FI19" s="322">
        <v>171</v>
      </c>
      <c r="FJ19" s="327">
        <v>171</v>
      </c>
      <c r="FK19" s="331">
        <v>171</v>
      </c>
      <c r="FL19" s="335">
        <v>171</v>
      </c>
      <c r="FM19" s="338">
        <v>171</v>
      </c>
      <c r="FN19" s="343">
        <v>171</v>
      </c>
      <c r="FO19" s="346">
        <v>171</v>
      </c>
      <c r="FP19" s="354">
        <v>171</v>
      </c>
      <c r="FQ19" s="375">
        <v>2</v>
      </c>
      <c r="FR19" s="388">
        <v>6</v>
      </c>
      <c r="FS19" s="393">
        <v>10</v>
      </c>
      <c r="FT19" s="414">
        <v>10</v>
      </c>
      <c r="FU19" s="422">
        <v>10</v>
      </c>
      <c r="FV19" s="429">
        <v>10</v>
      </c>
      <c r="FW19" s="435">
        <v>10</v>
      </c>
      <c r="FX19" s="441">
        <v>14</v>
      </c>
      <c r="FY19" s="448">
        <v>17</v>
      </c>
      <c r="FZ19" s="456">
        <v>20</v>
      </c>
      <c r="GA19" s="460">
        <v>24</v>
      </c>
      <c r="GB19" s="469">
        <v>28</v>
      </c>
      <c r="GC19" s="475">
        <v>32</v>
      </c>
      <c r="GD19" s="483">
        <v>37</v>
      </c>
      <c r="GE19" s="489">
        <v>40</v>
      </c>
      <c r="GF19" s="498">
        <v>42</v>
      </c>
      <c r="GG19" s="505">
        <v>45</v>
      </c>
      <c r="GH19" s="511">
        <v>47</v>
      </c>
      <c r="GI19" s="519">
        <v>48</v>
      </c>
      <c r="GJ19" s="530">
        <v>48</v>
      </c>
      <c r="GK19" s="218">
        <f t="shared" si="3"/>
        <v>0</v>
      </c>
      <c r="GL19" s="7">
        <v>7195</v>
      </c>
      <c r="GM19" s="7">
        <v>7317</v>
      </c>
      <c r="GN19" s="7">
        <v>7452</v>
      </c>
      <c r="GO19" s="13">
        <v>7562</v>
      </c>
      <c r="GP19" s="17">
        <v>7652</v>
      </c>
      <c r="GQ19" s="22">
        <v>7762</v>
      </c>
      <c r="GR19" s="31">
        <v>7907</v>
      </c>
      <c r="GS19" s="37">
        <v>8010</v>
      </c>
      <c r="GT19" s="41">
        <v>8106</v>
      </c>
      <c r="GU19" s="44">
        <v>8199</v>
      </c>
      <c r="GV19" s="47">
        <v>8310</v>
      </c>
      <c r="GW19" s="53">
        <v>8418</v>
      </c>
      <c r="GX19" s="65">
        <v>8513</v>
      </c>
      <c r="GY19" s="69">
        <v>8613</v>
      </c>
      <c r="GZ19" s="71">
        <v>8720</v>
      </c>
      <c r="HA19" s="73">
        <v>8798</v>
      </c>
      <c r="HB19" s="77">
        <v>8896</v>
      </c>
      <c r="HC19" s="82">
        <v>9121</v>
      </c>
      <c r="HD19" s="88">
        <v>9300</v>
      </c>
      <c r="HE19" s="90">
        <v>9400</v>
      </c>
      <c r="HF19" s="93">
        <v>9501</v>
      </c>
      <c r="HG19" s="99">
        <v>9598</v>
      </c>
      <c r="HH19" s="104">
        <v>9687</v>
      </c>
      <c r="HI19" s="114">
        <v>9785</v>
      </c>
      <c r="HJ19" s="117">
        <v>9881</v>
      </c>
      <c r="HK19" s="122">
        <v>9961</v>
      </c>
      <c r="HL19" s="124">
        <v>10051</v>
      </c>
      <c r="HM19" s="129">
        <v>10132</v>
      </c>
      <c r="HN19" s="133">
        <v>10237</v>
      </c>
      <c r="HO19" s="136">
        <v>10320</v>
      </c>
      <c r="HP19" s="140">
        <v>10404</v>
      </c>
      <c r="HQ19" s="145">
        <v>10483</v>
      </c>
      <c r="HR19" s="149">
        <v>10558</v>
      </c>
      <c r="HS19" s="153">
        <v>10635</v>
      </c>
      <c r="HT19" s="158">
        <v>10713</v>
      </c>
      <c r="HU19" s="163">
        <v>10803</v>
      </c>
      <c r="HV19" s="167">
        <v>10895</v>
      </c>
      <c r="HW19" s="174">
        <v>10990</v>
      </c>
      <c r="HX19" s="178">
        <v>11095</v>
      </c>
      <c r="HY19" s="184">
        <v>11180</v>
      </c>
      <c r="HZ19" s="189">
        <v>11290</v>
      </c>
      <c r="IA19" s="193">
        <v>11394</v>
      </c>
      <c r="IB19" s="202">
        <v>11492</v>
      </c>
      <c r="IC19" s="205">
        <v>11572</v>
      </c>
      <c r="ID19" s="209">
        <v>11657</v>
      </c>
      <c r="IE19" s="218">
        <v>11762</v>
      </c>
      <c r="IF19" s="225">
        <v>11869</v>
      </c>
      <c r="IG19" s="229">
        <v>11964</v>
      </c>
      <c r="IH19" s="235">
        <v>12049</v>
      </c>
      <c r="II19" s="245">
        <v>12137</v>
      </c>
      <c r="IJ19" s="251">
        <v>12243</v>
      </c>
      <c r="IK19" s="255">
        <v>12337</v>
      </c>
      <c r="IL19" s="264">
        <v>12430</v>
      </c>
      <c r="IM19" s="268">
        <v>12632</v>
      </c>
      <c r="IN19" s="272">
        <v>12895</v>
      </c>
      <c r="IO19" s="279">
        <v>13025</v>
      </c>
      <c r="IP19" s="285">
        <v>13248</v>
      </c>
      <c r="IQ19" s="291">
        <v>13494</v>
      </c>
      <c r="IR19" s="295">
        <v>13597</v>
      </c>
      <c r="IS19" s="299">
        <v>13689</v>
      </c>
      <c r="IT19" s="305">
        <v>13784</v>
      </c>
      <c r="IU19" s="308">
        <v>13885</v>
      </c>
      <c r="IV19" s="310">
        <v>13986</v>
      </c>
      <c r="IW19" s="313">
        <v>14161</v>
      </c>
      <c r="IX19" s="317">
        <v>14360</v>
      </c>
      <c r="IY19" s="322">
        <v>14570</v>
      </c>
      <c r="IZ19" s="327">
        <v>14776</v>
      </c>
      <c r="JA19" s="331">
        <v>14917</v>
      </c>
      <c r="JB19" s="335">
        <v>15080</v>
      </c>
      <c r="JC19" s="338">
        <v>15196</v>
      </c>
      <c r="JD19" s="343">
        <v>15298</v>
      </c>
      <c r="JE19" s="346">
        <v>15405</v>
      </c>
      <c r="JF19" s="354">
        <v>15512</v>
      </c>
      <c r="JG19" s="375">
        <v>15612</v>
      </c>
      <c r="JH19" s="388">
        <v>15727</v>
      </c>
      <c r="JI19" s="393">
        <v>15840</v>
      </c>
      <c r="JJ19" s="414">
        <v>16074</v>
      </c>
      <c r="JK19" s="422">
        <v>16135</v>
      </c>
      <c r="JL19" s="429">
        <v>16216</v>
      </c>
      <c r="JM19" s="435">
        <v>16268</v>
      </c>
      <c r="JN19" s="441">
        <v>16367</v>
      </c>
      <c r="JO19" s="448">
        <v>16453</v>
      </c>
      <c r="JP19" s="456">
        <v>16533</v>
      </c>
      <c r="JQ19" s="460">
        <v>16629</v>
      </c>
      <c r="JR19" s="469">
        <v>16707</v>
      </c>
      <c r="JS19" s="475">
        <v>16795</v>
      </c>
      <c r="JT19" s="483">
        <v>16888</v>
      </c>
      <c r="JU19" s="489">
        <v>16972</v>
      </c>
      <c r="JV19" s="498">
        <v>17159</v>
      </c>
      <c r="JW19" s="505">
        <v>17384</v>
      </c>
      <c r="JX19" s="511">
        <v>17511</v>
      </c>
      <c r="JY19" s="519">
        <v>17628</v>
      </c>
      <c r="JZ19" s="530">
        <v>17698</v>
      </c>
      <c r="KA19" s="218">
        <f t="shared" si="4"/>
        <v>70</v>
      </c>
      <c r="KB19" s="4"/>
    </row>
    <row r="20" spans="1:288" ht="15" customHeight="1" x14ac:dyDescent="0.2">
      <c r="A20" s="557"/>
      <c r="B20" s="43">
        <v>19</v>
      </c>
      <c r="C20" s="4" t="s">
        <v>258</v>
      </c>
      <c r="D20" s="43">
        <v>1</v>
      </c>
      <c r="E20" s="43">
        <v>1</v>
      </c>
      <c r="F20" s="7">
        <v>325</v>
      </c>
      <c r="G20" s="1">
        <v>327</v>
      </c>
      <c r="H20" s="1">
        <v>330</v>
      </c>
      <c r="I20" s="13">
        <v>336</v>
      </c>
      <c r="J20" s="18">
        <v>340</v>
      </c>
      <c r="K20" s="1">
        <v>344</v>
      </c>
      <c r="L20" s="1">
        <v>348</v>
      </c>
      <c r="M20" s="1">
        <f t="shared" si="37"/>
        <v>353</v>
      </c>
      <c r="N20" s="1">
        <f t="shared" si="38"/>
        <v>357</v>
      </c>
      <c r="O20" s="1">
        <f t="shared" ref="O20:O22" si="44">ROUND((N20-F20)/8+N20,0)</f>
        <v>361</v>
      </c>
      <c r="P20" s="1">
        <f t="shared" si="39"/>
        <v>365</v>
      </c>
      <c r="Q20" s="1">
        <f t="shared" ref="Q20:Q21" si="45">ROUND((P20-F20)/10+P20,1)</f>
        <v>369</v>
      </c>
      <c r="R20" s="65">
        <v>371</v>
      </c>
      <c r="S20" s="1">
        <f>ROUND((R20-G20)/11+R20,1)</f>
        <v>375</v>
      </c>
      <c r="T20" s="71">
        <v>379</v>
      </c>
      <c r="U20" s="73">
        <v>383</v>
      </c>
      <c r="V20" s="77">
        <v>387</v>
      </c>
      <c r="W20" s="82">
        <v>395</v>
      </c>
      <c r="X20" s="88">
        <v>406</v>
      </c>
      <c r="Y20" s="90">
        <v>406</v>
      </c>
      <c r="Z20" s="93">
        <v>408</v>
      </c>
      <c r="AA20" s="99">
        <v>410</v>
      </c>
      <c r="AB20" s="104">
        <v>412</v>
      </c>
      <c r="AC20" s="114">
        <v>413</v>
      </c>
      <c r="AD20" s="117">
        <v>417</v>
      </c>
      <c r="AE20" s="122">
        <v>419</v>
      </c>
      <c r="AF20" s="124">
        <v>423</v>
      </c>
      <c r="AG20" s="129">
        <v>425</v>
      </c>
      <c r="AH20" s="133">
        <v>426</v>
      </c>
      <c r="AI20" s="136">
        <v>431</v>
      </c>
      <c r="AJ20" s="140">
        <v>433</v>
      </c>
      <c r="AK20" s="1">
        <f t="shared" si="40"/>
        <v>435.7</v>
      </c>
      <c r="AL20" s="149">
        <v>439</v>
      </c>
      <c r="AM20" s="1">
        <v>442</v>
      </c>
      <c r="AN20" s="158">
        <v>444</v>
      </c>
      <c r="AO20" s="163">
        <v>446</v>
      </c>
      <c r="AP20" s="167">
        <v>447</v>
      </c>
      <c r="AQ20" s="174">
        <v>451</v>
      </c>
      <c r="AR20" s="178">
        <v>453</v>
      </c>
      <c r="AS20" s="1">
        <v>456</v>
      </c>
      <c r="AT20" s="1">
        <v>460</v>
      </c>
      <c r="AU20" s="1">
        <v>464</v>
      </c>
      <c r="AV20" s="202">
        <v>486</v>
      </c>
      <c r="AW20" s="205">
        <v>470</v>
      </c>
      <c r="AX20" s="1">
        <v>474</v>
      </c>
      <c r="AY20" s="218">
        <v>478</v>
      </c>
      <c r="AZ20" s="225">
        <v>480</v>
      </c>
      <c r="BA20" s="229">
        <v>482</v>
      </c>
      <c r="BB20" s="235">
        <v>484</v>
      </c>
      <c r="BC20" s="1">
        <v>486</v>
      </c>
      <c r="BD20" s="251">
        <v>487</v>
      </c>
      <c r="BE20" s="255">
        <v>489</v>
      </c>
      <c r="BF20" s="1">
        <v>491</v>
      </c>
      <c r="BG20" s="268">
        <v>492</v>
      </c>
      <c r="BH20" s="1">
        <v>494</v>
      </c>
      <c r="BI20" s="279">
        <v>502</v>
      </c>
      <c r="BJ20" s="285">
        <v>505</v>
      </c>
      <c r="BK20" s="291">
        <v>508</v>
      </c>
      <c r="BL20" s="295">
        <v>510</v>
      </c>
      <c r="BM20" s="299">
        <v>513</v>
      </c>
      <c r="BN20" s="305">
        <v>513</v>
      </c>
      <c r="BO20" s="308">
        <v>517</v>
      </c>
      <c r="BP20" s="310">
        <v>520</v>
      </c>
      <c r="BQ20" s="313">
        <v>524</v>
      </c>
      <c r="BR20" s="317">
        <v>527</v>
      </c>
      <c r="BS20" s="322">
        <v>535</v>
      </c>
      <c r="BT20" s="327">
        <v>539</v>
      </c>
      <c r="BU20" s="331">
        <v>543</v>
      </c>
      <c r="BV20" s="1">
        <v>547</v>
      </c>
      <c r="BW20" s="338">
        <v>570</v>
      </c>
      <c r="BX20" s="343">
        <v>572</v>
      </c>
      <c r="BY20" s="346">
        <v>573</v>
      </c>
      <c r="BZ20" s="354">
        <v>575</v>
      </c>
      <c r="CA20" s="375">
        <v>578</v>
      </c>
      <c r="CB20" s="388">
        <v>580</v>
      </c>
      <c r="CC20" s="393">
        <v>582</v>
      </c>
      <c r="CD20" s="1">
        <v>584</v>
      </c>
      <c r="CE20" s="422">
        <v>589</v>
      </c>
      <c r="CF20" s="1">
        <v>592</v>
      </c>
      <c r="CG20" s="435">
        <v>596</v>
      </c>
      <c r="CH20" s="441">
        <v>599</v>
      </c>
      <c r="CI20" s="448">
        <v>603</v>
      </c>
      <c r="CJ20" s="456">
        <v>605</v>
      </c>
      <c r="CK20" s="1">
        <v>608</v>
      </c>
      <c r="CL20" s="469">
        <v>608</v>
      </c>
      <c r="CM20" s="475">
        <v>611</v>
      </c>
      <c r="CN20" s="483">
        <v>612</v>
      </c>
      <c r="CO20" s="489">
        <v>614</v>
      </c>
      <c r="CP20" s="498">
        <v>616</v>
      </c>
      <c r="CQ20" s="505">
        <v>619</v>
      </c>
      <c r="CR20" s="511">
        <v>623</v>
      </c>
      <c r="CS20" s="519">
        <v>626</v>
      </c>
      <c r="CT20" s="530">
        <v>628</v>
      </c>
      <c r="CU20" s="218">
        <f t="shared" si="0"/>
        <v>2</v>
      </c>
      <c r="CV20" s="7">
        <v>91</v>
      </c>
      <c r="CW20" s="1">
        <v>92</v>
      </c>
      <c r="CX20" s="1">
        <v>93</v>
      </c>
      <c r="CY20" s="13">
        <v>96</v>
      </c>
      <c r="CZ20" s="18">
        <v>98</v>
      </c>
      <c r="DA20" s="1">
        <v>100</v>
      </c>
      <c r="DB20" s="1">
        <v>102</v>
      </c>
      <c r="DC20" s="1">
        <f t="shared" si="41"/>
        <v>103</v>
      </c>
      <c r="DD20" s="1">
        <f t="shared" si="42"/>
        <v>105</v>
      </c>
      <c r="DE20" s="1">
        <f t="shared" ref="DE20:DE22" si="46">ROUND((DD20-CV20)/8+DD20,0)</f>
        <v>107</v>
      </c>
      <c r="DF20" s="1">
        <f t="shared" si="43"/>
        <v>110</v>
      </c>
      <c r="DG20" s="1">
        <f t="shared" ref="DG20:DG21" si="47">ROUND((DF20-CV20)/10+DF20+1,1)</f>
        <v>112.9</v>
      </c>
      <c r="DH20" s="65">
        <v>111</v>
      </c>
      <c r="DI20" s="1">
        <f>ROUND((DH20-CW20)/11+DH20,1)</f>
        <v>112.7</v>
      </c>
      <c r="DJ20" s="71">
        <v>117</v>
      </c>
      <c r="DK20" s="73">
        <v>120</v>
      </c>
      <c r="DL20" s="77">
        <v>121</v>
      </c>
      <c r="DM20" s="82">
        <v>123</v>
      </c>
      <c r="DN20" s="88">
        <v>125</v>
      </c>
      <c r="DO20" s="90">
        <v>125</v>
      </c>
      <c r="DP20" s="93">
        <v>128</v>
      </c>
      <c r="DQ20" s="99">
        <v>128</v>
      </c>
      <c r="DR20" s="104">
        <v>129</v>
      </c>
      <c r="DS20" s="114">
        <v>131</v>
      </c>
      <c r="DT20" s="117">
        <v>132</v>
      </c>
      <c r="DU20" s="122">
        <v>133</v>
      </c>
      <c r="DV20" s="124">
        <v>135</v>
      </c>
      <c r="DW20" s="129">
        <v>136</v>
      </c>
      <c r="DX20" s="133">
        <v>136</v>
      </c>
      <c r="DY20" s="136">
        <v>136</v>
      </c>
      <c r="DZ20" s="140">
        <v>136</v>
      </c>
      <c r="EA20" s="1">
        <v>136</v>
      </c>
      <c r="EB20" s="149">
        <v>137</v>
      </c>
      <c r="EC20" s="1">
        <v>138</v>
      </c>
      <c r="ED20" s="158">
        <v>140</v>
      </c>
      <c r="EE20" s="163">
        <v>141</v>
      </c>
      <c r="EF20" s="167">
        <v>143</v>
      </c>
      <c r="EG20" s="174">
        <v>144</v>
      </c>
      <c r="EH20" s="178">
        <v>145</v>
      </c>
      <c r="EI20" s="1">
        <v>146</v>
      </c>
      <c r="EJ20" s="1">
        <v>147</v>
      </c>
      <c r="EK20" s="1">
        <f t="shared" si="36"/>
        <v>147</v>
      </c>
      <c r="EL20" s="202">
        <v>147</v>
      </c>
      <c r="EM20" s="205">
        <v>147</v>
      </c>
      <c r="EN20" s="1">
        <f t="shared" ref="EN20:EN22" si="48">EM20</f>
        <v>147</v>
      </c>
      <c r="EO20" s="218">
        <v>147</v>
      </c>
      <c r="EP20" s="225">
        <v>148</v>
      </c>
      <c r="EQ20" s="229">
        <v>150</v>
      </c>
      <c r="ER20" s="235">
        <v>152</v>
      </c>
      <c r="ES20" s="1">
        <v>154</v>
      </c>
      <c r="ET20" s="251">
        <v>156</v>
      </c>
      <c r="EU20" s="255">
        <v>157</v>
      </c>
      <c r="EV20" s="1">
        <f>EU20</f>
        <v>157</v>
      </c>
      <c r="EW20" s="268">
        <v>157</v>
      </c>
      <c r="EX20" s="1">
        <f t="shared" si="35"/>
        <v>157</v>
      </c>
      <c r="EY20" s="279">
        <v>157</v>
      </c>
      <c r="EZ20" s="285">
        <v>157</v>
      </c>
      <c r="FA20" s="291">
        <v>157</v>
      </c>
      <c r="FB20" s="295">
        <v>158</v>
      </c>
      <c r="FC20" s="299">
        <v>159</v>
      </c>
      <c r="FD20" s="305">
        <v>160</v>
      </c>
      <c r="FE20" s="308">
        <v>161</v>
      </c>
      <c r="FF20" s="310">
        <v>162</v>
      </c>
      <c r="FG20" s="313">
        <v>163</v>
      </c>
      <c r="FH20" s="317">
        <v>163</v>
      </c>
      <c r="FI20" s="322">
        <v>163</v>
      </c>
      <c r="FJ20" s="327">
        <v>163</v>
      </c>
      <c r="FK20" s="331">
        <v>163</v>
      </c>
      <c r="FL20" s="1">
        <v>163</v>
      </c>
      <c r="FM20" s="338">
        <v>163</v>
      </c>
      <c r="FN20" s="343">
        <v>163</v>
      </c>
      <c r="FO20" s="346">
        <v>165</v>
      </c>
      <c r="FP20" s="354">
        <v>166</v>
      </c>
      <c r="FQ20" s="375">
        <v>168</v>
      </c>
      <c r="FR20" s="388">
        <v>169</v>
      </c>
      <c r="FS20" s="393">
        <v>171</v>
      </c>
      <c r="FT20" s="1">
        <v>172</v>
      </c>
      <c r="FU20" s="1">
        <v>173</v>
      </c>
      <c r="FV20" s="1">
        <v>174</v>
      </c>
      <c r="FW20" s="1">
        <v>175</v>
      </c>
      <c r="FX20" s="1">
        <v>176</v>
      </c>
      <c r="FY20" s="452">
        <v>171</v>
      </c>
      <c r="FZ20" s="456">
        <v>172</v>
      </c>
      <c r="GA20" s="1">
        <v>172</v>
      </c>
      <c r="GB20" s="469">
        <v>174</v>
      </c>
      <c r="GC20" s="475">
        <v>177</v>
      </c>
      <c r="GD20" s="483">
        <v>179</v>
      </c>
      <c r="GE20" s="489">
        <v>180</v>
      </c>
      <c r="GF20" s="498">
        <v>180</v>
      </c>
      <c r="GG20" s="505">
        <v>180</v>
      </c>
      <c r="GH20" s="511">
        <v>182</v>
      </c>
      <c r="GI20" s="519">
        <v>183</v>
      </c>
      <c r="GJ20" s="530">
        <v>185</v>
      </c>
      <c r="GK20" s="218">
        <f t="shared" si="3"/>
        <v>2</v>
      </c>
      <c r="GL20" s="7">
        <v>3078</v>
      </c>
      <c r="GM20" s="7">
        <v>3131</v>
      </c>
      <c r="GN20" s="7">
        <v>3186</v>
      </c>
      <c r="GO20" s="13">
        <v>3238</v>
      </c>
      <c r="GP20" s="17">
        <v>3303</v>
      </c>
      <c r="GQ20" s="22">
        <v>3420</v>
      </c>
      <c r="GR20" s="31">
        <v>3524</v>
      </c>
      <c r="GS20" s="37">
        <v>3610</v>
      </c>
      <c r="GT20" s="41">
        <v>3684</v>
      </c>
      <c r="GU20" s="44">
        <v>3747</v>
      </c>
      <c r="GV20" s="47">
        <v>3798</v>
      </c>
      <c r="GW20" s="53">
        <v>3855</v>
      </c>
      <c r="GX20" s="65">
        <v>3907</v>
      </c>
      <c r="GY20" s="69">
        <v>3975</v>
      </c>
      <c r="GZ20" s="71">
        <v>4041</v>
      </c>
      <c r="HA20" s="73">
        <v>4104</v>
      </c>
      <c r="HB20" s="77">
        <v>4192</v>
      </c>
      <c r="HC20" s="82">
        <v>4315</v>
      </c>
      <c r="HD20" s="88">
        <v>4423</v>
      </c>
      <c r="HE20" s="90">
        <v>4506</v>
      </c>
      <c r="HF20" s="93">
        <v>4588</v>
      </c>
      <c r="HG20" s="99">
        <v>4645</v>
      </c>
      <c r="HH20" s="104">
        <v>4702</v>
      </c>
      <c r="HI20" s="114">
        <v>4761</v>
      </c>
      <c r="HJ20" s="117">
        <v>4812</v>
      </c>
      <c r="HK20" s="122">
        <v>4862</v>
      </c>
      <c r="HL20" s="124">
        <v>4921</v>
      </c>
      <c r="HM20" s="129">
        <v>4975</v>
      </c>
      <c r="HN20" s="133">
        <v>5034</v>
      </c>
      <c r="HO20" s="136">
        <v>5087</v>
      </c>
      <c r="HP20" s="140">
        <v>5141</v>
      </c>
      <c r="HQ20" s="145">
        <v>5193</v>
      </c>
      <c r="HR20" s="149">
        <v>5239</v>
      </c>
      <c r="HS20" s="153">
        <v>5295</v>
      </c>
      <c r="HT20" s="158">
        <v>5351</v>
      </c>
      <c r="HU20" s="163">
        <v>5411</v>
      </c>
      <c r="HV20" s="167">
        <v>5468</v>
      </c>
      <c r="HW20" s="174">
        <v>5519</v>
      </c>
      <c r="HX20" s="178">
        <v>5579</v>
      </c>
      <c r="HY20" s="184">
        <v>5632</v>
      </c>
      <c r="HZ20" s="189">
        <v>5700</v>
      </c>
      <c r="IA20" s="193">
        <v>5785</v>
      </c>
      <c r="IB20" s="202">
        <v>5873</v>
      </c>
      <c r="IC20" s="205">
        <v>6003</v>
      </c>
      <c r="ID20" s="209">
        <v>6448</v>
      </c>
      <c r="IE20" s="218">
        <v>6271</v>
      </c>
      <c r="IF20" s="225">
        <v>6370</v>
      </c>
      <c r="IG20" s="229">
        <v>6472</v>
      </c>
      <c r="IH20" s="235">
        <v>6566</v>
      </c>
      <c r="II20" s="245">
        <v>6661</v>
      </c>
      <c r="IJ20" s="251">
        <v>6750</v>
      </c>
      <c r="IK20" s="255">
        <v>6798</v>
      </c>
      <c r="IL20" s="264">
        <v>6885</v>
      </c>
      <c r="IM20" s="268">
        <v>6977</v>
      </c>
      <c r="IN20" s="272">
        <v>7102</v>
      </c>
      <c r="IO20" s="279">
        <v>7174</v>
      </c>
      <c r="IP20" s="285">
        <v>7280</v>
      </c>
      <c r="IQ20" s="291">
        <v>7359</v>
      </c>
      <c r="IR20" s="295">
        <v>7418</v>
      </c>
      <c r="IS20" s="299">
        <v>7480</v>
      </c>
      <c r="IT20" s="305">
        <v>7535</v>
      </c>
      <c r="IU20" s="308">
        <v>7588</v>
      </c>
      <c r="IV20" s="310">
        <v>7644</v>
      </c>
      <c r="IW20" s="313">
        <v>7739</v>
      </c>
      <c r="IX20" s="317">
        <v>7868</v>
      </c>
      <c r="IY20" s="322">
        <v>8038</v>
      </c>
      <c r="IZ20" s="327">
        <v>8165</v>
      </c>
      <c r="JA20" s="331">
        <v>8294</v>
      </c>
      <c r="JB20" s="335">
        <v>8532</v>
      </c>
      <c r="JC20" s="338">
        <v>8667</v>
      </c>
      <c r="JD20" s="343">
        <v>8754</v>
      </c>
      <c r="JE20" s="346">
        <v>8855</v>
      </c>
      <c r="JF20" s="354">
        <v>8934</v>
      </c>
      <c r="JG20" s="375">
        <v>9003</v>
      </c>
      <c r="JH20" s="388">
        <v>9072</v>
      </c>
      <c r="JI20" s="393">
        <v>9146</v>
      </c>
      <c r="JJ20" s="414">
        <v>9260</v>
      </c>
      <c r="JK20" s="422">
        <v>9428</v>
      </c>
      <c r="JL20" s="429">
        <v>9590</v>
      </c>
      <c r="JM20" s="435">
        <v>9741</v>
      </c>
      <c r="JN20" s="441">
        <v>9885</v>
      </c>
      <c r="JO20" s="448">
        <v>10062</v>
      </c>
      <c r="JP20" s="456">
        <v>10172</v>
      </c>
      <c r="JQ20" s="460">
        <v>10276</v>
      </c>
      <c r="JR20" s="469">
        <v>10387</v>
      </c>
      <c r="JS20" s="475">
        <v>10498</v>
      </c>
      <c r="JT20" s="483">
        <v>10619</v>
      </c>
      <c r="JU20" s="489">
        <v>10717</v>
      </c>
      <c r="JV20" s="498">
        <v>10835</v>
      </c>
      <c r="JW20" s="505">
        <v>11051</v>
      </c>
      <c r="JX20" s="511">
        <v>11170</v>
      </c>
      <c r="JY20" s="519">
        <v>11285</v>
      </c>
      <c r="JZ20" s="530">
        <v>11378</v>
      </c>
      <c r="KA20" s="218">
        <f t="shared" si="4"/>
        <v>93</v>
      </c>
      <c r="KB20" s="4"/>
    </row>
    <row r="21" spans="1:288" ht="15" customHeight="1" x14ac:dyDescent="0.2">
      <c r="A21" s="557"/>
      <c r="B21" s="43">
        <v>20</v>
      </c>
      <c r="C21" s="4" t="s">
        <v>259</v>
      </c>
      <c r="D21" s="43">
        <v>4</v>
      </c>
      <c r="E21" s="43">
        <v>4</v>
      </c>
      <c r="F21" s="7">
        <v>285</v>
      </c>
      <c r="G21" s="1">
        <v>290</v>
      </c>
      <c r="H21" s="10">
        <v>296</v>
      </c>
      <c r="I21" s="13">
        <v>300</v>
      </c>
      <c r="J21" s="1">
        <v>306</v>
      </c>
      <c r="K21" s="1">
        <v>312</v>
      </c>
      <c r="L21" s="1">
        <v>317</v>
      </c>
      <c r="M21" s="1">
        <f t="shared" si="37"/>
        <v>323</v>
      </c>
      <c r="N21" s="1">
        <f t="shared" si="38"/>
        <v>328</v>
      </c>
      <c r="O21" s="1">
        <f t="shared" si="44"/>
        <v>333</v>
      </c>
      <c r="P21" s="1">
        <f t="shared" si="39"/>
        <v>338</v>
      </c>
      <c r="Q21" s="1">
        <f t="shared" si="45"/>
        <v>343.3</v>
      </c>
      <c r="R21" s="1">
        <f>ROUND((Q21-F21)/11+Q21,1)</f>
        <v>348.6</v>
      </c>
      <c r="S21" s="69">
        <v>335</v>
      </c>
      <c r="T21" s="71">
        <v>337</v>
      </c>
      <c r="U21" s="73">
        <v>340</v>
      </c>
      <c r="V21" s="77">
        <v>345</v>
      </c>
      <c r="W21" s="82">
        <v>350</v>
      </c>
      <c r="X21" s="88">
        <v>355</v>
      </c>
      <c r="Y21" s="90">
        <v>363</v>
      </c>
      <c r="Z21" s="93">
        <v>370</v>
      </c>
      <c r="AA21" s="99">
        <v>376</v>
      </c>
      <c r="AB21" s="104">
        <v>380</v>
      </c>
      <c r="AC21" s="114">
        <v>386</v>
      </c>
      <c r="AD21" s="117">
        <v>391</v>
      </c>
      <c r="AE21" s="122">
        <v>395</v>
      </c>
      <c r="AF21" s="124">
        <v>401</v>
      </c>
      <c r="AG21" s="129">
        <v>406</v>
      </c>
      <c r="AH21" s="133">
        <v>413</v>
      </c>
      <c r="AI21" s="136">
        <v>420</v>
      </c>
      <c r="AJ21" s="140">
        <v>428</v>
      </c>
      <c r="AK21" s="1">
        <f t="shared" si="40"/>
        <v>435.3</v>
      </c>
      <c r="AL21" s="149">
        <v>435.3</v>
      </c>
      <c r="AM21" s="153">
        <v>442</v>
      </c>
      <c r="AN21" s="158">
        <v>450</v>
      </c>
      <c r="AO21" s="163">
        <v>457</v>
      </c>
      <c r="AP21" s="167">
        <v>461</v>
      </c>
      <c r="AQ21" s="174">
        <v>468</v>
      </c>
      <c r="AR21" s="178">
        <v>476</v>
      </c>
      <c r="AS21" s="184">
        <v>483</v>
      </c>
      <c r="AT21" s="1">
        <f>ROUND((AS21-AP21)/3*1.2+AS21,1)</f>
        <v>491.8</v>
      </c>
      <c r="AU21" s="193">
        <v>500</v>
      </c>
      <c r="AV21" s="202">
        <v>520</v>
      </c>
      <c r="AW21" s="205">
        <v>541</v>
      </c>
      <c r="AX21" s="1">
        <v>561</v>
      </c>
      <c r="AY21" s="1">
        <v>581</v>
      </c>
      <c r="AZ21" s="225">
        <v>584</v>
      </c>
      <c r="BA21" s="229">
        <v>590</v>
      </c>
      <c r="BB21" s="235">
        <v>595</v>
      </c>
      <c r="BC21" s="245">
        <v>600</v>
      </c>
      <c r="BD21" s="1">
        <v>605</v>
      </c>
      <c r="BE21" s="255">
        <v>606</v>
      </c>
      <c r="BF21" s="264">
        <v>611</v>
      </c>
      <c r="BG21" s="268">
        <v>617</v>
      </c>
      <c r="BH21" s="1">
        <v>622</v>
      </c>
      <c r="BI21" s="279">
        <v>625</v>
      </c>
      <c r="BJ21" s="285">
        <v>628</v>
      </c>
      <c r="BK21" s="291">
        <v>632</v>
      </c>
      <c r="BL21" s="295">
        <v>636</v>
      </c>
      <c r="BM21" s="299">
        <v>640</v>
      </c>
      <c r="BN21" s="305">
        <v>644</v>
      </c>
      <c r="BO21" s="1">
        <v>648</v>
      </c>
      <c r="BP21" s="1">
        <v>652</v>
      </c>
      <c r="BQ21" s="1">
        <v>656</v>
      </c>
      <c r="BR21" s="317">
        <v>651</v>
      </c>
      <c r="BS21" s="1">
        <v>654</v>
      </c>
      <c r="BT21" s="327">
        <v>660</v>
      </c>
      <c r="BU21" s="331">
        <v>665</v>
      </c>
      <c r="BV21" s="335">
        <v>673</v>
      </c>
      <c r="BW21" s="338">
        <v>680</v>
      </c>
      <c r="BX21" s="343">
        <v>685</v>
      </c>
      <c r="BY21" s="346">
        <v>691</v>
      </c>
      <c r="BZ21" s="354">
        <v>698</v>
      </c>
      <c r="CA21" s="375">
        <v>706</v>
      </c>
      <c r="CB21" s="388">
        <v>714</v>
      </c>
      <c r="CC21" s="396">
        <v>721</v>
      </c>
      <c r="CD21" s="414">
        <v>725</v>
      </c>
      <c r="CE21" s="422">
        <v>732</v>
      </c>
      <c r="CF21" s="429">
        <v>739</v>
      </c>
      <c r="CG21" s="435">
        <v>745</v>
      </c>
      <c r="CH21" s="441">
        <v>756</v>
      </c>
      <c r="CI21" s="448">
        <v>761</v>
      </c>
      <c r="CJ21" s="456">
        <v>766</v>
      </c>
      <c r="CK21" s="460">
        <v>770</v>
      </c>
      <c r="CL21" s="469">
        <v>776</v>
      </c>
      <c r="CM21" s="475">
        <v>781</v>
      </c>
      <c r="CN21" s="483">
        <v>789</v>
      </c>
      <c r="CO21" s="489">
        <v>795</v>
      </c>
      <c r="CP21" s="498">
        <v>801</v>
      </c>
      <c r="CQ21" s="505">
        <v>807</v>
      </c>
      <c r="CR21" s="511">
        <v>815</v>
      </c>
      <c r="CS21" s="519">
        <v>821</v>
      </c>
      <c r="CT21" s="530">
        <v>829</v>
      </c>
      <c r="CU21" s="218">
        <f t="shared" si="0"/>
        <v>8</v>
      </c>
      <c r="CV21" s="7">
        <v>97</v>
      </c>
      <c r="CW21" s="1">
        <v>100</v>
      </c>
      <c r="CX21" s="10">
        <v>104</v>
      </c>
      <c r="CY21" s="13">
        <v>110</v>
      </c>
      <c r="CZ21" s="1">
        <v>115</v>
      </c>
      <c r="DA21" s="1">
        <v>120</v>
      </c>
      <c r="DB21" s="1">
        <v>124</v>
      </c>
      <c r="DC21" s="1">
        <f t="shared" si="41"/>
        <v>127</v>
      </c>
      <c r="DD21" s="1">
        <f t="shared" si="42"/>
        <v>131</v>
      </c>
      <c r="DE21" s="1">
        <f t="shared" si="46"/>
        <v>135</v>
      </c>
      <c r="DF21" s="1">
        <f t="shared" si="43"/>
        <v>140</v>
      </c>
      <c r="DG21" s="1">
        <f t="shared" si="47"/>
        <v>145.30000000000001</v>
      </c>
      <c r="DH21" s="1">
        <f>ROUND((DG21-CV21)/11+DG21,1)</f>
        <v>149.69999999999999</v>
      </c>
      <c r="DI21" s="69">
        <v>152</v>
      </c>
      <c r="DJ21" s="71">
        <v>155</v>
      </c>
      <c r="DK21" s="73">
        <v>160</v>
      </c>
      <c r="DL21" s="77">
        <v>164</v>
      </c>
      <c r="DM21" s="82">
        <v>169</v>
      </c>
      <c r="DN21" s="88">
        <v>172</v>
      </c>
      <c r="DO21" s="90">
        <v>177</v>
      </c>
      <c r="DP21" s="93">
        <v>182</v>
      </c>
      <c r="DQ21" s="99">
        <v>186</v>
      </c>
      <c r="DR21" s="104">
        <v>190</v>
      </c>
      <c r="DS21" s="114">
        <v>195</v>
      </c>
      <c r="DT21" s="117">
        <v>201</v>
      </c>
      <c r="DU21" s="122">
        <v>206</v>
      </c>
      <c r="DV21" s="124">
        <v>212</v>
      </c>
      <c r="DW21" s="129">
        <v>217</v>
      </c>
      <c r="DX21" s="133">
        <v>222</v>
      </c>
      <c r="DY21" s="136">
        <v>222</v>
      </c>
      <c r="DZ21" s="140">
        <v>222</v>
      </c>
      <c r="EA21" s="1">
        <v>222</v>
      </c>
      <c r="EB21" s="149">
        <v>222</v>
      </c>
      <c r="EC21" s="153">
        <v>236</v>
      </c>
      <c r="ED21" s="158">
        <v>242</v>
      </c>
      <c r="EE21" s="163">
        <v>249</v>
      </c>
      <c r="EF21" s="167">
        <v>254</v>
      </c>
      <c r="EG21" s="174">
        <v>258</v>
      </c>
      <c r="EH21" s="178">
        <v>263</v>
      </c>
      <c r="EI21" s="184">
        <v>269</v>
      </c>
      <c r="EJ21" s="1">
        <v>270</v>
      </c>
      <c r="EK21" s="193">
        <v>270</v>
      </c>
      <c r="EL21" s="202">
        <v>270</v>
      </c>
      <c r="EM21" s="1">
        <f t="shared" ref="EM21:EM22" si="49">EL21</f>
        <v>270</v>
      </c>
      <c r="EN21" s="1">
        <f t="shared" si="48"/>
        <v>270</v>
      </c>
      <c r="EO21" s="1">
        <f t="shared" ref="EO21:EO22" si="50">EN21</f>
        <v>270</v>
      </c>
      <c r="EP21" s="225">
        <v>274</v>
      </c>
      <c r="EQ21" s="229">
        <v>278</v>
      </c>
      <c r="ER21" s="235">
        <v>283</v>
      </c>
      <c r="ES21" s="245">
        <v>287</v>
      </c>
      <c r="ET21" s="1">
        <v>291</v>
      </c>
      <c r="EU21" s="255">
        <v>293</v>
      </c>
      <c r="EV21" s="264">
        <v>293</v>
      </c>
      <c r="EW21" s="268">
        <v>293</v>
      </c>
      <c r="EX21" s="1">
        <f t="shared" si="35"/>
        <v>293</v>
      </c>
      <c r="EY21" s="279">
        <v>293</v>
      </c>
      <c r="EZ21" s="285">
        <v>293</v>
      </c>
      <c r="FA21" s="291">
        <v>296</v>
      </c>
      <c r="FB21" s="295">
        <v>300</v>
      </c>
      <c r="FC21" s="299">
        <v>304</v>
      </c>
      <c r="FD21" s="305">
        <v>305</v>
      </c>
      <c r="FE21" s="1">
        <v>307</v>
      </c>
      <c r="FF21" s="1">
        <v>309</v>
      </c>
      <c r="FG21" s="1">
        <f t="shared" ref="FG21" si="51">FF21</f>
        <v>309</v>
      </c>
      <c r="FH21" s="317">
        <v>309</v>
      </c>
      <c r="FI21" s="1">
        <f t="shared" ref="FI21:FI22" si="52">FH21</f>
        <v>309</v>
      </c>
      <c r="FJ21" s="327">
        <v>309</v>
      </c>
      <c r="FK21" s="331">
        <v>309</v>
      </c>
      <c r="FL21" s="335">
        <v>313</v>
      </c>
      <c r="FM21" s="338">
        <v>316</v>
      </c>
      <c r="FN21" s="343">
        <v>320</v>
      </c>
      <c r="FO21" s="346">
        <v>324</v>
      </c>
      <c r="FP21" s="354">
        <v>328</v>
      </c>
      <c r="FQ21" s="375">
        <v>333</v>
      </c>
      <c r="FR21" s="388">
        <v>333</v>
      </c>
      <c r="FS21" s="396">
        <v>330</v>
      </c>
      <c r="FT21" s="414">
        <v>330</v>
      </c>
      <c r="FU21" s="422">
        <v>330</v>
      </c>
      <c r="FV21" s="429">
        <v>330</v>
      </c>
      <c r="FW21" s="435">
        <v>330</v>
      </c>
      <c r="FX21" s="441">
        <v>330</v>
      </c>
      <c r="FY21" s="448">
        <v>335</v>
      </c>
      <c r="FZ21" s="456">
        <v>340</v>
      </c>
      <c r="GA21" s="460">
        <v>345</v>
      </c>
      <c r="GB21" s="469">
        <v>350</v>
      </c>
      <c r="GC21" s="475">
        <v>355</v>
      </c>
      <c r="GD21" s="483">
        <v>360</v>
      </c>
      <c r="GE21" s="489">
        <v>366</v>
      </c>
      <c r="GF21" s="498">
        <v>370</v>
      </c>
      <c r="GG21" s="505">
        <v>375</v>
      </c>
      <c r="GH21" s="511">
        <v>381</v>
      </c>
      <c r="GI21" s="519">
        <v>386</v>
      </c>
      <c r="GJ21" s="530">
        <v>390</v>
      </c>
      <c r="GK21" s="218">
        <f t="shared" si="3"/>
        <v>4</v>
      </c>
      <c r="GL21" s="7">
        <v>10547</v>
      </c>
      <c r="GM21" s="7">
        <v>10689</v>
      </c>
      <c r="GN21" s="7">
        <v>10844</v>
      </c>
      <c r="GO21" s="13">
        <v>10955</v>
      </c>
      <c r="GP21" s="17">
        <v>11070</v>
      </c>
      <c r="GQ21" s="22">
        <v>11194</v>
      </c>
      <c r="GR21" s="31">
        <v>11317</v>
      </c>
      <c r="GS21" s="37">
        <v>11439</v>
      </c>
      <c r="GT21" s="41">
        <v>11560</v>
      </c>
      <c r="GU21" s="44">
        <v>11690</v>
      </c>
      <c r="GV21" s="47">
        <v>11806</v>
      </c>
      <c r="GW21" s="53">
        <v>11935</v>
      </c>
      <c r="GX21" s="65">
        <v>12037</v>
      </c>
      <c r="GY21" s="69">
        <v>12157</v>
      </c>
      <c r="GZ21" s="71">
        <v>12293</v>
      </c>
      <c r="HA21" s="73">
        <v>12417</v>
      </c>
      <c r="HB21" s="77">
        <v>12532</v>
      </c>
      <c r="HC21" s="82">
        <v>12673</v>
      </c>
      <c r="HD21" s="88">
        <v>12813</v>
      </c>
      <c r="HE21" s="90">
        <v>12919</v>
      </c>
      <c r="HF21" s="93">
        <v>13035</v>
      </c>
      <c r="HG21" s="99">
        <v>13152</v>
      </c>
      <c r="HH21" s="104">
        <v>13289</v>
      </c>
      <c r="HI21" s="114">
        <v>13432</v>
      </c>
      <c r="HJ21" s="117">
        <v>13559</v>
      </c>
      <c r="HK21" s="122">
        <v>13679</v>
      </c>
      <c r="HL21" s="124">
        <v>13804</v>
      </c>
      <c r="HM21" s="129">
        <v>13918</v>
      </c>
      <c r="HN21" s="133">
        <v>14039</v>
      </c>
      <c r="HO21" s="136">
        <v>14139</v>
      </c>
      <c r="HP21" s="140">
        <v>14243</v>
      </c>
      <c r="HQ21" s="145">
        <v>14351</v>
      </c>
      <c r="HR21" s="149">
        <v>14641</v>
      </c>
      <c r="HS21" s="153">
        <v>15055</v>
      </c>
      <c r="HT21" s="158">
        <v>15327</v>
      </c>
      <c r="HU21" s="163">
        <v>15422</v>
      </c>
      <c r="HV21" s="167">
        <v>15530</v>
      </c>
      <c r="HW21" s="174">
        <v>15635</v>
      </c>
      <c r="HX21" s="178">
        <v>15749</v>
      </c>
      <c r="HY21" s="184">
        <v>15846</v>
      </c>
      <c r="HZ21" s="189">
        <v>15982</v>
      </c>
      <c r="IA21" s="193">
        <v>16126</v>
      </c>
      <c r="IB21" s="202">
        <v>16324</v>
      </c>
      <c r="IC21" s="205">
        <v>16602</v>
      </c>
      <c r="ID21" s="209">
        <v>16915</v>
      </c>
      <c r="IE21" s="218">
        <v>17276</v>
      </c>
      <c r="IF21" s="225">
        <v>17568</v>
      </c>
      <c r="IG21" s="229">
        <v>17671</v>
      </c>
      <c r="IH21" s="235">
        <v>17756</v>
      </c>
      <c r="II21" s="245">
        <v>17840</v>
      </c>
      <c r="IJ21" s="251">
        <v>17935</v>
      </c>
      <c r="IK21" s="255">
        <v>18019</v>
      </c>
      <c r="IL21" s="264">
        <v>18277</v>
      </c>
      <c r="IM21" s="268">
        <v>18481</v>
      </c>
      <c r="IN21" s="272">
        <v>18713</v>
      </c>
      <c r="IO21" s="279">
        <v>18855</v>
      </c>
      <c r="IP21" s="285">
        <v>18992</v>
      </c>
      <c r="IQ21" s="291">
        <v>19064</v>
      </c>
      <c r="IR21" s="295">
        <v>19129</v>
      </c>
      <c r="IS21" s="299">
        <v>19203</v>
      </c>
      <c r="IT21" s="305">
        <v>19269</v>
      </c>
      <c r="IU21" s="308">
        <v>19339</v>
      </c>
      <c r="IV21" s="310">
        <v>19421</v>
      </c>
      <c r="IW21" s="313">
        <v>19655</v>
      </c>
      <c r="IX21" s="317">
        <v>19920</v>
      </c>
      <c r="IY21" s="322">
        <v>20078</v>
      </c>
      <c r="IZ21" s="327">
        <v>20281</v>
      </c>
      <c r="JA21" s="331">
        <v>20511</v>
      </c>
      <c r="JB21" s="335">
        <v>20668</v>
      </c>
      <c r="JC21" s="338">
        <v>20768</v>
      </c>
      <c r="JD21" s="343">
        <v>20855</v>
      </c>
      <c r="JE21" s="346">
        <v>20971</v>
      </c>
      <c r="JF21" s="354">
        <v>21085</v>
      </c>
      <c r="JG21" s="375">
        <v>21183</v>
      </c>
      <c r="JH21" s="388">
        <v>21372</v>
      </c>
      <c r="JI21" s="393">
        <v>21533</v>
      </c>
      <c r="JJ21" s="414">
        <v>21663</v>
      </c>
      <c r="JK21" s="422">
        <v>21843</v>
      </c>
      <c r="JL21" s="429">
        <v>22075</v>
      </c>
      <c r="JM21" s="435">
        <v>22384</v>
      </c>
      <c r="JN21" s="441">
        <v>22693</v>
      </c>
      <c r="JO21" s="448">
        <v>22826</v>
      </c>
      <c r="JP21" s="456">
        <v>22945</v>
      </c>
      <c r="JQ21" s="460">
        <v>23075</v>
      </c>
      <c r="JR21" s="469">
        <v>23199</v>
      </c>
      <c r="JS21" s="475">
        <v>23304</v>
      </c>
      <c r="JT21" s="483">
        <v>23429</v>
      </c>
      <c r="JU21" s="489">
        <v>23543</v>
      </c>
      <c r="JV21" s="498">
        <v>23681</v>
      </c>
      <c r="JW21" s="505">
        <v>23817</v>
      </c>
      <c r="JX21" s="511">
        <v>23933</v>
      </c>
      <c r="JY21" s="519">
        <v>24046</v>
      </c>
      <c r="JZ21" s="530">
        <v>24159</v>
      </c>
      <c r="KA21" s="218">
        <f t="shared" si="4"/>
        <v>113</v>
      </c>
      <c r="KB21" s="4"/>
    </row>
    <row r="22" spans="1:288" ht="15" customHeight="1" x14ac:dyDescent="0.2">
      <c r="A22" s="557">
        <v>1</v>
      </c>
      <c r="B22" s="43">
        <v>21</v>
      </c>
      <c r="C22" s="4" t="s">
        <v>260</v>
      </c>
      <c r="D22" s="43">
        <v>5</v>
      </c>
      <c r="E22" s="43">
        <v>2</v>
      </c>
      <c r="F22" s="7">
        <v>606</v>
      </c>
      <c r="G22" s="1">
        <v>618</v>
      </c>
      <c r="H22" s="10">
        <v>621</v>
      </c>
      <c r="I22" s="13">
        <v>627</v>
      </c>
      <c r="J22" s="18">
        <v>634</v>
      </c>
      <c r="K22" s="22">
        <v>641</v>
      </c>
      <c r="L22" s="31">
        <v>646</v>
      </c>
      <c r="M22" s="37">
        <v>657</v>
      </c>
      <c r="N22" s="41">
        <v>667</v>
      </c>
      <c r="O22" s="1">
        <f t="shared" si="44"/>
        <v>675</v>
      </c>
      <c r="P22" s="47">
        <v>677</v>
      </c>
      <c r="Q22" s="53">
        <v>679</v>
      </c>
      <c r="R22" s="65">
        <v>681</v>
      </c>
      <c r="S22" s="69">
        <v>685</v>
      </c>
      <c r="T22" s="71">
        <v>686</v>
      </c>
      <c r="U22" s="73">
        <v>689</v>
      </c>
      <c r="V22" s="77">
        <v>694</v>
      </c>
      <c r="W22" s="82">
        <v>697</v>
      </c>
      <c r="X22" s="88">
        <v>700</v>
      </c>
      <c r="Y22" s="90">
        <v>706</v>
      </c>
      <c r="Z22" s="93">
        <v>709</v>
      </c>
      <c r="AA22" s="99">
        <v>713</v>
      </c>
      <c r="AB22" s="1">
        <f>ROUND((AA22-X22)/3+AA22,1)</f>
        <v>717.3</v>
      </c>
      <c r="AC22" s="114">
        <v>721</v>
      </c>
      <c r="AD22" s="117">
        <v>723</v>
      </c>
      <c r="AE22" s="122">
        <v>726</v>
      </c>
      <c r="AF22" s="1">
        <f>ROUND((AE22-AB22)/3+AE22,1)</f>
        <v>728.9</v>
      </c>
      <c r="AG22" s="129">
        <v>731</v>
      </c>
      <c r="AH22" s="133">
        <v>736</v>
      </c>
      <c r="AI22" s="136">
        <v>744</v>
      </c>
      <c r="AJ22" s="1">
        <f>ROUND((AI22-AF22)/3+AI22,1)</f>
        <v>749</v>
      </c>
      <c r="AK22" s="145">
        <v>762</v>
      </c>
      <c r="AL22" s="149">
        <v>768</v>
      </c>
      <c r="AM22" s="153">
        <v>773</v>
      </c>
      <c r="AN22" s="1">
        <v>779</v>
      </c>
      <c r="AO22" s="163">
        <v>780</v>
      </c>
      <c r="AP22" s="1">
        <v>785</v>
      </c>
      <c r="AQ22" s="1">
        <v>790</v>
      </c>
      <c r="AR22" s="178">
        <v>791</v>
      </c>
      <c r="AS22" s="184">
        <v>792</v>
      </c>
      <c r="AT22" s="1">
        <v>794</v>
      </c>
      <c r="AU22" s="1">
        <v>796</v>
      </c>
      <c r="AV22" s="1">
        <v>799</v>
      </c>
      <c r="AW22" s="1">
        <v>802</v>
      </c>
      <c r="AX22" s="1">
        <v>806</v>
      </c>
      <c r="AY22" s="1">
        <v>810</v>
      </c>
      <c r="AZ22" s="1">
        <v>814</v>
      </c>
      <c r="BA22" s="1">
        <v>818</v>
      </c>
      <c r="BB22" s="1">
        <v>822</v>
      </c>
      <c r="BC22" s="245">
        <v>846</v>
      </c>
      <c r="BD22" s="1">
        <v>852</v>
      </c>
      <c r="BE22" s="255">
        <v>856</v>
      </c>
      <c r="BF22" s="1">
        <v>861</v>
      </c>
      <c r="BG22" s="1">
        <v>866</v>
      </c>
      <c r="BH22" s="1">
        <v>871</v>
      </c>
      <c r="BI22" s="279">
        <v>881</v>
      </c>
      <c r="BJ22" s="1">
        <v>7</v>
      </c>
      <c r="BK22" s="291">
        <v>15</v>
      </c>
      <c r="BL22" s="1">
        <v>23</v>
      </c>
      <c r="BM22" s="299">
        <v>25</v>
      </c>
      <c r="BN22" s="305">
        <v>30</v>
      </c>
      <c r="BO22" s="308">
        <v>35</v>
      </c>
      <c r="BP22" s="310">
        <v>40</v>
      </c>
      <c r="BQ22" s="1">
        <v>45</v>
      </c>
      <c r="BR22" s="1">
        <v>50</v>
      </c>
      <c r="BS22" s="1">
        <v>55</v>
      </c>
      <c r="BT22" s="327">
        <v>69</v>
      </c>
      <c r="BU22" s="1">
        <v>75</v>
      </c>
      <c r="BV22" s="335">
        <v>80</v>
      </c>
      <c r="BW22" s="1">
        <v>85</v>
      </c>
      <c r="BX22" s="343">
        <v>86</v>
      </c>
      <c r="BY22" s="346">
        <v>91</v>
      </c>
      <c r="BZ22" s="1">
        <v>95</v>
      </c>
      <c r="CA22" s="375">
        <v>97</v>
      </c>
      <c r="CB22" s="1">
        <v>100</v>
      </c>
      <c r="CC22" s="1">
        <v>105</v>
      </c>
      <c r="CD22" s="414">
        <v>114</v>
      </c>
      <c r="CE22" s="1">
        <v>120</v>
      </c>
      <c r="CF22" s="1">
        <v>126</v>
      </c>
      <c r="CG22" s="1">
        <v>132</v>
      </c>
      <c r="CH22" s="441">
        <v>143</v>
      </c>
      <c r="CI22" s="448">
        <v>147</v>
      </c>
      <c r="CJ22" s="456">
        <v>151</v>
      </c>
      <c r="CK22" s="460">
        <v>155</v>
      </c>
      <c r="CL22" s="1">
        <v>159</v>
      </c>
      <c r="CM22" s="475">
        <v>165</v>
      </c>
      <c r="CN22" s="483">
        <v>170</v>
      </c>
      <c r="CO22" s="489">
        <v>174</v>
      </c>
      <c r="CP22" s="1">
        <v>178</v>
      </c>
      <c r="CQ22" s="505">
        <v>182</v>
      </c>
      <c r="CR22" s="1">
        <v>186</v>
      </c>
      <c r="CS22" s="519">
        <v>191</v>
      </c>
      <c r="CT22" s="530">
        <v>195</v>
      </c>
      <c r="CU22" s="218">
        <f t="shared" si="0"/>
        <v>4</v>
      </c>
      <c r="CV22" s="7">
        <v>42</v>
      </c>
      <c r="CW22" s="1">
        <v>46</v>
      </c>
      <c r="CX22" s="10">
        <v>49</v>
      </c>
      <c r="CY22" s="13">
        <v>56</v>
      </c>
      <c r="CZ22" s="18">
        <v>62</v>
      </c>
      <c r="DA22" s="22">
        <v>69</v>
      </c>
      <c r="DB22" s="31">
        <v>73</v>
      </c>
      <c r="DC22" s="37">
        <v>73</v>
      </c>
      <c r="DD22" s="41">
        <v>75</v>
      </c>
      <c r="DE22" s="1">
        <f t="shared" si="46"/>
        <v>79</v>
      </c>
      <c r="DF22" s="47">
        <v>87</v>
      </c>
      <c r="DG22" s="53">
        <v>90</v>
      </c>
      <c r="DH22" s="65">
        <v>93</v>
      </c>
      <c r="DI22" s="69">
        <v>95</v>
      </c>
      <c r="DJ22" s="71">
        <v>99</v>
      </c>
      <c r="DK22" s="73">
        <v>102</v>
      </c>
      <c r="DL22" s="77">
        <v>107</v>
      </c>
      <c r="DM22" s="82">
        <v>111</v>
      </c>
      <c r="DN22" s="88">
        <v>114</v>
      </c>
      <c r="DO22" s="90">
        <v>117</v>
      </c>
      <c r="DP22" s="93">
        <v>121</v>
      </c>
      <c r="DQ22" s="99">
        <v>125</v>
      </c>
      <c r="DR22" s="1">
        <f>ROUND((DQ22-DN22)/3+DQ22,1)</f>
        <v>128.69999999999999</v>
      </c>
      <c r="DS22" s="114">
        <v>137</v>
      </c>
      <c r="DT22" s="117">
        <v>140</v>
      </c>
      <c r="DU22" s="122">
        <v>144</v>
      </c>
      <c r="DV22" s="1">
        <f>ROUND((DU22-DR22)/3+DU22,1)</f>
        <v>149.1</v>
      </c>
      <c r="DW22" s="129">
        <v>152</v>
      </c>
      <c r="DX22" s="133">
        <v>155</v>
      </c>
      <c r="DY22" s="136">
        <v>155</v>
      </c>
      <c r="DZ22" s="1">
        <f>DY22</f>
        <v>155</v>
      </c>
      <c r="EA22" s="145">
        <v>155</v>
      </c>
      <c r="EB22" s="149">
        <v>155</v>
      </c>
      <c r="EC22" s="153">
        <v>161</v>
      </c>
      <c r="ED22" s="1">
        <v>166</v>
      </c>
      <c r="EE22" s="163">
        <v>170</v>
      </c>
      <c r="EF22" s="1">
        <v>175</v>
      </c>
      <c r="EG22" s="1">
        <v>180</v>
      </c>
      <c r="EH22" s="178">
        <v>183</v>
      </c>
      <c r="EI22" s="184">
        <v>185</v>
      </c>
      <c r="EJ22" s="1">
        <v>186</v>
      </c>
      <c r="EK22" s="1">
        <f>EJ22</f>
        <v>186</v>
      </c>
      <c r="EL22" s="1">
        <f>EK22</f>
        <v>186</v>
      </c>
      <c r="EM22" s="1">
        <f t="shared" si="49"/>
        <v>186</v>
      </c>
      <c r="EN22" s="1">
        <f t="shared" si="48"/>
        <v>186</v>
      </c>
      <c r="EO22" s="1">
        <f t="shared" si="50"/>
        <v>186</v>
      </c>
      <c r="EP22" s="1">
        <v>188</v>
      </c>
      <c r="EQ22" s="234">
        <v>196</v>
      </c>
      <c r="ER22" s="1">
        <v>200</v>
      </c>
      <c r="ES22" s="245">
        <v>204</v>
      </c>
      <c r="ET22" s="1">
        <v>208</v>
      </c>
      <c r="EU22" s="255">
        <v>208</v>
      </c>
      <c r="EV22" s="1">
        <f>EU22</f>
        <v>208</v>
      </c>
      <c r="EW22" s="1">
        <f>EV22</f>
        <v>208</v>
      </c>
      <c r="EX22" s="1">
        <f t="shared" si="35"/>
        <v>208</v>
      </c>
      <c r="EY22" s="279">
        <v>209</v>
      </c>
      <c r="EZ22" s="1">
        <v>3</v>
      </c>
      <c r="FA22" s="291">
        <v>10</v>
      </c>
      <c r="FB22" s="1">
        <v>16</v>
      </c>
      <c r="FC22" s="299">
        <v>20</v>
      </c>
      <c r="FD22" s="305">
        <v>24</v>
      </c>
      <c r="FE22" s="308">
        <v>30</v>
      </c>
      <c r="FF22" s="310">
        <v>34</v>
      </c>
      <c r="FG22" s="1">
        <v>35</v>
      </c>
      <c r="FH22" s="1">
        <f>FG22</f>
        <v>35</v>
      </c>
      <c r="FI22" s="1">
        <f t="shared" si="52"/>
        <v>35</v>
      </c>
      <c r="FJ22" s="327">
        <v>34</v>
      </c>
      <c r="FK22" s="1">
        <v>34</v>
      </c>
      <c r="FL22" s="335">
        <v>40</v>
      </c>
      <c r="FM22" s="1">
        <v>43</v>
      </c>
      <c r="FN22" s="343">
        <v>47</v>
      </c>
      <c r="FO22" s="346">
        <v>52</v>
      </c>
      <c r="FP22" s="1">
        <v>56</v>
      </c>
      <c r="FQ22" s="375">
        <v>61</v>
      </c>
      <c r="FR22" s="1">
        <v>66</v>
      </c>
      <c r="FS22" s="1">
        <v>68</v>
      </c>
      <c r="FT22" s="414">
        <v>70</v>
      </c>
      <c r="FU22" s="1">
        <v>73</v>
      </c>
      <c r="FV22" s="1">
        <v>76</v>
      </c>
      <c r="FW22" s="1">
        <v>79</v>
      </c>
      <c r="FX22" s="441">
        <v>72</v>
      </c>
      <c r="FY22" s="448">
        <v>75</v>
      </c>
      <c r="FZ22" s="456">
        <v>79</v>
      </c>
      <c r="GA22" s="460">
        <v>82</v>
      </c>
      <c r="GB22" s="1">
        <v>85</v>
      </c>
      <c r="GC22" s="475">
        <v>89</v>
      </c>
      <c r="GD22" s="483">
        <v>94</v>
      </c>
      <c r="GE22" s="489">
        <v>97</v>
      </c>
      <c r="GF22" s="1">
        <v>100</v>
      </c>
      <c r="GG22" s="505">
        <v>101</v>
      </c>
      <c r="GH22" s="1">
        <v>104</v>
      </c>
      <c r="GI22" s="519">
        <v>107</v>
      </c>
      <c r="GJ22" s="530">
        <v>110</v>
      </c>
      <c r="GK22" s="218">
        <f t="shared" si="3"/>
        <v>3</v>
      </c>
      <c r="GL22" s="7">
        <v>16938</v>
      </c>
      <c r="GM22" s="7">
        <v>17349</v>
      </c>
      <c r="GN22" s="7">
        <v>17592</v>
      </c>
      <c r="GO22" s="13">
        <v>17777</v>
      </c>
      <c r="GP22" s="17">
        <v>18029</v>
      </c>
      <c r="GQ22" s="22">
        <v>18237</v>
      </c>
      <c r="GR22" s="31">
        <v>18442</v>
      </c>
      <c r="GS22" s="37">
        <v>18890</v>
      </c>
      <c r="GT22" s="41">
        <v>19380</v>
      </c>
      <c r="GU22" s="44">
        <v>19605</v>
      </c>
      <c r="GV22" s="47">
        <v>19771</v>
      </c>
      <c r="GW22" s="53">
        <v>19963</v>
      </c>
      <c r="GX22" s="65">
        <v>20125</v>
      </c>
      <c r="GY22" s="69">
        <v>20308</v>
      </c>
      <c r="GZ22" s="71">
        <v>20498</v>
      </c>
      <c r="HA22" s="73">
        <v>20680</v>
      </c>
      <c r="HB22" s="77">
        <v>20868</v>
      </c>
      <c r="HC22" s="82">
        <v>21056</v>
      </c>
      <c r="HD22" s="88">
        <v>21268</v>
      </c>
      <c r="HE22" s="90">
        <v>21486</v>
      </c>
      <c r="HF22" s="93">
        <v>21710</v>
      </c>
      <c r="HG22" s="99">
        <v>21887</v>
      </c>
      <c r="HH22" s="104">
        <v>22064</v>
      </c>
      <c r="HI22" s="114">
        <v>22253</v>
      </c>
      <c r="HJ22" s="117">
        <v>22433</v>
      </c>
      <c r="HK22" s="122">
        <v>22599</v>
      </c>
      <c r="HL22" s="124">
        <v>22774</v>
      </c>
      <c r="HM22" s="129">
        <v>22929</v>
      </c>
      <c r="HN22" s="133">
        <v>23093</v>
      </c>
      <c r="HO22" s="136">
        <v>23285</v>
      </c>
      <c r="HP22" s="140">
        <v>23572</v>
      </c>
      <c r="HQ22" s="145">
        <v>23949</v>
      </c>
      <c r="HR22" s="149">
        <v>24395</v>
      </c>
      <c r="HS22" s="153">
        <v>24557</v>
      </c>
      <c r="HT22" s="158">
        <v>24714</v>
      </c>
      <c r="HU22" s="163">
        <v>24877</v>
      </c>
      <c r="HV22" s="167">
        <v>25040</v>
      </c>
      <c r="HW22" s="174">
        <v>25191</v>
      </c>
      <c r="HX22" s="178">
        <v>25359</v>
      </c>
      <c r="HY22" s="184">
        <v>25519</v>
      </c>
      <c r="HZ22" s="189">
        <v>25764</v>
      </c>
      <c r="IA22" s="193">
        <v>26047</v>
      </c>
      <c r="IB22" s="202">
        <v>26277</v>
      </c>
      <c r="IC22" s="205">
        <v>26566</v>
      </c>
      <c r="ID22" s="209">
        <v>26996</v>
      </c>
      <c r="IE22" s="218">
        <v>27247</v>
      </c>
      <c r="IF22" s="225">
        <v>27374</v>
      </c>
      <c r="IG22" s="229">
        <v>27520</v>
      </c>
      <c r="IH22" s="235">
        <v>27686</v>
      </c>
      <c r="II22" s="245">
        <v>27832</v>
      </c>
      <c r="IJ22" s="251">
        <v>27983</v>
      </c>
      <c r="IK22" s="255">
        <v>28154</v>
      </c>
      <c r="IL22" s="264">
        <v>28428</v>
      </c>
      <c r="IM22" s="268">
        <v>28722</v>
      </c>
      <c r="IN22" s="272">
        <v>28990</v>
      </c>
      <c r="IO22" s="279">
        <v>29161</v>
      </c>
      <c r="IP22" s="285">
        <v>29369</v>
      </c>
      <c r="IQ22" s="291">
        <v>29514</v>
      </c>
      <c r="IR22" s="295">
        <v>29643</v>
      </c>
      <c r="IS22" s="299">
        <v>29789</v>
      </c>
      <c r="IT22" s="305">
        <v>29929</v>
      </c>
      <c r="IU22" s="308">
        <v>30059</v>
      </c>
      <c r="IV22" s="310">
        <v>30195</v>
      </c>
      <c r="IW22" s="313">
        <v>30584</v>
      </c>
      <c r="IX22" s="317">
        <v>30925</v>
      </c>
      <c r="IY22" s="322">
        <v>31180</v>
      </c>
      <c r="IZ22" s="327">
        <v>31466</v>
      </c>
      <c r="JA22" s="331">
        <v>31659</v>
      </c>
      <c r="JB22" s="335">
        <v>31944</v>
      </c>
      <c r="JC22" s="338">
        <v>32088</v>
      </c>
      <c r="JD22" s="343">
        <v>32226</v>
      </c>
      <c r="JE22" s="346">
        <v>32378</v>
      </c>
      <c r="JF22" s="354">
        <v>32528</v>
      </c>
      <c r="JG22" s="375">
        <v>32665</v>
      </c>
      <c r="JH22" s="388">
        <v>32938</v>
      </c>
      <c r="JI22" s="393">
        <v>33117</v>
      </c>
      <c r="JJ22" s="414">
        <v>33373</v>
      </c>
      <c r="JK22" s="422">
        <v>33618</v>
      </c>
      <c r="JL22" s="429">
        <v>33874</v>
      </c>
      <c r="JM22" s="435">
        <v>34189</v>
      </c>
      <c r="JN22" s="441">
        <v>34409</v>
      </c>
      <c r="JO22" s="448">
        <v>34502</v>
      </c>
      <c r="JP22" s="456">
        <v>34610</v>
      </c>
      <c r="JQ22" s="460">
        <v>34703</v>
      </c>
      <c r="JR22" s="469">
        <v>34792</v>
      </c>
      <c r="JS22" s="475">
        <v>34875</v>
      </c>
      <c r="JT22" s="483">
        <v>35010</v>
      </c>
      <c r="JU22" s="489">
        <v>35107</v>
      </c>
      <c r="JV22" s="498">
        <v>35217</v>
      </c>
      <c r="JW22" s="505">
        <v>35345</v>
      </c>
      <c r="JX22" s="511">
        <v>35412</v>
      </c>
      <c r="JY22" s="519">
        <v>35504</v>
      </c>
      <c r="JZ22" s="530">
        <v>35600</v>
      </c>
      <c r="KA22" s="218">
        <f t="shared" si="4"/>
        <v>96</v>
      </c>
      <c r="KB22" s="4"/>
    </row>
    <row r="23" spans="1:288" ht="15" customHeight="1" x14ac:dyDescent="0.2">
      <c r="A23" s="557"/>
      <c r="B23" s="43">
        <v>22</v>
      </c>
      <c r="C23" s="4" t="s">
        <v>261</v>
      </c>
      <c r="D23" s="43">
        <v>2</v>
      </c>
      <c r="E23" s="43">
        <v>2</v>
      </c>
      <c r="F23" s="7">
        <v>181</v>
      </c>
      <c r="G23" s="7">
        <v>183</v>
      </c>
      <c r="H23" s="10">
        <v>185</v>
      </c>
      <c r="I23" s="13">
        <v>187</v>
      </c>
      <c r="J23" s="18">
        <v>189</v>
      </c>
      <c r="K23" s="22">
        <v>191</v>
      </c>
      <c r="L23" s="31">
        <v>194</v>
      </c>
      <c r="M23" s="37">
        <v>196</v>
      </c>
      <c r="N23" s="41">
        <v>199</v>
      </c>
      <c r="O23" s="44">
        <v>201</v>
      </c>
      <c r="P23" s="47">
        <v>203</v>
      </c>
      <c r="Q23" s="53">
        <v>205</v>
      </c>
      <c r="R23" s="65">
        <v>207</v>
      </c>
      <c r="S23" s="69">
        <v>209</v>
      </c>
      <c r="T23" s="71">
        <v>211</v>
      </c>
      <c r="U23" s="73">
        <v>213</v>
      </c>
      <c r="V23" s="77">
        <v>215</v>
      </c>
      <c r="W23" s="82">
        <v>218</v>
      </c>
      <c r="X23" s="88">
        <v>221</v>
      </c>
      <c r="Y23" s="90">
        <v>224</v>
      </c>
      <c r="Z23" s="93">
        <v>226</v>
      </c>
      <c r="AA23" s="99">
        <v>228</v>
      </c>
      <c r="AB23" s="104">
        <v>230</v>
      </c>
      <c r="AC23" s="114">
        <v>232</v>
      </c>
      <c r="AD23" s="117">
        <v>234</v>
      </c>
      <c r="AE23" s="122">
        <v>235</v>
      </c>
      <c r="AF23" s="124">
        <v>236</v>
      </c>
      <c r="AG23" s="129">
        <v>238</v>
      </c>
      <c r="AH23" s="133">
        <v>240</v>
      </c>
      <c r="AI23" s="136">
        <v>242</v>
      </c>
      <c r="AJ23" s="140">
        <v>244</v>
      </c>
      <c r="AK23" s="145">
        <v>247</v>
      </c>
      <c r="AL23" s="149">
        <v>249</v>
      </c>
      <c r="AM23" s="153">
        <v>250</v>
      </c>
      <c r="AN23" s="158">
        <v>252</v>
      </c>
      <c r="AO23" s="163">
        <v>253</v>
      </c>
      <c r="AP23" s="167">
        <v>255</v>
      </c>
      <c r="AQ23" s="174">
        <v>257</v>
      </c>
      <c r="AR23" s="178">
        <v>259</v>
      </c>
      <c r="AS23" s="184">
        <v>260</v>
      </c>
      <c r="AT23" s="189">
        <v>263</v>
      </c>
      <c r="AU23" s="193">
        <v>265</v>
      </c>
      <c r="AV23" s="202">
        <v>268</v>
      </c>
      <c r="AW23" s="205">
        <v>270</v>
      </c>
      <c r="AX23" s="209">
        <v>272</v>
      </c>
      <c r="AY23" s="218">
        <v>274</v>
      </c>
      <c r="AZ23" s="225">
        <v>276</v>
      </c>
      <c r="BA23" s="229">
        <v>277</v>
      </c>
      <c r="BB23" s="235">
        <v>279</v>
      </c>
      <c r="BC23" s="245">
        <v>280</v>
      </c>
      <c r="BD23" s="251">
        <v>282</v>
      </c>
      <c r="BE23" s="255">
        <v>284</v>
      </c>
      <c r="BF23" s="264">
        <v>286</v>
      </c>
      <c r="BG23" s="268">
        <v>288</v>
      </c>
      <c r="BH23" s="272">
        <v>291</v>
      </c>
      <c r="BI23" s="279">
        <v>293</v>
      </c>
      <c r="BJ23" s="285">
        <v>295</v>
      </c>
      <c r="BK23" s="291">
        <v>297</v>
      </c>
      <c r="BL23" s="295">
        <v>299</v>
      </c>
      <c r="BM23" s="299">
        <v>303</v>
      </c>
      <c r="BN23" s="305">
        <v>305</v>
      </c>
      <c r="BO23" s="308">
        <v>307</v>
      </c>
      <c r="BP23" s="310">
        <v>310</v>
      </c>
      <c r="BQ23" s="313">
        <v>312</v>
      </c>
      <c r="BR23" s="317">
        <v>315</v>
      </c>
      <c r="BS23" s="322">
        <v>319</v>
      </c>
      <c r="BT23" s="327">
        <v>321</v>
      </c>
      <c r="BU23" s="331">
        <v>324</v>
      </c>
      <c r="BV23" s="335">
        <v>326</v>
      </c>
      <c r="BW23" s="338">
        <v>328</v>
      </c>
      <c r="BX23" s="343">
        <v>330</v>
      </c>
      <c r="BY23" s="346">
        <v>332</v>
      </c>
      <c r="BZ23" s="354">
        <v>3</v>
      </c>
      <c r="CA23" s="375">
        <v>6</v>
      </c>
      <c r="CB23" s="388">
        <v>8</v>
      </c>
      <c r="CC23" s="393">
        <v>10</v>
      </c>
      <c r="CD23" s="414">
        <v>13</v>
      </c>
      <c r="CE23" s="422">
        <v>16</v>
      </c>
      <c r="CF23" s="429">
        <v>19</v>
      </c>
      <c r="CG23" s="435">
        <v>21</v>
      </c>
      <c r="CH23" s="441">
        <v>23</v>
      </c>
      <c r="CI23" s="448">
        <v>26</v>
      </c>
      <c r="CJ23" s="456">
        <v>28</v>
      </c>
      <c r="CK23" s="460">
        <v>32</v>
      </c>
      <c r="CL23" s="469">
        <v>37</v>
      </c>
      <c r="CM23" s="475">
        <v>39</v>
      </c>
      <c r="CN23" s="483">
        <v>42</v>
      </c>
      <c r="CO23" s="489">
        <v>44</v>
      </c>
      <c r="CP23" s="498">
        <v>47</v>
      </c>
      <c r="CQ23" s="505">
        <v>50</v>
      </c>
      <c r="CR23" s="511">
        <v>54</v>
      </c>
      <c r="CS23" s="519">
        <v>55</v>
      </c>
      <c r="CT23" s="530">
        <v>57</v>
      </c>
      <c r="CU23" s="218">
        <f t="shared" si="0"/>
        <v>2</v>
      </c>
      <c r="CV23" s="7">
        <v>4</v>
      </c>
      <c r="CW23" s="7">
        <v>5</v>
      </c>
      <c r="CX23" s="10">
        <v>5</v>
      </c>
      <c r="CY23" s="13">
        <v>5</v>
      </c>
      <c r="CZ23" s="18">
        <v>6</v>
      </c>
      <c r="DA23" s="22">
        <v>6</v>
      </c>
      <c r="DB23" s="31">
        <v>6</v>
      </c>
      <c r="DC23" s="37">
        <v>7</v>
      </c>
      <c r="DD23" s="41">
        <v>7</v>
      </c>
      <c r="DE23" s="44">
        <v>7</v>
      </c>
      <c r="DF23" s="47">
        <v>8</v>
      </c>
      <c r="DG23" s="53">
        <v>8</v>
      </c>
      <c r="DH23" s="65">
        <v>9</v>
      </c>
      <c r="DI23" s="69">
        <v>9</v>
      </c>
      <c r="DJ23" s="71">
        <v>10</v>
      </c>
      <c r="DK23" s="73">
        <v>10</v>
      </c>
      <c r="DL23" s="77">
        <v>11</v>
      </c>
      <c r="DM23" s="82">
        <v>11</v>
      </c>
      <c r="DN23" s="88">
        <v>12</v>
      </c>
      <c r="DO23" s="90">
        <v>12</v>
      </c>
      <c r="DP23" s="93">
        <v>13</v>
      </c>
      <c r="DQ23" s="99">
        <v>13</v>
      </c>
      <c r="DR23" s="104">
        <v>14</v>
      </c>
      <c r="DS23" s="114">
        <v>14</v>
      </c>
      <c r="DT23" s="117">
        <v>15</v>
      </c>
      <c r="DU23" s="122">
        <v>15</v>
      </c>
      <c r="DV23" s="124">
        <v>15</v>
      </c>
      <c r="DW23" s="129">
        <v>16</v>
      </c>
      <c r="DX23" s="133">
        <v>16</v>
      </c>
      <c r="DY23" s="136">
        <v>16</v>
      </c>
      <c r="DZ23" s="140">
        <v>16</v>
      </c>
      <c r="EA23" s="145">
        <v>16</v>
      </c>
      <c r="EB23" s="149">
        <v>17</v>
      </c>
      <c r="EC23" s="153">
        <v>17</v>
      </c>
      <c r="ED23" s="158">
        <v>17</v>
      </c>
      <c r="EE23" s="163">
        <v>18</v>
      </c>
      <c r="EF23" s="167">
        <v>18</v>
      </c>
      <c r="EG23" s="174">
        <v>19</v>
      </c>
      <c r="EH23" s="178">
        <v>20</v>
      </c>
      <c r="EI23" s="184">
        <v>20</v>
      </c>
      <c r="EJ23" s="189">
        <v>20</v>
      </c>
      <c r="EK23" s="193">
        <v>20</v>
      </c>
      <c r="EL23" s="202">
        <v>20</v>
      </c>
      <c r="EM23" s="205">
        <v>20</v>
      </c>
      <c r="EN23" s="209">
        <v>20</v>
      </c>
      <c r="EO23" s="218">
        <v>21</v>
      </c>
      <c r="EP23" s="225">
        <v>21</v>
      </c>
      <c r="EQ23" s="229">
        <v>22</v>
      </c>
      <c r="ER23" s="235">
        <v>22</v>
      </c>
      <c r="ES23" s="245">
        <v>23</v>
      </c>
      <c r="ET23" s="251">
        <v>23</v>
      </c>
      <c r="EU23" s="255">
        <v>24</v>
      </c>
      <c r="EV23" s="264">
        <v>24</v>
      </c>
      <c r="EW23" s="268">
        <v>24</v>
      </c>
      <c r="EX23" s="272">
        <v>24</v>
      </c>
      <c r="EY23" s="279">
        <v>24</v>
      </c>
      <c r="EZ23" s="285">
        <v>25</v>
      </c>
      <c r="FA23" s="291">
        <v>25</v>
      </c>
      <c r="FB23" s="295">
        <v>25</v>
      </c>
      <c r="FC23" s="299">
        <v>26</v>
      </c>
      <c r="FD23" s="305">
        <v>26</v>
      </c>
      <c r="FE23" s="308">
        <v>27</v>
      </c>
      <c r="FF23" s="310">
        <v>27</v>
      </c>
      <c r="FG23" s="313">
        <v>27</v>
      </c>
      <c r="FH23" s="317">
        <v>27</v>
      </c>
      <c r="FI23" s="322">
        <v>27</v>
      </c>
      <c r="FJ23" s="327">
        <v>27</v>
      </c>
      <c r="FK23" s="331">
        <v>27</v>
      </c>
      <c r="FL23" s="335">
        <v>27</v>
      </c>
      <c r="FM23" s="338">
        <v>28</v>
      </c>
      <c r="FN23" s="343">
        <v>28</v>
      </c>
      <c r="FO23" s="346">
        <v>1.401</v>
      </c>
      <c r="FP23" s="354">
        <v>1.401</v>
      </c>
      <c r="FQ23" s="375">
        <v>2</v>
      </c>
      <c r="FR23" s="388">
        <v>3</v>
      </c>
      <c r="FS23" s="393">
        <v>3</v>
      </c>
      <c r="FT23" s="414">
        <v>4</v>
      </c>
      <c r="FU23" s="422">
        <v>4</v>
      </c>
      <c r="FV23" s="429">
        <v>4</v>
      </c>
      <c r="FW23" s="435">
        <v>5</v>
      </c>
      <c r="FX23" s="441">
        <v>5</v>
      </c>
      <c r="FY23" s="448">
        <v>6</v>
      </c>
      <c r="FZ23" s="456">
        <v>6</v>
      </c>
      <c r="GA23" s="460">
        <v>7</v>
      </c>
      <c r="GB23" s="469">
        <v>7</v>
      </c>
      <c r="GC23" s="475">
        <v>8</v>
      </c>
      <c r="GD23" s="483">
        <v>8</v>
      </c>
      <c r="GE23" s="489">
        <v>9</v>
      </c>
      <c r="GF23" s="498">
        <v>9</v>
      </c>
      <c r="GG23" s="505">
        <v>10</v>
      </c>
      <c r="GH23" s="511">
        <v>11</v>
      </c>
      <c r="GI23" s="519">
        <v>11</v>
      </c>
      <c r="GJ23" s="530">
        <v>12</v>
      </c>
      <c r="GK23" s="218">
        <f t="shared" si="3"/>
        <v>1</v>
      </c>
      <c r="GL23" s="7">
        <v>5227</v>
      </c>
      <c r="GM23" s="7">
        <v>5306</v>
      </c>
      <c r="GN23" s="7">
        <v>5386</v>
      </c>
      <c r="GO23" s="13">
        <v>5455</v>
      </c>
      <c r="GP23" s="17">
        <v>5530</v>
      </c>
      <c r="GQ23" s="22">
        <v>5611</v>
      </c>
      <c r="GR23" s="31">
        <v>5700</v>
      </c>
      <c r="GS23" s="37">
        <v>5784</v>
      </c>
      <c r="GT23" s="41">
        <v>5863</v>
      </c>
      <c r="GU23" s="44">
        <v>5949</v>
      </c>
      <c r="GV23" s="47">
        <v>6021</v>
      </c>
      <c r="GW23" s="53">
        <v>6104</v>
      </c>
      <c r="GX23" s="65">
        <v>6177</v>
      </c>
      <c r="GY23" s="69">
        <v>6260</v>
      </c>
      <c r="GZ23" s="71">
        <v>6348</v>
      </c>
      <c r="HA23" s="73">
        <v>6426</v>
      </c>
      <c r="HB23" s="77">
        <v>6516</v>
      </c>
      <c r="HC23" s="82">
        <v>6616</v>
      </c>
      <c r="HD23" s="88">
        <v>6708</v>
      </c>
      <c r="HE23" s="90">
        <v>6799</v>
      </c>
      <c r="HF23" s="93">
        <v>6888</v>
      </c>
      <c r="HG23" s="99">
        <v>6979</v>
      </c>
      <c r="HH23" s="104">
        <v>7060</v>
      </c>
      <c r="HI23" s="114">
        <v>7142</v>
      </c>
      <c r="HJ23" s="117">
        <v>7224</v>
      </c>
      <c r="HK23" s="122">
        <v>7296</v>
      </c>
      <c r="HL23" s="124">
        <v>7380</v>
      </c>
      <c r="HM23" s="129">
        <v>7455</v>
      </c>
      <c r="HN23" s="133">
        <v>7539</v>
      </c>
      <c r="HO23" s="136">
        <v>7619</v>
      </c>
      <c r="HP23" s="140">
        <v>7696</v>
      </c>
      <c r="HQ23" s="145">
        <v>7773</v>
      </c>
      <c r="HR23" s="149">
        <v>7840</v>
      </c>
      <c r="HS23" s="153">
        <v>7920</v>
      </c>
      <c r="HT23" s="158">
        <v>7999</v>
      </c>
      <c r="HU23" s="163">
        <v>8076</v>
      </c>
      <c r="HV23" s="167">
        <v>8157</v>
      </c>
      <c r="HW23" s="174">
        <v>8232</v>
      </c>
      <c r="HX23" s="178">
        <v>8320</v>
      </c>
      <c r="HY23" s="184">
        <v>8399</v>
      </c>
      <c r="HZ23" s="189">
        <v>8481</v>
      </c>
      <c r="IA23" s="193">
        <v>8563</v>
      </c>
      <c r="IB23" s="202">
        <v>8647</v>
      </c>
      <c r="IC23" s="205">
        <v>8732</v>
      </c>
      <c r="ID23" s="209">
        <v>8807</v>
      </c>
      <c r="IE23" s="218">
        <v>8894</v>
      </c>
      <c r="IF23" s="225">
        <v>8976</v>
      </c>
      <c r="IG23" s="229">
        <v>9061</v>
      </c>
      <c r="IH23" s="235">
        <v>9143</v>
      </c>
      <c r="II23" s="245">
        <v>9219</v>
      </c>
      <c r="IJ23" s="251">
        <v>9309</v>
      </c>
      <c r="IK23" s="255">
        <v>9372</v>
      </c>
      <c r="IL23" s="264">
        <v>9446</v>
      </c>
      <c r="IM23" s="268">
        <v>9528</v>
      </c>
      <c r="IN23" s="272">
        <v>9609</v>
      </c>
      <c r="IO23" s="279">
        <v>9679</v>
      </c>
      <c r="IP23" s="285">
        <v>9762</v>
      </c>
      <c r="IQ23" s="291">
        <v>9855</v>
      </c>
      <c r="IR23" s="295">
        <v>9944</v>
      </c>
      <c r="IS23" s="299">
        <v>10041</v>
      </c>
      <c r="IT23" s="305">
        <v>10124</v>
      </c>
      <c r="IU23" s="308">
        <v>10207</v>
      </c>
      <c r="IV23" s="310">
        <v>10292</v>
      </c>
      <c r="IW23" s="313">
        <v>10366</v>
      </c>
      <c r="IX23" s="317">
        <v>10447</v>
      </c>
      <c r="IY23" s="322">
        <v>10531</v>
      </c>
      <c r="IZ23" s="327">
        <v>10613</v>
      </c>
      <c r="JA23" s="331">
        <v>10693</v>
      </c>
      <c r="JB23" s="335">
        <v>10765</v>
      </c>
      <c r="JC23" s="338">
        <v>10841</v>
      </c>
      <c r="JD23" s="343">
        <v>10911</v>
      </c>
      <c r="JE23" s="346">
        <v>10993</v>
      </c>
      <c r="JF23" s="354">
        <v>11070</v>
      </c>
      <c r="JG23" s="375">
        <v>11147</v>
      </c>
      <c r="JH23" s="388">
        <v>11224</v>
      </c>
      <c r="JI23" s="393">
        <v>11305</v>
      </c>
      <c r="JJ23" s="414">
        <v>11393</v>
      </c>
      <c r="JK23" s="422">
        <v>11477</v>
      </c>
      <c r="JL23" s="429">
        <v>11572</v>
      </c>
      <c r="JM23" s="435">
        <v>11654</v>
      </c>
      <c r="JN23" s="441">
        <v>11738</v>
      </c>
      <c r="JO23" s="448">
        <v>11832</v>
      </c>
      <c r="JP23" s="456">
        <v>11920</v>
      </c>
      <c r="JQ23" s="460">
        <v>12027</v>
      </c>
      <c r="JR23" s="469">
        <v>12126</v>
      </c>
      <c r="JS23" s="475">
        <v>12202</v>
      </c>
      <c r="JT23" s="483">
        <v>12285</v>
      </c>
      <c r="JU23" s="489">
        <v>12356</v>
      </c>
      <c r="JV23" s="498">
        <v>12438</v>
      </c>
      <c r="JW23" s="505">
        <v>12533</v>
      </c>
      <c r="JX23" s="511">
        <v>12629</v>
      </c>
      <c r="JY23" s="519">
        <v>12713</v>
      </c>
      <c r="JZ23" s="530">
        <v>12798</v>
      </c>
      <c r="KA23" s="218">
        <f t="shared" si="4"/>
        <v>85</v>
      </c>
      <c r="KB23" s="4"/>
    </row>
    <row r="24" spans="1:288" ht="15" customHeight="1" x14ac:dyDescent="0.2">
      <c r="A24" s="557"/>
      <c r="B24" s="43">
        <v>23</v>
      </c>
      <c r="C24" s="4" t="s">
        <v>485</v>
      </c>
      <c r="D24" s="43">
        <v>3</v>
      </c>
      <c r="E24" s="43">
        <v>1</v>
      </c>
      <c r="F24" s="7">
        <v>421</v>
      </c>
      <c r="G24" s="7">
        <v>425</v>
      </c>
      <c r="H24" s="10">
        <v>429</v>
      </c>
      <c r="I24" s="13">
        <v>434</v>
      </c>
      <c r="J24" s="18">
        <v>437</v>
      </c>
      <c r="K24" s="22">
        <v>440</v>
      </c>
      <c r="L24" s="31">
        <v>445</v>
      </c>
      <c r="M24" s="37">
        <v>450</v>
      </c>
      <c r="N24" s="41">
        <v>455</v>
      </c>
      <c r="O24" s="44">
        <v>459</v>
      </c>
      <c r="P24" s="47">
        <v>463</v>
      </c>
      <c r="Q24" s="53">
        <v>468</v>
      </c>
      <c r="R24" s="65">
        <v>472</v>
      </c>
      <c r="S24" s="69">
        <v>477</v>
      </c>
      <c r="T24" s="71">
        <v>483</v>
      </c>
      <c r="U24" s="73">
        <v>487</v>
      </c>
      <c r="V24" s="77">
        <v>491</v>
      </c>
      <c r="W24" s="82">
        <v>495</v>
      </c>
      <c r="X24" s="88">
        <v>500</v>
      </c>
      <c r="Y24" s="90">
        <v>507</v>
      </c>
      <c r="Z24" s="93">
        <v>511</v>
      </c>
      <c r="AA24" s="99">
        <v>516</v>
      </c>
      <c r="AB24" s="104">
        <v>520</v>
      </c>
      <c r="AC24" s="114">
        <v>523</v>
      </c>
      <c r="AD24" s="117">
        <v>527</v>
      </c>
      <c r="AE24" s="122">
        <v>530</v>
      </c>
      <c r="AF24" s="124">
        <v>534</v>
      </c>
      <c r="AG24" s="129">
        <v>539</v>
      </c>
      <c r="AH24" s="133">
        <v>544</v>
      </c>
      <c r="AI24" s="1">
        <f>ROUND((AH24-AE24)/3+AH24,1)</f>
        <v>548.70000000000005</v>
      </c>
      <c r="AJ24" s="1">
        <f>ROUND((AI24-AF24)/3+AI24,1)</f>
        <v>553.6</v>
      </c>
      <c r="AK24" s="1">
        <f>ROUND((AJ24-AG24)/3+AJ24,1)</f>
        <v>558.5</v>
      </c>
      <c r="AL24" s="149">
        <v>564</v>
      </c>
      <c r="AM24" s="153">
        <v>566</v>
      </c>
      <c r="AN24" s="158">
        <v>566</v>
      </c>
      <c r="AO24" s="163">
        <v>572</v>
      </c>
      <c r="AP24" s="167">
        <v>576</v>
      </c>
      <c r="AQ24" s="174">
        <v>580</v>
      </c>
      <c r="AR24" s="1">
        <v>585</v>
      </c>
      <c r="AS24" s="1">
        <v>590</v>
      </c>
      <c r="AT24" s="1">
        <v>595</v>
      </c>
      <c r="AU24" s="1">
        <v>600</v>
      </c>
      <c r="AV24" s="1">
        <v>605</v>
      </c>
      <c r="AW24" s="1">
        <v>610</v>
      </c>
      <c r="AX24" s="209">
        <v>625</v>
      </c>
      <c r="AY24" s="218">
        <v>630</v>
      </c>
      <c r="AZ24" s="1">
        <v>635</v>
      </c>
      <c r="BA24" s="229">
        <v>638</v>
      </c>
      <c r="BB24" s="1">
        <v>642</v>
      </c>
      <c r="BC24" s="245">
        <v>644</v>
      </c>
      <c r="BD24" s="1">
        <v>647</v>
      </c>
      <c r="BE24" s="263">
        <v>653</v>
      </c>
      <c r="BF24" s="264">
        <v>659</v>
      </c>
      <c r="BG24" s="1">
        <v>665</v>
      </c>
      <c r="BH24" s="1">
        <v>671</v>
      </c>
      <c r="BI24" s="279">
        <v>677</v>
      </c>
      <c r="BJ24" s="1">
        <v>683</v>
      </c>
      <c r="BK24" s="1">
        <v>689</v>
      </c>
      <c r="BL24" s="295">
        <v>690</v>
      </c>
      <c r="BM24" s="299">
        <v>693</v>
      </c>
      <c r="BN24" s="305">
        <v>698</v>
      </c>
      <c r="BO24" s="308">
        <v>702</v>
      </c>
      <c r="BP24" s="1">
        <v>706</v>
      </c>
      <c r="BQ24" s="1">
        <v>710</v>
      </c>
      <c r="BR24" s="1">
        <v>714</v>
      </c>
      <c r="BS24" s="1">
        <v>718</v>
      </c>
      <c r="BT24" s="1">
        <v>722</v>
      </c>
      <c r="BU24" s="1">
        <v>726</v>
      </c>
      <c r="BV24" s="1">
        <v>730</v>
      </c>
      <c r="BW24" s="338">
        <v>745</v>
      </c>
      <c r="BX24" s="343">
        <v>748</v>
      </c>
      <c r="BY24" s="346">
        <v>754</v>
      </c>
      <c r="BZ24" s="1">
        <v>759</v>
      </c>
      <c r="CA24" s="1">
        <v>764</v>
      </c>
      <c r="CB24" s="1">
        <v>769</v>
      </c>
      <c r="CC24" s="393">
        <v>770</v>
      </c>
      <c r="CD24" s="414">
        <v>773</v>
      </c>
      <c r="CE24" s="422">
        <v>785</v>
      </c>
      <c r="CF24" s="1">
        <v>791</v>
      </c>
      <c r="CG24" s="1">
        <v>797</v>
      </c>
      <c r="CH24" s="1">
        <v>803</v>
      </c>
      <c r="CI24" s="448">
        <v>808</v>
      </c>
      <c r="CJ24" s="1">
        <v>813</v>
      </c>
      <c r="CK24" s="1">
        <v>818</v>
      </c>
      <c r="CL24" s="1">
        <v>823</v>
      </c>
      <c r="CM24" s="1">
        <v>828</v>
      </c>
      <c r="CN24" s="1">
        <v>833</v>
      </c>
      <c r="CO24" s="489">
        <v>833</v>
      </c>
      <c r="CP24" s="498">
        <v>833</v>
      </c>
      <c r="CQ24" s="505">
        <v>835</v>
      </c>
      <c r="CR24" s="511">
        <v>835</v>
      </c>
      <c r="CS24" s="519">
        <v>835</v>
      </c>
      <c r="CT24" s="530">
        <v>836</v>
      </c>
      <c r="CU24" s="218">
        <f t="shared" si="0"/>
        <v>1</v>
      </c>
      <c r="CV24" s="7">
        <v>223</v>
      </c>
      <c r="CW24" s="7">
        <v>225</v>
      </c>
      <c r="CX24" s="10">
        <v>227</v>
      </c>
      <c r="CY24" s="13">
        <v>229</v>
      </c>
      <c r="CZ24" s="18">
        <v>230</v>
      </c>
      <c r="DA24" s="22">
        <v>231</v>
      </c>
      <c r="DB24" s="31">
        <v>232</v>
      </c>
      <c r="DC24" s="37">
        <v>233</v>
      </c>
      <c r="DD24" s="41">
        <v>233</v>
      </c>
      <c r="DE24" s="44">
        <v>235</v>
      </c>
      <c r="DF24" s="47">
        <v>236</v>
      </c>
      <c r="DG24" s="53">
        <v>238</v>
      </c>
      <c r="DH24" s="65">
        <v>239</v>
      </c>
      <c r="DI24" s="69">
        <v>240</v>
      </c>
      <c r="DJ24" s="71">
        <v>242</v>
      </c>
      <c r="DK24" s="73">
        <v>242</v>
      </c>
      <c r="DL24" s="77">
        <v>244</v>
      </c>
      <c r="DM24" s="82">
        <v>245</v>
      </c>
      <c r="DN24" s="88">
        <v>246</v>
      </c>
      <c r="DO24" s="90">
        <v>247</v>
      </c>
      <c r="DP24" s="93">
        <v>248</v>
      </c>
      <c r="DQ24" s="99">
        <v>249</v>
      </c>
      <c r="DR24" s="104">
        <v>250</v>
      </c>
      <c r="DS24" s="114">
        <v>251</v>
      </c>
      <c r="DT24" s="117">
        <v>1</v>
      </c>
      <c r="DU24" s="122">
        <v>3</v>
      </c>
      <c r="DV24" s="124">
        <v>5</v>
      </c>
      <c r="DW24" s="129">
        <v>6</v>
      </c>
      <c r="DX24" s="133">
        <v>7</v>
      </c>
      <c r="DY24" s="1">
        <v>7</v>
      </c>
      <c r="DZ24" s="1">
        <f>DY24</f>
        <v>7</v>
      </c>
      <c r="EA24" s="1">
        <v>7</v>
      </c>
      <c r="EB24" s="149">
        <v>9</v>
      </c>
      <c r="EC24" s="153">
        <v>13</v>
      </c>
      <c r="ED24" s="158">
        <v>13</v>
      </c>
      <c r="EE24" s="163">
        <v>20</v>
      </c>
      <c r="EF24" s="167">
        <v>24</v>
      </c>
      <c r="EG24" s="174">
        <v>30</v>
      </c>
      <c r="EH24" s="1">
        <v>35</v>
      </c>
      <c r="EI24" s="1">
        <v>40</v>
      </c>
      <c r="EJ24" s="1">
        <v>41</v>
      </c>
      <c r="EK24" s="1">
        <f>EJ24</f>
        <v>41</v>
      </c>
      <c r="EL24" s="1">
        <f>EK24</f>
        <v>41</v>
      </c>
      <c r="EM24" s="1">
        <f>EL24</f>
        <v>41</v>
      </c>
      <c r="EN24" s="209">
        <v>41</v>
      </c>
      <c r="EO24" s="218">
        <v>44</v>
      </c>
      <c r="EP24" s="1">
        <v>46</v>
      </c>
      <c r="EQ24" s="229">
        <v>52</v>
      </c>
      <c r="ER24" s="1">
        <v>56</v>
      </c>
      <c r="ES24" s="245">
        <v>59</v>
      </c>
      <c r="ET24" s="1">
        <v>62</v>
      </c>
      <c r="EU24" s="1">
        <v>65</v>
      </c>
      <c r="EV24" s="264">
        <v>68</v>
      </c>
      <c r="EW24" s="1">
        <f>EV24</f>
        <v>68</v>
      </c>
      <c r="EX24" s="1">
        <f>EW24</f>
        <v>68</v>
      </c>
      <c r="EY24" s="279">
        <v>70</v>
      </c>
      <c r="EZ24" s="1">
        <v>72</v>
      </c>
      <c r="FA24" s="1">
        <v>74</v>
      </c>
      <c r="FB24" s="295">
        <v>81</v>
      </c>
      <c r="FC24" s="299">
        <v>86</v>
      </c>
      <c r="FD24" s="305">
        <v>90</v>
      </c>
      <c r="FE24" s="308">
        <v>93</v>
      </c>
      <c r="FF24" s="1">
        <v>96</v>
      </c>
      <c r="FG24" s="1">
        <v>97</v>
      </c>
      <c r="FH24" s="1">
        <f>FG24</f>
        <v>97</v>
      </c>
      <c r="FI24" s="1">
        <f t="shared" ref="FI24:FI26" si="53">FH24</f>
        <v>97</v>
      </c>
      <c r="FJ24" s="1">
        <f>FI24</f>
        <v>97</v>
      </c>
      <c r="FK24" s="1">
        <v>97</v>
      </c>
      <c r="FL24" s="1">
        <v>97</v>
      </c>
      <c r="FM24" s="338">
        <v>105</v>
      </c>
      <c r="FN24" s="343">
        <v>109</v>
      </c>
      <c r="FO24" s="346">
        <v>114</v>
      </c>
      <c r="FP24" s="1">
        <v>118</v>
      </c>
      <c r="FQ24" s="1">
        <v>122</v>
      </c>
      <c r="FR24" s="1">
        <v>126</v>
      </c>
      <c r="FS24" s="393">
        <v>130</v>
      </c>
      <c r="FT24" s="414">
        <v>137</v>
      </c>
      <c r="FU24" s="422">
        <v>137</v>
      </c>
      <c r="FV24" s="1">
        <v>141</v>
      </c>
      <c r="FW24" s="1">
        <v>145</v>
      </c>
      <c r="FX24" s="1">
        <v>149</v>
      </c>
      <c r="FY24" s="448">
        <v>139</v>
      </c>
      <c r="FZ24" s="1">
        <v>139</v>
      </c>
      <c r="GA24" s="1">
        <v>139</v>
      </c>
      <c r="GB24" s="1">
        <v>139</v>
      </c>
      <c r="GC24" s="1">
        <v>139</v>
      </c>
      <c r="GD24" s="1">
        <v>139</v>
      </c>
      <c r="GE24" s="489">
        <v>153</v>
      </c>
      <c r="GF24" s="498">
        <v>153</v>
      </c>
      <c r="GG24" s="505">
        <v>154</v>
      </c>
      <c r="GH24" s="511">
        <v>154</v>
      </c>
      <c r="GI24" s="519">
        <v>154</v>
      </c>
      <c r="GJ24" s="530">
        <v>155</v>
      </c>
      <c r="GK24" s="218">
        <f t="shared" si="3"/>
        <v>1</v>
      </c>
      <c r="GL24" s="7">
        <v>11740</v>
      </c>
      <c r="GM24" s="7">
        <v>11916</v>
      </c>
      <c r="GN24" s="7">
        <v>12142</v>
      </c>
      <c r="GO24" s="13">
        <v>12305</v>
      </c>
      <c r="GP24" s="17">
        <v>12460</v>
      </c>
      <c r="GQ24" s="22">
        <v>12617</v>
      </c>
      <c r="GR24" s="31">
        <v>12884</v>
      </c>
      <c r="GS24" s="37">
        <v>13075</v>
      </c>
      <c r="GT24" s="41">
        <v>13359</v>
      </c>
      <c r="GU24" s="44">
        <v>13545</v>
      </c>
      <c r="GV24" s="48">
        <v>13720</v>
      </c>
      <c r="GW24" s="53">
        <v>13909</v>
      </c>
      <c r="GX24" s="65">
        <v>14079</v>
      </c>
      <c r="GY24" s="69">
        <v>14262</v>
      </c>
      <c r="GZ24" s="71">
        <v>14454</v>
      </c>
      <c r="HA24" s="73">
        <v>14627</v>
      </c>
      <c r="HB24" s="77">
        <v>14775</v>
      </c>
      <c r="HC24" s="82">
        <v>15057</v>
      </c>
      <c r="HD24" s="88">
        <v>15297</v>
      </c>
      <c r="HE24" s="90">
        <v>15530</v>
      </c>
      <c r="HF24" s="93">
        <v>15874</v>
      </c>
      <c r="HG24" s="99">
        <v>16043</v>
      </c>
      <c r="HH24" s="104">
        <v>16199</v>
      </c>
      <c r="HI24" s="114">
        <v>16369</v>
      </c>
      <c r="HJ24" s="117">
        <v>16530</v>
      </c>
      <c r="HK24" s="122">
        <v>16682</v>
      </c>
      <c r="HL24" s="124">
        <v>16841</v>
      </c>
      <c r="HM24" s="129">
        <v>17005</v>
      </c>
      <c r="HN24" s="133">
        <v>17219</v>
      </c>
      <c r="HO24" s="136">
        <v>17503</v>
      </c>
      <c r="HP24" s="140">
        <v>17668</v>
      </c>
      <c r="HQ24" s="145">
        <v>17887</v>
      </c>
      <c r="HR24" s="149">
        <v>18037</v>
      </c>
      <c r="HS24" s="153">
        <v>18120</v>
      </c>
      <c r="HT24" s="158">
        <v>18180</v>
      </c>
      <c r="HU24" s="163">
        <v>18270</v>
      </c>
      <c r="HV24" s="167">
        <v>18362</v>
      </c>
      <c r="HW24" s="174">
        <v>18441</v>
      </c>
      <c r="HX24" s="178">
        <v>18537</v>
      </c>
      <c r="HY24" s="184">
        <v>18623</v>
      </c>
      <c r="HZ24" s="189">
        <v>18842</v>
      </c>
      <c r="IA24" s="193">
        <v>19184</v>
      </c>
      <c r="IB24" s="202">
        <v>19505</v>
      </c>
      <c r="IC24" s="205">
        <v>19674</v>
      </c>
      <c r="ID24" s="209">
        <v>19847</v>
      </c>
      <c r="IE24" s="218">
        <v>20003</v>
      </c>
      <c r="IF24" s="225">
        <v>20084</v>
      </c>
      <c r="IG24" s="229">
        <v>20173</v>
      </c>
      <c r="IH24" s="235">
        <v>20252</v>
      </c>
      <c r="II24" s="245">
        <v>20324</v>
      </c>
      <c r="IJ24" s="251">
        <v>20410</v>
      </c>
      <c r="IK24" s="255">
        <v>20488</v>
      </c>
      <c r="IL24" s="264">
        <v>20674</v>
      </c>
      <c r="IM24" s="268">
        <v>20949</v>
      </c>
      <c r="IN24" s="272">
        <v>21248</v>
      </c>
      <c r="IO24" s="279">
        <v>21378</v>
      </c>
      <c r="IP24" s="285">
        <v>21490</v>
      </c>
      <c r="IQ24" s="291">
        <v>21571</v>
      </c>
      <c r="IR24" s="295">
        <v>21645</v>
      </c>
      <c r="IS24" s="299">
        <v>21742</v>
      </c>
      <c r="IT24" s="305">
        <v>21821</v>
      </c>
      <c r="IU24" s="308">
        <v>21900</v>
      </c>
      <c r="IV24" s="310">
        <v>21977</v>
      </c>
      <c r="IW24" s="313">
        <v>22185</v>
      </c>
      <c r="IX24" s="317">
        <v>22475</v>
      </c>
      <c r="IY24" s="322">
        <v>22759</v>
      </c>
      <c r="IZ24" s="327">
        <v>23120</v>
      </c>
      <c r="JA24" s="331">
        <v>23362</v>
      </c>
      <c r="JB24" s="335">
        <v>23461</v>
      </c>
      <c r="JC24" s="338">
        <v>23575</v>
      </c>
      <c r="JD24" s="343">
        <v>23672</v>
      </c>
      <c r="JE24" s="346">
        <v>23788</v>
      </c>
      <c r="JF24" s="354">
        <v>23876</v>
      </c>
      <c r="JG24" s="375">
        <v>23960</v>
      </c>
      <c r="JH24" s="388">
        <v>24041</v>
      </c>
      <c r="JI24" s="393">
        <v>24129</v>
      </c>
      <c r="JJ24" s="414">
        <v>24392</v>
      </c>
      <c r="JK24" s="422">
        <v>24670</v>
      </c>
      <c r="JL24" s="429">
        <v>25050</v>
      </c>
      <c r="JM24" s="435">
        <v>25214</v>
      </c>
      <c r="JN24" s="441">
        <v>25419</v>
      </c>
      <c r="JO24" s="448">
        <v>25607</v>
      </c>
      <c r="JP24" s="456">
        <v>25797</v>
      </c>
      <c r="JQ24" s="460">
        <v>26000</v>
      </c>
      <c r="JR24" s="469">
        <v>26209</v>
      </c>
      <c r="JS24" s="475">
        <v>26312</v>
      </c>
      <c r="JT24" s="483">
        <v>26412</v>
      </c>
      <c r="JU24" s="489">
        <v>26427</v>
      </c>
      <c r="JV24" s="498">
        <v>26429</v>
      </c>
      <c r="JW24" s="505">
        <v>26429</v>
      </c>
      <c r="JX24" s="511">
        <v>26431</v>
      </c>
      <c r="JY24" s="519">
        <v>26431</v>
      </c>
      <c r="JZ24" s="530">
        <v>26453</v>
      </c>
      <c r="KA24" s="218">
        <f t="shared" si="4"/>
        <v>22</v>
      </c>
      <c r="KB24" s="4"/>
    </row>
    <row r="25" spans="1:288" ht="15" customHeight="1" x14ac:dyDescent="0.2">
      <c r="A25" s="557"/>
      <c r="B25" s="43">
        <v>24</v>
      </c>
      <c r="C25" s="4" t="s">
        <v>262</v>
      </c>
      <c r="D25" s="43">
        <v>1</v>
      </c>
      <c r="E25" s="43">
        <v>1</v>
      </c>
      <c r="F25" s="7">
        <v>471</v>
      </c>
      <c r="G25" s="7">
        <v>478</v>
      </c>
      <c r="H25" s="10">
        <v>485</v>
      </c>
      <c r="I25" s="13">
        <v>492</v>
      </c>
      <c r="J25" s="18">
        <v>501</v>
      </c>
      <c r="K25" s="22">
        <v>511</v>
      </c>
      <c r="L25" s="31">
        <v>519</v>
      </c>
      <c r="M25" s="37">
        <v>526</v>
      </c>
      <c r="N25" s="41">
        <v>534</v>
      </c>
      <c r="O25" s="44">
        <v>541</v>
      </c>
      <c r="P25" s="47">
        <v>549</v>
      </c>
      <c r="Q25" s="53">
        <v>557</v>
      </c>
      <c r="R25" s="65">
        <v>564</v>
      </c>
      <c r="S25" s="69">
        <v>571</v>
      </c>
      <c r="T25" s="71">
        <v>580</v>
      </c>
      <c r="U25" s="73">
        <v>587</v>
      </c>
      <c r="V25" s="77">
        <v>596</v>
      </c>
      <c r="W25" s="82">
        <v>605</v>
      </c>
      <c r="X25" s="88">
        <v>615</v>
      </c>
      <c r="Y25" s="90">
        <v>626</v>
      </c>
      <c r="Z25" s="93">
        <v>634</v>
      </c>
      <c r="AA25" s="99">
        <v>642</v>
      </c>
      <c r="AB25" s="104">
        <v>648</v>
      </c>
      <c r="AC25" s="114">
        <v>654</v>
      </c>
      <c r="AD25" s="117">
        <v>661</v>
      </c>
      <c r="AE25" s="122">
        <v>667</v>
      </c>
      <c r="AF25" s="124">
        <v>674</v>
      </c>
      <c r="AG25" s="129">
        <v>681</v>
      </c>
      <c r="AH25" s="133">
        <v>692</v>
      </c>
      <c r="AI25" s="136">
        <v>706</v>
      </c>
      <c r="AJ25" s="140">
        <v>719</v>
      </c>
      <c r="AK25" s="145">
        <v>727</v>
      </c>
      <c r="AL25" s="149">
        <v>735</v>
      </c>
      <c r="AM25" s="153">
        <v>741</v>
      </c>
      <c r="AN25" s="158">
        <v>746</v>
      </c>
      <c r="AO25" s="163">
        <v>751</v>
      </c>
      <c r="AP25" s="167">
        <v>758</v>
      </c>
      <c r="AQ25" s="174">
        <v>763</v>
      </c>
      <c r="AR25" s="178">
        <v>768</v>
      </c>
      <c r="AS25" s="184">
        <v>773</v>
      </c>
      <c r="AT25" s="189">
        <v>781</v>
      </c>
      <c r="AU25" s="193">
        <v>791</v>
      </c>
      <c r="AV25" s="202">
        <v>800</v>
      </c>
      <c r="AW25" s="205">
        <v>810</v>
      </c>
      <c r="AX25" s="209">
        <v>823</v>
      </c>
      <c r="AY25" s="218">
        <v>833</v>
      </c>
      <c r="AZ25" s="225">
        <v>839</v>
      </c>
      <c r="BA25" s="229">
        <v>847</v>
      </c>
      <c r="BB25" s="235">
        <v>855</v>
      </c>
      <c r="BC25" s="245">
        <v>861</v>
      </c>
      <c r="BD25" s="251">
        <v>868</v>
      </c>
      <c r="BE25" s="255">
        <v>875</v>
      </c>
      <c r="BF25" s="264">
        <v>3</v>
      </c>
      <c r="BG25" s="268">
        <v>13</v>
      </c>
      <c r="BH25" s="272">
        <v>22</v>
      </c>
      <c r="BI25" s="279">
        <v>30</v>
      </c>
      <c r="BJ25" s="285">
        <v>34</v>
      </c>
      <c r="BK25" s="291">
        <v>49</v>
      </c>
      <c r="BL25" s="295">
        <v>56</v>
      </c>
      <c r="BM25" s="299">
        <v>64</v>
      </c>
      <c r="BN25" s="305">
        <v>71</v>
      </c>
      <c r="BO25" s="308">
        <v>78</v>
      </c>
      <c r="BP25" s="310">
        <v>88</v>
      </c>
      <c r="BQ25" s="316">
        <v>97</v>
      </c>
      <c r="BR25" s="317">
        <v>104</v>
      </c>
      <c r="BS25" s="1">
        <v>112</v>
      </c>
      <c r="BT25" s="327">
        <v>121</v>
      </c>
      <c r="BU25" s="331">
        <v>130</v>
      </c>
      <c r="BV25" s="335">
        <v>139</v>
      </c>
      <c r="BW25" s="338">
        <v>149</v>
      </c>
      <c r="BX25" s="343">
        <v>159</v>
      </c>
      <c r="BY25" s="346">
        <v>168</v>
      </c>
      <c r="BZ25" s="354">
        <v>174</v>
      </c>
      <c r="CA25" s="375">
        <v>181</v>
      </c>
      <c r="CB25" s="388">
        <v>187</v>
      </c>
      <c r="CC25" s="393">
        <v>192</v>
      </c>
      <c r="CD25" s="414">
        <v>205</v>
      </c>
      <c r="CE25" s="422">
        <v>212</v>
      </c>
      <c r="CF25" s="429">
        <v>218</v>
      </c>
      <c r="CG25" s="435">
        <v>226</v>
      </c>
      <c r="CH25" s="441">
        <v>226</v>
      </c>
      <c r="CI25" s="448">
        <v>240</v>
      </c>
      <c r="CJ25" s="456">
        <v>246</v>
      </c>
      <c r="CK25" s="460">
        <v>253</v>
      </c>
      <c r="CL25" s="469">
        <v>260</v>
      </c>
      <c r="CM25" s="475">
        <v>268</v>
      </c>
      <c r="CN25" s="483">
        <v>274</v>
      </c>
      <c r="CO25" s="489">
        <v>281</v>
      </c>
      <c r="CP25" s="498">
        <v>288</v>
      </c>
      <c r="CQ25" s="505">
        <v>296</v>
      </c>
      <c r="CR25" s="511">
        <v>296</v>
      </c>
      <c r="CS25" s="519">
        <v>311</v>
      </c>
      <c r="CT25" s="530">
        <v>317</v>
      </c>
      <c r="CU25" s="218">
        <f t="shared" si="0"/>
        <v>6</v>
      </c>
      <c r="CV25" s="7">
        <v>159</v>
      </c>
      <c r="CW25" s="7">
        <v>161</v>
      </c>
      <c r="CX25" s="10">
        <v>163</v>
      </c>
      <c r="CY25" s="13">
        <v>165</v>
      </c>
      <c r="CZ25" s="18">
        <v>168</v>
      </c>
      <c r="DA25" s="22">
        <v>170</v>
      </c>
      <c r="DB25" s="31">
        <v>172</v>
      </c>
      <c r="DC25" s="37">
        <v>172</v>
      </c>
      <c r="DD25" s="41">
        <v>172</v>
      </c>
      <c r="DE25" s="44">
        <v>172</v>
      </c>
      <c r="DF25" s="47">
        <v>174</v>
      </c>
      <c r="DG25" s="53">
        <v>176</v>
      </c>
      <c r="DH25" s="65">
        <v>177</v>
      </c>
      <c r="DI25" s="69">
        <v>179</v>
      </c>
      <c r="DJ25" s="71">
        <v>180</v>
      </c>
      <c r="DK25" s="73">
        <v>182</v>
      </c>
      <c r="DL25" s="77">
        <v>185</v>
      </c>
      <c r="DM25" s="82">
        <v>186</v>
      </c>
      <c r="DN25" s="88">
        <v>187</v>
      </c>
      <c r="DO25" s="90">
        <v>190</v>
      </c>
      <c r="DP25" s="93">
        <v>191</v>
      </c>
      <c r="DQ25" s="99">
        <v>193</v>
      </c>
      <c r="DR25" s="104">
        <v>195</v>
      </c>
      <c r="DS25" s="114">
        <v>198</v>
      </c>
      <c r="DT25" s="117">
        <v>200</v>
      </c>
      <c r="DU25" s="122">
        <v>203</v>
      </c>
      <c r="DV25" s="124">
        <v>206</v>
      </c>
      <c r="DW25" s="129">
        <v>210</v>
      </c>
      <c r="DX25" s="133">
        <v>212</v>
      </c>
      <c r="DY25" s="136">
        <v>212</v>
      </c>
      <c r="DZ25" s="140">
        <v>212</v>
      </c>
      <c r="EA25" s="145">
        <v>212</v>
      </c>
      <c r="EB25" s="149">
        <v>212</v>
      </c>
      <c r="EC25" s="153">
        <v>214</v>
      </c>
      <c r="ED25" s="158">
        <v>217</v>
      </c>
      <c r="EE25" s="163">
        <v>221</v>
      </c>
      <c r="EF25" s="167">
        <v>226</v>
      </c>
      <c r="EG25" s="174">
        <v>229</v>
      </c>
      <c r="EH25" s="178">
        <v>232</v>
      </c>
      <c r="EI25" s="184">
        <v>235</v>
      </c>
      <c r="EJ25" s="189">
        <v>236</v>
      </c>
      <c r="EK25" s="193">
        <v>236</v>
      </c>
      <c r="EL25" s="202">
        <v>236</v>
      </c>
      <c r="EM25" s="205">
        <v>236</v>
      </c>
      <c r="EN25" s="209">
        <v>236</v>
      </c>
      <c r="EO25" s="218">
        <v>234</v>
      </c>
      <c r="EP25" s="225">
        <v>237</v>
      </c>
      <c r="EQ25" s="229">
        <v>240</v>
      </c>
      <c r="ER25" s="235">
        <v>244</v>
      </c>
      <c r="ES25" s="245">
        <v>246</v>
      </c>
      <c r="ET25" s="251">
        <v>248</v>
      </c>
      <c r="EU25" s="255">
        <v>252</v>
      </c>
      <c r="EV25" s="264">
        <v>1.2809999999999999</v>
      </c>
      <c r="EW25" s="268">
        <v>1.2809999999999999</v>
      </c>
      <c r="EX25" s="272">
        <v>1.2809999999999999</v>
      </c>
      <c r="EY25" s="279">
        <v>1.2809999999999999</v>
      </c>
      <c r="EZ25" s="285">
        <v>1.2809999999999999</v>
      </c>
      <c r="FA25" s="291">
        <v>1.2809999999999999</v>
      </c>
      <c r="FB25" s="295">
        <v>1.2809999999999999</v>
      </c>
      <c r="FC25" s="299">
        <v>1.2809999999999999</v>
      </c>
      <c r="FD25" s="305">
        <v>1.2809999999999999</v>
      </c>
      <c r="FE25" s="308">
        <v>1.2809999999999999</v>
      </c>
      <c r="FF25" s="310">
        <v>1.2809999999999999</v>
      </c>
      <c r="FG25" s="316">
        <v>1.2809999999999999</v>
      </c>
      <c r="FH25" s="317">
        <v>1.2809999999999999</v>
      </c>
      <c r="FI25" s="1">
        <f t="shared" si="53"/>
        <v>1.2809999999999999</v>
      </c>
      <c r="FJ25" s="327">
        <v>1.2809999999999999</v>
      </c>
      <c r="FK25" s="331">
        <v>1.2809999999999999</v>
      </c>
      <c r="FL25" s="335">
        <v>1.2809999999999999</v>
      </c>
      <c r="FM25" s="338">
        <v>1.2809999999999999</v>
      </c>
      <c r="FN25" s="343">
        <v>1.2809999999999999</v>
      </c>
      <c r="FO25" s="346">
        <v>2</v>
      </c>
      <c r="FP25" s="354">
        <v>4</v>
      </c>
      <c r="FQ25" s="375">
        <v>8</v>
      </c>
      <c r="FR25" s="388">
        <v>10</v>
      </c>
      <c r="FS25" s="393">
        <v>13</v>
      </c>
      <c r="FT25" s="1">
        <v>13</v>
      </c>
      <c r="FU25" s="1">
        <v>13</v>
      </c>
      <c r="FV25" s="429">
        <v>14</v>
      </c>
      <c r="FW25" s="435">
        <v>16</v>
      </c>
      <c r="FX25" s="441">
        <v>18</v>
      </c>
      <c r="FY25" s="448">
        <v>21</v>
      </c>
      <c r="FZ25" s="456">
        <v>23</v>
      </c>
      <c r="GA25" s="460">
        <v>27</v>
      </c>
      <c r="GB25" s="469">
        <v>29</v>
      </c>
      <c r="GC25" s="475">
        <v>32</v>
      </c>
      <c r="GD25" s="483">
        <v>37</v>
      </c>
      <c r="GE25" s="489">
        <v>39</v>
      </c>
      <c r="GF25" s="498">
        <v>41</v>
      </c>
      <c r="GG25" s="505">
        <v>44</v>
      </c>
      <c r="GH25" s="511">
        <v>46</v>
      </c>
      <c r="GI25" s="519">
        <v>48</v>
      </c>
      <c r="GJ25" s="530">
        <v>50</v>
      </c>
      <c r="GK25" s="218">
        <f t="shared" si="3"/>
        <v>2</v>
      </c>
      <c r="GL25" s="7">
        <v>4636</v>
      </c>
      <c r="GM25" s="7">
        <v>4690</v>
      </c>
      <c r="GN25" s="7">
        <v>4751</v>
      </c>
      <c r="GO25" s="13">
        <v>4805</v>
      </c>
      <c r="GP25" s="17">
        <v>4871</v>
      </c>
      <c r="GQ25" s="22">
        <v>4940</v>
      </c>
      <c r="GR25" s="31">
        <v>5001</v>
      </c>
      <c r="GS25" s="37">
        <v>5088</v>
      </c>
      <c r="GT25" s="41">
        <v>5185</v>
      </c>
      <c r="GU25" s="44">
        <v>5245</v>
      </c>
      <c r="GV25" s="47">
        <v>5302</v>
      </c>
      <c r="GW25" s="53">
        <v>5369</v>
      </c>
      <c r="GX25" s="65">
        <v>5429</v>
      </c>
      <c r="GY25" s="69">
        <v>5499</v>
      </c>
      <c r="GZ25" s="71">
        <v>5564</v>
      </c>
      <c r="HA25" s="73">
        <v>5620</v>
      </c>
      <c r="HB25" s="77">
        <v>5683</v>
      </c>
      <c r="HC25" s="82">
        <v>5750</v>
      </c>
      <c r="HD25" s="88">
        <v>5821</v>
      </c>
      <c r="HE25" s="90">
        <v>5915</v>
      </c>
      <c r="HF25" s="93">
        <v>5977</v>
      </c>
      <c r="HG25" s="99">
        <v>6040</v>
      </c>
      <c r="HH25" s="104">
        <v>6099</v>
      </c>
      <c r="HI25" s="114">
        <v>6164</v>
      </c>
      <c r="HJ25" s="117">
        <v>6234</v>
      </c>
      <c r="HK25" s="122">
        <v>6290</v>
      </c>
      <c r="HL25" s="124">
        <v>6357</v>
      </c>
      <c r="HM25" s="129">
        <v>6424</v>
      </c>
      <c r="HN25" s="133">
        <v>6570</v>
      </c>
      <c r="HO25" s="136">
        <v>6801</v>
      </c>
      <c r="HP25" s="140">
        <v>7025</v>
      </c>
      <c r="HQ25" s="145">
        <v>7190</v>
      </c>
      <c r="HR25" s="149">
        <v>7372</v>
      </c>
      <c r="HS25" s="153">
        <v>7455</v>
      </c>
      <c r="HT25" s="158">
        <v>7511</v>
      </c>
      <c r="HU25" s="163">
        <v>7572</v>
      </c>
      <c r="HV25" s="167">
        <v>7635</v>
      </c>
      <c r="HW25" s="174">
        <v>7685</v>
      </c>
      <c r="HX25" s="178">
        <v>7752</v>
      </c>
      <c r="HY25" s="184">
        <v>7805</v>
      </c>
      <c r="HZ25" s="189">
        <v>7965</v>
      </c>
      <c r="IA25" s="193">
        <v>8119</v>
      </c>
      <c r="IB25" s="202">
        <v>8292</v>
      </c>
      <c r="IC25" s="205">
        <v>8470</v>
      </c>
      <c r="ID25" s="209">
        <v>8653</v>
      </c>
      <c r="IE25" s="218">
        <v>8804</v>
      </c>
      <c r="IF25" s="225">
        <v>8862</v>
      </c>
      <c r="IG25" s="229">
        <v>8920</v>
      </c>
      <c r="IH25" s="235">
        <v>8979</v>
      </c>
      <c r="II25" s="245">
        <v>9031</v>
      </c>
      <c r="IJ25" s="251">
        <v>9095</v>
      </c>
      <c r="IK25" s="255">
        <v>9145</v>
      </c>
      <c r="IL25" s="264">
        <v>9254</v>
      </c>
      <c r="IM25" s="268">
        <v>9405</v>
      </c>
      <c r="IN25" s="272">
        <v>9561</v>
      </c>
      <c r="IO25" s="279">
        <v>9711</v>
      </c>
      <c r="IP25" s="285">
        <v>9895</v>
      </c>
      <c r="IQ25" s="291">
        <v>10084</v>
      </c>
      <c r="IR25" s="295">
        <v>10256</v>
      </c>
      <c r="IS25" s="299">
        <v>10468</v>
      </c>
      <c r="IT25" s="305">
        <v>10643</v>
      </c>
      <c r="IU25" s="308">
        <v>10828</v>
      </c>
      <c r="IV25" s="310">
        <v>11025</v>
      </c>
      <c r="IW25" s="313">
        <v>11224</v>
      </c>
      <c r="IX25" s="317">
        <v>11421</v>
      </c>
      <c r="IY25" s="322">
        <v>11593</v>
      </c>
      <c r="IZ25" s="327">
        <v>11755</v>
      </c>
      <c r="JA25" s="331">
        <v>11916</v>
      </c>
      <c r="JB25" s="335">
        <v>12095</v>
      </c>
      <c r="JC25" s="338">
        <v>12302</v>
      </c>
      <c r="JD25" s="343">
        <v>12517</v>
      </c>
      <c r="JE25" s="346">
        <v>12689</v>
      </c>
      <c r="JF25" s="354">
        <v>12738</v>
      </c>
      <c r="JG25" s="375">
        <v>12783</v>
      </c>
      <c r="JH25" s="388">
        <v>12826</v>
      </c>
      <c r="JI25" s="393">
        <v>12872</v>
      </c>
      <c r="JJ25" s="414">
        <v>13004</v>
      </c>
      <c r="JK25" s="422">
        <v>13054</v>
      </c>
      <c r="JL25" s="429">
        <v>13111</v>
      </c>
      <c r="JM25" s="435">
        <v>13159</v>
      </c>
      <c r="JN25" s="441">
        <v>13210</v>
      </c>
      <c r="JO25" s="448">
        <v>13262</v>
      </c>
      <c r="JP25" s="456">
        <v>13314</v>
      </c>
      <c r="JQ25" s="460">
        <v>13366</v>
      </c>
      <c r="JR25" s="469">
        <v>13417</v>
      </c>
      <c r="JS25" s="475">
        <v>13471</v>
      </c>
      <c r="JT25" s="483">
        <v>13529</v>
      </c>
      <c r="JU25" s="489">
        <v>13577</v>
      </c>
      <c r="JV25" s="498">
        <v>13637</v>
      </c>
      <c r="JW25" s="505">
        <v>13701</v>
      </c>
      <c r="JX25" s="511">
        <v>13760</v>
      </c>
      <c r="JY25" s="519">
        <v>13836</v>
      </c>
      <c r="JZ25" s="530">
        <v>13899</v>
      </c>
      <c r="KA25" s="218">
        <f t="shared" si="4"/>
        <v>63</v>
      </c>
      <c r="KB25" s="4"/>
    </row>
    <row r="26" spans="1:288" ht="15" customHeight="1" x14ac:dyDescent="0.2">
      <c r="A26" s="557">
        <v>2</v>
      </c>
      <c r="B26" s="43">
        <v>25</v>
      </c>
      <c r="C26" s="4" t="s">
        <v>263</v>
      </c>
      <c r="D26" s="43">
        <v>3</v>
      </c>
      <c r="E26" s="43">
        <v>2</v>
      </c>
      <c r="F26" s="7">
        <v>224</v>
      </c>
      <c r="G26" s="7">
        <v>229</v>
      </c>
      <c r="H26" s="10">
        <v>234</v>
      </c>
      <c r="I26" s="13">
        <v>239</v>
      </c>
      <c r="J26" s="18">
        <v>245</v>
      </c>
      <c r="K26" s="22">
        <v>250</v>
      </c>
      <c r="L26" s="31">
        <v>255</v>
      </c>
      <c r="M26" s="37">
        <v>265</v>
      </c>
      <c r="N26" s="41">
        <v>271</v>
      </c>
      <c r="O26" s="44">
        <v>280</v>
      </c>
      <c r="P26" s="47">
        <v>285</v>
      </c>
      <c r="Q26" s="53">
        <v>290</v>
      </c>
      <c r="R26" s="65">
        <v>293</v>
      </c>
      <c r="S26" s="69">
        <v>302</v>
      </c>
      <c r="T26" s="71">
        <v>307</v>
      </c>
      <c r="U26" s="73">
        <v>312</v>
      </c>
      <c r="V26" s="77">
        <v>318</v>
      </c>
      <c r="W26" s="82">
        <v>327</v>
      </c>
      <c r="X26" s="88">
        <v>331</v>
      </c>
      <c r="Y26" s="90">
        <v>341</v>
      </c>
      <c r="Z26" s="93">
        <v>346</v>
      </c>
      <c r="AA26" s="99">
        <v>350</v>
      </c>
      <c r="AB26" s="104">
        <v>356</v>
      </c>
      <c r="AC26" s="114">
        <v>362</v>
      </c>
      <c r="AD26" s="117">
        <v>368</v>
      </c>
      <c r="AE26" s="122">
        <v>372</v>
      </c>
      <c r="AF26" s="1">
        <f>ROUND((AE26-AB26)/3+AE26,1)</f>
        <v>377.3</v>
      </c>
      <c r="AG26" s="129">
        <v>381</v>
      </c>
      <c r="AH26" s="133">
        <v>387</v>
      </c>
      <c r="AI26" s="136">
        <v>396</v>
      </c>
      <c r="AJ26" s="140">
        <v>402</v>
      </c>
      <c r="AK26" s="145">
        <v>402</v>
      </c>
      <c r="AL26" s="149">
        <v>413</v>
      </c>
      <c r="AM26" s="1">
        <v>418.6</v>
      </c>
      <c r="AN26" s="158">
        <v>422</v>
      </c>
      <c r="AO26" s="163">
        <v>426</v>
      </c>
      <c r="AP26" s="1">
        <v>430</v>
      </c>
      <c r="AQ26" s="174">
        <v>434</v>
      </c>
      <c r="AR26" s="178">
        <v>439</v>
      </c>
      <c r="AS26" s="184">
        <v>444</v>
      </c>
      <c r="AT26" s="189">
        <v>450</v>
      </c>
      <c r="AU26" s="193">
        <v>457</v>
      </c>
      <c r="AV26" s="202">
        <v>463</v>
      </c>
      <c r="AW26" s="205">
        <v>469</v>
      </c>
      <c r="AX26" s="209">
        <v>475</v>
      </c>
      <c r="AY26" s="218">
        <v>480</v>
      </c>
      <c r="AZ26" s="225">
        <v>484</v>
      </c>
      <c r="BA26" s="1">
        <v>489</v>
      </c>
      <c r="BB26" s="235">
        <v>495</v>
      </c>
      <c r="BC26" s="245">
        <v>499</v>
      </c>
      <c r="BD26" s="251">
        <v>505</v>
      </c>
      <c r="BE26" s="1">
        <v>510</v>
      </c>
      <c r="BF26" s="1">
        <v>515</v>
      </c>
      <c r="BG26" s="1">
        <v>520</v>
      </c>
      <c r="BH26" s="1">
        <v>525</v>
      </c>
      <c r="BI26" s="1">
        <v>530</v>
      </c>
      <c r="BJ26" s="1">
        <v>535</v>
      </c>
      <c r="BK26" s="1">
        <v>540</v>
      </c>
      <c r="BL26" s="1">
        <v>545</v>
      </c>
      <c r="BM26" s="1">
        <v>550</v>
      </c>
      <c r="BN26" s="1">
        <v>555</v>
      </c>
      <c r="BO26" s="1">
        <v>560</v>
      </c>
      <c r="BP26" s="1">
        <v>565</v>
      </c>
      <c r="BQ26" s="1">
        <v>570</v>
      </c>
      <c r="BR26" s="1">
        <v>575</v>
      </c>
      <c r="BS26" s="1">
        <v>580</v>
      </c>
      <c r="BT26" s="1">
        <v>585</v>
      </c>
      <c r="BU26" s="1">
        <v>590</v>
      </c>
      <c r="BV26" s="1">
        <v>595</v>
      </c>
      <c r="BW26" s="1">
        <v>600</v>
      </c>
      <c r="BX26" s="1">
        <v>605</v>
      </c>
      <c r="BY26" s="346">
        <v>628</v>
      </c>
      <c r="BZ26" s="354">
        <v>6</v>
      </c>
      <c r="CA26" s="375">
        <v>9</v>
      </c>
      <c r="CB26" s="388">
        <v>13</v>
      </c>
      <c r="CC26" s="393">
        <v>20</v>
      </c>
      <c r="CD26" s="414">
        <v>26</v>
      </c>
      <c r="CE26" s="1">
        <v>32</v>
      </c>
      <c r="CF26" s="429">
        <v>40</v>
      </c>
      <c r="CG26" s="435">
        <v>46</v>
      </c>
      <c r="CH26" s="441">
        <v>53</v>
      </c>
      <c r="CI26" s="1">
        <v>59</v>
      </c>
      <c r="CJ26" s="1">
        <v>65</v>
      </c>
      <c r="CK26" s="460">
        <v>71</v>
      </c>
      <c r="CL26" s="469">
        <v>77</v>
      </c>
      <c r="CM26" s="475">
        <v>82</v>
      </c>
      <c r="CN26" s="483">
        <v>88</v>
      </c>
      <c r="CO26" s="1">
        <v>93</v>
      </c>
      <c r="CP26" s="1">
        <v>98</v>
      </c>
      <c r="CQ26" s="505">
        <v>108</v>
      </c>
      <c r="CR26" s="511">
        <v>115</v>
      </c>
      <c r="CS26" s="519">
        <v>122</v>
      </c>
      <c r="CT26" s="530">
        <v>129</v>
      </c>
      <c r="CU26" s="218">
        <f t="shared" si="0"/>
        <v>7</v>
      </c>
      <c r="CV26" s="7">
        <v>1.149</v>
      </c>
      <c r="CW26" s="7">
        <v>1.149</v>
      </c>
      <c r="CX26" s="10">
        <v>3</v>
      </c>
      <c r="CY26" s="13">
        <v>5</v>
      </c>
      <c r="CZ26" s="18">
        <v>7</v>
      </c>
      <c r="DA26" s="22">
        <v>9</v>
      </c>
      <c r="DB26" s="31">
        <v>11</v>
      </c>
      <c r="DC26" s="37">
        <v>12</v>
      </c>
      <c r="DD26" s="41">
        <v>12</v>
      </c>
      <c r="DE26" s="44">
        <v>12</v>
      </c>
      <c r="DF26" s="47">
        <v>14</v>
      </c>
      <c r="DG26" s="53">
        <v>16</v>
      </c>
      <c r="DH26" s="65">
        <v>19</v>
      </c>
      <c r="DI26" s="69">
        <v>21</v>
      </c>
      <c r="DJ26" s="71">
        <v>23</v>
      </c>
      <c r="DK26" s="73">
        <v>26</v>
      </c>
      <c r="DL26" s="77">
        <v>28</v>
      </c>
      <c r="DM26" s="82">
        <v>30</v>
      </c>
      <c r="DN26" s="88">
        <v>31</v>
      </c>
      <c r="DO26" s="90">
        <v>31</v>
      </c>
      <c r="DP26" s="93">
        <v>32</v>
      </c>
      <c r="DQ26" s="99">
        <v>32</v>
      </c>
      <c r="DR26" s="104">
        <v>32</v>
      </c>
      <c r="DS26" s="114">
        <v>32</v>
      </c>
      <c r="DT26" s="117">
        <v>32</v>
      </c>
      <c r="DU26" s="122">
        <v>34</v>
      </c>
      <c r="DV26" s="1">
        <v>35</v>
      </c>
      <c r="DW26" s="129">
        <v>38</v>
      </c>
      <c r="DX26" s="133">
        <v>40</v>
      </c>
      <c r="DY26" s="136">
        <v>40</v>
      </c>
      <c r="DZ26" s="140">
        <v>40</v>
      </c>
      <c r="EA26" s="145">
        <v>40</v>
      </c>
      <c r="EB26" s="149">
        <v>40</v>
      </c>
      <c r="EC26" s="1">
        <v>40</v>
      </c>
      <c r="ED26" s="158">
        <v>45</v>
      </c>
      <c r="EE26" s="163">
        <v>47</v>
      </c>
      <c r="EF26" s="1">
        <v>49</v>
      </c>
      <c r="EG26" s="174">
        <v>51</v>
      </c>
      <c r="EH26" s="178">
        <v>54</v>
      </c>
      <c r="EI26" s="184">
        <v>57</v>
      </c>
      <c r="EJ26" s="189">
        <v>58</v>
      </c>
      <c r="EK26" s="193">
        <v>58</v>
      </c>
      <c r="EL26" s="202">
        <v>58</v>
      </c>
      <c r="EM26" s="205">
        <v>58</v>
      </c>
      <c r="EN26" s="209">
        <v>58</v>
      </c>
      <c r="EO26" s="218">
        <v>58</v>
      </c>
      <c r="EP26" s="225">
        <v>58</v>
      </c>
      <c r="EQ26" s="1">
        <v>59</v>
      </c>
      <c r="ER26" s="235">
        <v>58</v>
      </c>
      <c r="ES26" s="245">
        <v>58</v>
      </c>
      <c r="ET26" s="251">
        <v>58</v>
      </c>
      <c r="EU26" s="234">
        <v>58</v>
      </c>
      <c r="EV26" s="234">
        <f>EU26</f>
        <v>58</v>
      </c>
      <c r="EW26" s="1">
        <f>EV26</f>
        <v>58</v>
      </c>
      <c r="EX26" s="1">
        <f>EW26</f>
        <v>58</v>
      </c>
      <c r="EY26" s="234">
        <v>58</v>
      </c>
      <c r="EZ26" s="234">
        <v>58</v>
      </c>
      <c r="FA26" s="234">
        <v>58</v>
      </c>
      <c r="FB26" s="1">
        <v>58</v>
      </c>
      <c r="FC26" s="234">
        <v>58</v>
      </c>
      <c r="FD26" s="234">
        <v>58</v>
      </c>
      <c r="FE26" s="234">
        <v>58</v>
      </c>
      <c r="FF26" s="234">
        <v>58</v>
      </c>
      <c r="FG26" s="234">
        <v>58</v>
      </c>
      <c r="FH26" s="1">
        <f>FG26</f>
        <v>58</v>
      </c>
      <c r="FI26" s="1">
        <f t="shared" si="53"/>
        <v>58</v>
      </c>
      <c r="FJ26" s="1">
        <f>FI26</f>
        <v>58</v>
      </c>
      <c r="FK26" s="1">
        <v>58</v>
      </c>
      <c r="FL26" s="234">
        <v>58</v>
      </c>
      <c r="FM26" s="234">
        <v>58</v>
      </c>
      <c r="FN26" s="1">
        <v>58</v>
      </c>
      <c r="FO26" s="346">
        <v>1.0840000000000001</v>
      </c>
      <c r="FP26" s="354">
        <v>1.0840000000000001</v>
      </c>
      <c r="FQ26" s="375">
        <v>1.0840000000000001</v>
      </c>
      <c r="FR26" s="388">
        <v>1.0840000000000001</v>
      </c>
      <c r="FS26" s="393">
        <v>1.0840000000000001</v>
      </c>
      <c r="FT26" s="414">
        <v>1.0840000000000001</v>
      </c>
      <c r="FU26" s="1">
        <v>1.0840000000000001</v>
      </c>
      <c r="FV26" s="429">
        <v>1.0840000000000001</v>
      </c>
      <c r="FW26" s="435">
        <v>1.0840000000000001</v>
      </c>
      <c r="FX26" s="441">
        <v>1.0840000000000001</v>
      </c>
      <c r="FY26" s="1">
        <v>1.0840000000000001</v>
      </c>
      <c r="FZ26" s="1">
        <v>1.0840000000000001</v>
      </c>
      <c r="GA26" s="460">
        <v>1.0840000000000001</v>
      </c>
      <c r="GB26" s="469">
        <v>1.0840000000000001</v>
      </c>
      <c r="GC26" s="475">
        <v>1.0840000000000001</v>
      </c>
      <c r="GD26" s="483">
        <v>1.0840000000000001</v>
      </c>
      <c r="GE26" s="1">
        <v>1.0840000000000001</v>
      </c>
      <c r="GF26" s="1">
        <v>1.0840000000000001</v>
      </c>
      <c r="GG26" s="505">
        <v>1.0840000000000001</v>
      </c>
      <c r="GH26" s="511">
        <v>1.0840000000000001</v>
      </c>
      <c r="GI26" s="519">
        <v>1.0840000000000001</v>
      </c>
      <c r="GJ26" s="530">
        <v>1.0840000000000001</v>
      </c>
      <c r="GK26" s="218">
        <f t="shared" si="3"/>
        <v>0</v>
      </c>
      <c r="GL26" s="7">
        <v>6670</v>
      </c>
      <c r="GM26" s="7">
        <v>6911</v>
      </c>
      <c r="GN26" s="7">
        <v>7064</v>
      </c>
      <c r="GO26" s="13">
        <v>7203</v>
      </c>
      <c r="GP26" s="17">
        <v>7358</v>
      </c>
      <c r="GQ26" s="22">
        <v>7513</v>
      </c>
      <c r="GR26" s="31">
        <v>7680</v>
      </c>
      <c r="GS26" s="37">
        <v>7864</v>
      </c>
      <c r="GT26" s="41">
        <v>8093</v>
      </c>
      <c r="GU26" s="44">
        <v>8370</v>
      </c>
      <c r="GV26" s="47">
        <v>8547</v>
      </c>
      <c r="GW26" s="53">
        <v>8724</v>
      </c>
      <c r="GX26" s="65">
        <v>8855</v>
      </c>
      <c r="GY26" s="69">
        <v>9009</v>
      </c>
      <c r="GZ26" s="71">
        <v>9143</v>
      </c>
      <c r="HA26" s="73">
        <v>9265</v>
      </c>
      <c r="HB26" s="77">
        <v>9462</v>
      </c>
      <c r="HC26" s="82">
        <v>9582</v>
      </c>
      <c r="HD26" s="88">
        <v>9706</v>
      </c>
      <c r="HE26" s="90">
        <v>9922</v>
      </c>
      <c r="HF26" s="93">
        <v>10121</v>
      </c>
      <c r="HG26" s="99">
        <v>10396</v>
      </c>
      <c r="HH26" s="104">
        <v>10640</v>
      </c>
      <c r="HI26" s="114">
        <v>10930</v>
      </c>
      <c r="HJ26" s="117">
        <v>11250</v>
      </c>
      <c r="HK26" s="122">
        <v>11391</v>
      </c>
      <c r="HL26" s="124">
        <v>11519</v>
      </c>
      <c r="HM26" s="129">
        <v>11633</v>
      </c>
      <c r="HN26" s="133">
        <v>11821</v>
      </c>
      <c r="HO26" s="136">
        <v>12060</v>
      </c>
      <c r="HP26" s="140">
        <v>12281</v>
      </c>
      <c r="HQ26" s="145">
        <v>12516</v>
      </c>
      <c r="HR26" s="149">
        <v>12719</v>
      </c>
      <c r="HS26" s="153">
        <v>12836</v>
      </c>
      <c r="HT26" s="158">
        <v>12936</v>
      </c>
      <c r="HU26" s="163">
        <v>13052</v>
      </c>
      <c r="HV26" s="167">
        <v>13162</v>
      </c>
      <c r="HW26" s="174">
        <v>13268</v>
      </c>
      <c r="HX26" s="178">
        <v>13406</v>
      </c>
      <c r="HY26" s="184">
        <v>13528</v>
      </c>
      <c r="HZ26" s="189">
        <v>13698</v>
      </c>
      <c r="IA26" s="193">
        <v>13915</v>
      </c>
      <c r="IB26" s="202">
        <v>14125</v>
      </c>
      <c r="IC26" s="205">
        <v>14340</v>
      </c>
      <c r="ID26" s="209">
        <v>14550</v>
      </c>
      <c r="IE26" s="218">
        <v>14777</v>
      </c>
      <c r="IF26" s="225">
        <v>14978</v>
      </c>
      <c r="IG26" s="229">
        <v>15232</v>
      </c>
      <c r="IH26" s="235">
        <v>15460</v>
      </c>
      <c r="II26" s="245">
        <v>15632</v>
      </c>
      <c r="IJ26" s="251">
        <v>15856</v>
      </c>
      <c r="IK26" s="255">
        <v>16075</v>
      </c>
      <c r="IL26" s="264">
        <v>16297</v>
      </c>
      <c r="IM26" s="268">
        <v>16488</v>
      </c>
      <c r="IN26" s="272">
        <v>16703</v>
      </c>
      <c r="IO26" s="279">
        <v>16920</v>
      </c>
      <c r="IP26" s="285">
        <v>17127</v>
      </c>
      <c r="IQ26" s="291">
        <v>17339</v>
      </c>
      <c r="IR26" s="295">
        <v>17542</v>
      </c>
      <c r="IS26" s="299">
        <v>17808</v>
      </c>
      <c r="IT26" s="305">
        <v>18093</v>
      </c>
      <c r="IU26" s="308">
        <v>18300</v>
      </c>
      <c r="IV26" s="310">
        <v>18536</v>
      </c>
      <c r="IW26" s="313">
        <v>18784</v>
      </c>
      <c r="IX26" s="317">
        <v>19040</v>
      </c>
      <c r="IY26" s="322">
        <v>19279</v>
      </c>
      <c r="IZ26" s="327">
        <v>19501</v>
      </c>
      <c r="JA26" s="331">
        <v>19721</v>
      </c>
      <c r="JB26" s="335">
        <v>19954</v>
      </c>
      <c r="JC26" s="338">
        <v>20225</v>
      </c>
      <c r="JD26" s="343">
        <v>20460</v>
      </c>
      <c r="JE26" s="346">
        <v>20759</v>
      </c>
      <c r="JF26" s="354">
        <v>20983</v>
      </c>
      <c r="JG26" s="375">
        <v>21146</v>
      </c>
      <c r="JH26" s="388">
        <v>21360</v>
      </c>
      <c r="JI26" s="393">
        <v>21619</v>
      </c>
      <c r="JJ26" s="414">
        <v>21865</v>
      </c>
      <c r="JK26" s="422">
        <v>22097</v>
      </c>
      <c r="JL26" s="429">
        <v>22341</v>
      </c>
      <c r="JM26" s="435">
        <v>22609</v>
      </c>
      <c r="JN26" s="441">
        <v>22913</v>
      </c>
      <c r="JO26" s="448">
        <v>23231</v>
      </c>
      <c r="JP26" s="456">
        <v>23535</v>
      </c>
      <c r="JQ26" s="460">
        <v>23822</v>
      </c>
      <c r="JR26" s="469">
        <v>24123</v>
      </c>
      <c r="JS26" s="475">
        <v>24368</v>
      </c>
      <c r="JT26" s="483">
        <v>24660</v>
      </c>
      <c r="JU26" s="489">
        <v>24918</v>
      </c>
      <c r="JV26" s="498">
        <v>25152</v>
      </c>
      <c r="JW26" s="505">
        <v>25366</v>
      </c>
      <c r="JX26" s="511">
        <v>25584</v>
      </c>
      <c r="JY26" s="519">
        <v>25803</v>
      </c>
      <c r="JZ26" s="530">
        <v>26055</v>
      </c>
      <c r="KA26" s="218">
        <f t="shared" si="4"/>
        <v>252</v>
      </c>
      <c r="KB26" s="4"/>
    </row>
    <row r="27" spans="1:288" ht="15" customHeight="1" x14ac:dyDescent="0.2">
      <c r="A27" s="557"/>
      <c r="B27" s="43">
        <v>26</v>
      </c>
      <c r="C27" s="4" t="s">
        <v>264</v>
      </c>
      <c r="D27" s="43">
        <v>4</v>
      </c>
      <c r="E27" s="43">
        <v>2</v>
      </c>
      <c r="F27" s="7">
        <v>218</v>
      </c>
      <c r="G27" s="7">
        <v>224</v>
      </c>
      <c r="H27" s="10">
        <v>229</v>
      </c>
      <c r="I27" s="13">
        <v>234</v>
      </c>
      <c r="J27" s="18">
        <v>240</v>
      </c>
      <c r="K27" s="1">
        <v>246</v>
      </c>
      <c r="L27" s="31">
        <v>247</v>
      </c>
      <c r="M27" s="37">
        <v>253</v>
      </c>
      <c r="N27" s="41">
        <v>260</v>
      </c>
      <c r="O27" s="44">
        <v>266</v>
      </c>
      <c r="P27" s="47">
        <v>270</v>
      </c>
      <c r="Q27" s="1">
        <f>ROUND((P27-F27)/10+P27,1)</f>
        <v>275.2</v>
      </c>
      <c r="R27" s="65">
        <v>280</v>
      </c>
      <c r="S27" s="69">
        <v>287</v>
      </c>
      <c r="T27" s="71">
        <v>293</v>
      </c>
      <c r="U27" s="1">
        <v>298.8</v>
      </c>
      <c r="V27" s="77">
        <v>304</v>
      </c>
      <c r="W27" s="82">
        <v>309</v>
      </c>
      <c r="X27" s="1">
        <f>ROUND((W27-T27)/3+W27,1)</f>
        <v>314.3</v>
      </c>
      <c r="Y27" s="90">
        <v>322</v>
      </c>
      <c r="Z27" s="93">
        <v>327</v>
      </c>
      <c r="AA27" s="99">
        <v>328</v>
      </c>
      <c r="AB27" s="104">
        <v>328</v>
      </c>
      <c r="AC27" s="114">
        <v>328</v>
      </c>
      <c r="AD27" s="117">
        <v>328</v>
      </c>
      <c r="AE27" s="123">
        <v>328</v>
      </c>
      <c r="AF27" s="124">
        <v>330</v>
      </c>
      <c r="AG27" s="129">
        <v>333</v>
      </c>
      <c r="AH27" s="133">
        <v>343</v>
      </c>
      <c r="AI27" s="136">
        <v>355</v>
      </c>
      <c r="AJ27" s="140">
        <v>369</v>
      </c>
      <c r="AK27" s="145">
        <v>379</v>
      </c>
      <c r="AL27" s="149">
        <v>386</v>
      </c>
      <c r="AM27" s="153">
        <v>393</v>
      </c>
      <c r="AN27" s="158">
        <v>401</v>
      </c>
      <c r="AO27" s="163">
        <v>409</v>
      </c>
      <c r="AP27" s="167">
        <v>415</v>
      </c>
      <c r="AQ27" s="174">
        <v>422</v>
      </c>
      <c r="AR27" s="178">
        <v>430</v>
      </c>
      <c r="AS27" s="184">
        <v>438</v>
      </c>
      <c r="AT27" s="189">
        <v>448</v>
      </c>
      <c r="AU27" s="193">
        <v>458</v>
      </c>
      <c r="AV27" s="202">
        <v>474</v>
      </c>
      <c r="AW27" s="205">
        <v>486</v>
      </c>
      <c r="AX27" s="209">
        <v>497</v>
      </c>
      <c r="AY27" s="218">
        <v>508</v>
      </c>
      <c r="AZ27" s="225">
        <v>515</v>
      </c>
      <c r="BA27" s="229">
        <v>522</v>
      </c>
      <c r="BB27" s="235">
        <v>531</v>
      </c>
      <c r="BC27" s="245">
        <v>538</v>
      </c>
      <c r="BD27" s="251">
        <v>547</v>
      </c>
      <c r="BE27" s="255">
        <v>555</v>
      </c>
      <c r="BF27" s="264">
        <v>561</v>
      </c>
      <c r="BG27" s="268">
        <v>578</v>
      </c>
      <c r="BH27" s="272">
        <v>588</v>
      </c>
      <c r="BI27" s="279">
        <v>596</v>
      </c>
      <c r="BJ27" s="285">
        <v>604</v>
      </c>
      <c r="BK27" s="291">
        <v>609</v>
      </c>
      <c r="BL27" s="295">
        <v>615</v>
      </c>
      <c r="BM27" s="299">
        <v>622</v>
      </c>
      <c r="BN27" s="305">
        <v>628</v>
      </c>
      <c r="BO27" s="308">
        <v>633</v>
      </c>
      <c r="BP27" s="310">
        <v>640</v>
      </c>
      <c r="BQ27" s="313">
        <v>648</v>
      </c>
      <c r="BR27" s="317">
        <v>657</v>
      </c>
      <c r="BS27" s="322">
        <v>666</v>
      </c>
      <c r="BT27" s="327">
        <v>676</v>
      </c>
      <c r="BU27" s="331">
        <v>683</v>
      </c>
      <c r="BV27" s="335">
        <v>693</v>
      </c>
      <c r="BW27" s="338">
        <v>699</v>
      </c>
      <c r="BX27" s="343">
        <v>704</v>
      </c>
      <c r="BY27" s="346">
        <v>709</v>
      </c>
      <c r="BZ27" s="354">
        <v>713</v>
      </c>
      <c r="CA27" s="375">
        <v>3</v>
      </c>
      <c r="CB27" s="388">
        <v>8</v>
      </c>
      <c r="CC27" s="393">
        <v>12</v>
      </c>
      <c r="CD27" s="414">
        <v>21</v>
      </c>
      <c r="CE27" s="422">
        <v>26</v>
      </c>
      <c r="CF27" s="429">
        <v>32</v>
      </c>
      <c r="CG27" s="435">
        <v>37</v>
      </c>
      <c r="CH27" s="441">
        <v>44</v>
      </c>
      <c r="CI27" s="448">
        <v>48</v>
      </c>
      <c r="CJ27" s="456">
        <v>53</v>
      </c>
      <c r="CK27" s="460">
        <v>56</v>
      </c>
      <c r="CL27" s="469">
        <v>62</v>
      </c>
      <c r="CM27" s="475">
        <v>68</v>
      </c>
      <c r="CN27" s="1">
        <v>74</v>
      </c>
      <c r="CO27" s="1">
        <v>80</v>
      </c>
      <c r="CP27" s="498">
        <v>84</v>
      </c>
      <c r="CQ27" s="505">
        <v>89</v>
      </c>
      <c r="CR27" s="511">
        <v>95</v>
      </c>
      <c r="CS27" s="519">
        <v>99</v>
      </c>
      <c r="CT27" s="530">
        <v>104</v>
      </c>
      <c r="CU27" s="218">
        <f t="shared" si="0"/>
        <v>5</v>
      </c>
      <c r="CV27" s="7">
        <v>4</v>
      </c>
      <c r="CW27" s="7">
        <v>4</v>
      </c>
      <c r="CX27" s="10">
        <v>4</v>
      </c>
      <c r="CY27" s="5">
        <v>4</v>
      </c>
      <c r="CZ27" s="18">
        <v>4</v>
      </c>
      <c r="DA27" s="1">
        <v>4</v>
      </c>
      <c r="DB27" s="31">
        <v>4</v>
      </c>
      <c r="DC27" s="37">
        <v>4</v>
      </c>
      <c r="DD27" s="41">
        <v>4</v>
      </c>
      <c r="DE27" s="44">
        <v>4</v>
      </c>
      <c r="DF27" s="47">
        <v>4</v>
      </c>
      <c r="DG27" s="1">
        <v>4</v>
      </c>
      <c r="DH27" s="65">
        <v>4</v>
      </c>
      <c r="DI27" s="69">
        <v>4</v>
      </c>
      <c r="DJ27" s="71">
        <v>4</v>
      </c>
      <c r="DK27" s="1">
        <v>4</v>
      </c>
      <c r="DL27" s="77">
        <v>4</v>
      </c>
      <c r="DM27" s="82">
        <v>4</v>
      </c>
      <c r="DN27" s="1">
        <f>ROUND((DM27-DJ27)/3+DM27,1)</f>
        <v>4</v>
      </c>
      <c r="DO27" s="90">
        <v>4</v>
      </c>
      <c r="DP27" s="93">
        <v>4</v>
      </c>
      <c r="DQ27" s="99">
        <v>4</v>
      </c>
      <c r="DR27" s="104">
        <v>5</v>
      </c>
      <c r="DS27" s="114">
        <v>5</v>
      </c>
      <c r="DT27" s="117">
        <v>5</v>
      </c>
      <c r="DU27" s="123">
        <v>5</v>
      </c>
      <c r="DV27" s="124">
        <v>5</v>
      </c>
      <c r="DW27" s="129">
        <v>6</v>
      </c>
      <c r="DX27" s="133">
        <v>8</v>
      </c>
      <c r="DY27" s="136">
        <v>8</v>
      </c>
      <c r="DZ27" s="140">
        <v>8</v>
      </c>
      <c r="EA27" s="145">
        <v>8</v>
      </c>
      <c r="EB27" s="149">
        <v>9</v>
      </c>
      <c r="EC27" s="153">
        <v>12</v>
      </c>
      <c r="ED27" s="158">
        <v>14</v>
      </c>
      <c r="EE27" s="163">
        <v>17</v>
      </c>
      <c r="EF27" s="167">
        <v>20</v>
      </c>
      <c r="EG27" s="174">
        <v>23</v>
      </c>
      <c r="EH27" s="178">
        <v>26</v>
      </c>
      <c r="EI27" s="184">
        <v>30</v>
      </c>
      <c r="EJ27" s="189">
        <v>32</v>
      </c>
      <c r="EK27" s="193">
        <v>32</v>
      </c>
      <c r="EL27" s="202">
        <v>32</v>
      </c>
      <c r="EM27" s="205">
        <v>32</v>
      </c>
      <c r="EN27" s="209">
        <v>32</v>
      </c>
      <c r="EO27" s="218">
        <v>34</v>
      </c>
      <c r="EP27" s="225">
        <v>38</v>
      </c>
      <c r="EQ27" s="229">
        <v>42</v>
      </c>
      <c r="ER27" s="235">
        <v>46</v>
      </c>
      <c r="ES27" s="245">
        <v>50</v>
      </c>
      <c r="ET27" s="251">
        <v>53</v>
      </c>
      <c r="EU27" s="255">
        <v>57</v>
      </c>
      <c r="EV27" s="264">
        <v>58</v>
      </c>
      <c r="EW27" s="268">
        <v>58</v>
      </c>
      <c r="EX27" s="272">
        <v>58</v>
      </c>
      <c r="EY27" s="279">
        <v>59</v>
      </c>
      <c r="EZ27" s="285">
        <v>60</v>
      </c>
      <c r="FA27" s="291">
        <v>63</v>
      </c>
      <c r="FB27" s="295">
        <v>65</v>
      </c>
      <c r="FC27" s="299">
        <v>68</v>
      </c>
      <c r="FD27" s="305">
        <v>71</v>
      </c>
      <c r="FE27" s="308">
        <v>73</v>
      </c>
      <c r="FF27" s="310">
        <v>77</v>
      </c>
      <c r="FG27" s="313">
        <v>77</v>
      </c>
      <c r="FH27" s="317">
        <v>77</v>
      </c>
      <c r="FI27" s="322">
        <v>77</v>
      </c>
      <c r="FJ27" s="327">
        <v>77</v>
      </c>
      <c r="FK27" s="331">
        <v>80</v>
      </c>
      <c r="FL27" s="335">
        <v>80</v>
      </c>
      <c r="FM27" s="338">
        <v>82</v>
      </c>
      <c r="FN27" s="343">
        <v>85</v>
      </c>
      <c r="FO27" s="346">
        <v>88</v>
      </c>
      <c r="FP27" s="354">
        <v>91</v>
      </c>
      <c r="FQ27" s="375">
        <v>2</v>
      </c>
      <c r="FR27" s="388">
        <v>5</v>
      </c>
      <c r="FS27" s="393">
        <v>7</v>
      </c>
      <c r="FT27" s="414">
        <v>7</v>
      </c>
      <c r="FU27" s="422">
        <v>10</v>
      </c>
      <c r="FV27" s="429">
        <v>14</v>
      </c>
      <c r="FW27" s="435">
        <v>14</v>
      </c>
      <c r="FX27" s="441">
        <v>16</v>
      </c>
      <c r="FY27" s="448">
        <v>18</v>
      </c>
      <c r="FZ27" s="456">
        <v>21</v>
      </c>
      <c r="GA27" s="460">
        <v>24</v>
      </c>
      <c r="GB27" s="469">
        <v>27</v>
      </c>
      <c r="GC27" s="475">
        <v>29</v>
      </c>
      <c r="GD27" s="1">
        <v>32</v>
      </c>
      <c r="GE27" s="1">
        <v>35</v>
      </c>
      <c r="GF27" s="498">
        <v>37</v>
      </c>
      <c r="GG27" s="505">
        <v>40</v>
      </c>
      <c r="GH27" s="511">
        <v>43</v>
      </c>
      <c r="GI27" s="519">
        <v>45</v>
      </c>
      <c r="GJ27" s="530">
        <v>48</v>
      </c>
      <c r="GK27" s="218">
        <f t="shared" si="3"/>
        <v>3</v>
      </c>
      <c r="GL27" s="7">
        <v>5530</v>
      </c>
      <c r="GM27" s="7">
        <v>5712</v>
      </c>
      <c r="GN27" s="7">
        <v>5900</v>
      </c>
      <c r="GO27" s="13">
        <v>6076</v>
      </c>
      <c r="GP27" s="17">
        <v>6230</v>
      </c>
      <c r="GQ27" s="22">
        <v>6347</v>
      </c>
      <c r="GR27" s="31">
        <v>6443</v>
      </c>
      <c r="GS27" s="37">
        <v>6597</v>
      </c>
      <c r="GT27" s="41">
        <v>6767</v>
      </c>
      <c r="GU27" s="44">
        <v>6971</v>
      </c>
      <c r="GV27" s="47">
        <v>7082</v>
      </c>
      <c r="GW27" s="53">
        <v>7243</v>
      </c>
      <c r="GX27" s="65">
        <v>7435</v>
      </c>
      <c r="GY27" s="69">
        <v>7678</v>
      </c>
      <c r="GZ27" s="71">
        <v>7892</v>
      </c>
      <c r="HA27" s="73">
        <v>8058</v>
      </c>
      <c r="HB27" s="77">
        <v>8223</v>
      </c>
      <c r="HC27" s="82">
        <v>8342</v>
      </c>
      <c r="HD27" s="88">
        <v>8480</v>
      </c>
      <c r="HE27" s="90">
        <v>8628</v>
      </c>
      <c r="HF27" s="93">
        <v>8790</v>
      </c>
      <c r="HG27" s="99">
        <v>8802</v>
      </c>
      <c r="HH27" s="104">
        <v>8812</v>
      </c>
      <c r="HI27" s="114">
        <v>8813</v>
      </c>
      <c r="HJ27" s="117">
        <v>8813</v>
      </c>
      <c r="HK27" s="122">
        <v>8814</v>
      </c>
      <c r="HL27" s="124">
        <v>8823</v>
      </c>
      <c r="HM27" s="129">
        <v>8868</v>
      </c>
      <c r="HN27" s="133">
        <v>8942</v>
      </c>
      <c r="HO27" s="136">
        <v>9018</v>
      </c>
      <c r="HP27" s="140">
        <v>9104</v>
      </c>
      <c r="HQ27" s="145">
        <v>9179</v>
      </c>
      <c r="HR27" s="149">
        <v>9250</v>
      </c>
      <c r="HS27" s="153">
        <v>9334</v>
      </c>
      <c r="HT27" s="158">
        <v>9422</v>
      </c>
      <c r="HU27" s="163">
        <v>9505</v>
      </c>
      <c r="HV27" s="167">
        <v>9596</v>
      </c>
      <c r="HW27" s="174">
        <v>9691</v>
      </c>
      <c r="HX27" s="178">
        <v>9798</v>
      </c>
      <c r="HY27" s="184">
        <v>9899</v>
      </c>
      <c r="HZ27" s="189">
        <v>10060</v>
      </c>
      <c r="IA27" s="193">
        <v>10347</v>
      </c>
      <c r="IB27" s="202">
        <v>10629</v>
      </c>
      <c r="IC27" s="205">
        <v>10890</v>
      </c>
      <c r="ID27" s="209">
        <v>11152</v>
      </c>
      <c r="IE27" s="218">
        <v>11375</v>
      </c>
      <c r="IF27" s="225">
        <v>11495</v>
      </c>
      <c r="IG27" s="229">
        <v>11618</v>
      </c>
      <c r="IH27" s="235">
        <v>11730</v>
      </c>
      <c r="II27" s="245">
        <v>11831</v>
      </c>
      <c r="IJ27" s="251">
        <v>11949</v>
      </c>
      <c r="IK27" s="255">
        <v>12056</v>
      </c>
      <c r="IL27" s="264">
        <v>12310</v>
      </c>
      <c r="IM27" s="268">
        <v>12617</v>
      </c>
      <c r="IN27" s="272">
        <v>12972</v>
      </c>
      <c r="IO27" s="279">
        <v>13133</v>
      </c>
      <c r="IP27" s="285">
        <v>13280</v>
      </c>
      <c r="IQ27" s="291">
        <v>13389</v>
      </c>
      <c r="IR27" s="295">
        <v>13494</v>
      </c>
      <c r="IS27" s="299">
        <v>13616</v>
      </c>
      <c r="IT27" s="305">
        <v>13727</v>
      </c>
      <c r="IU27" s="308">
        <v>13848</v>
      </c>
      <c r="IV27" s="310">
        <v>13971</v>
      </c>
      <c r="IW27" s="313">
        <v>14213</v>
      </c>
      <c r="IX27" s="317">
        <v>14489</v>
      </c>
      <c r="IY27" s="322">
        <v>14764</v>
      </c>
      <c r="IZ27" s="327">
        <v>15065</v>
      </c>
      <c r="JA27" s="331">
        <v>15225</v>
      </c>
      <c r="JB27" s="335">
        <v>15463</v>
      </c>
      <c r="JC27" s="338">
        <v>15646</v>
      </c>
      <c r="JD27" s="343">
        <v>15762</v>
      </c>
      <c r="JE27" s="346">
        <v>15885</v>
      </c>
      <c r="JF27" s="354">
        <v>15994</v>
      </c>
      <c r="JG27" s="375">
        <v>16082</v>
      </c>
      <c r="JH27" s="388">
        <v>16187</v>
      </c>
      <c r="JI27" s="393">
        <v>16296</v>
      </c>
      <c r="JJ27" s="414">
        <v>16563</v>
      </c>
      <c r="JK27" s="422">
        <v>16706</v>
      </c>
      <c r="JL27" s="429">
        <v>16938</v>
      </c>
      <c r="JM27" s="435">
        <v>17134</v>
      </c>
      <c r="JN27" s="441">
        <v>17282</v>
      </c>
      <c r="JO27" s="448">
        <v>17396</v>
      </c>
      <c r="JP27" s="456">
        <v>17510</v>
      </c>
      <c r="JQ27" s="460">
        <v>17630</v>
      </c>
      <c r="JR27" s="469">
        <v>17746</v>
      </c>
      <c r="JS27" s="475">
        <v>17851</v>
      </c>
      <c r="JT27" s="483">
        <v>17971</v>
      </c>
      <c r="JU27" s="489">
        <v>18071</v>
      </c>
      <c r="JV27" s="498">
        <v>18253</v>
      </c>
      <c r="JW27" s="505">
        <v>18472</v>
      </c>
      <c r="JX27" s="511">
        <v>18576</v>
      </c>
      <c r="JY27" s="519">
        <v>18685</v>
      </c>
      <c r="JZ27" s="530">
        <v>18781</v>
      </c>
      <c r="KA27" s="218">
        <f t="shared" si="4"/>
        <v>96</v>
      </c>
      <c r="KB27" s="4"/>
    </row>
    <row r="28" spans="1:288" ht="15" customHeight="1" x14ac:dyDescent="0.2">
      <c r="A28" s="557"/>
      <c r="B28" s="43">
        <v>27</v>
      </c>
      <c r="C28" s="4" t="s">
        <v>265</v>
      </c>
      <c r="D28" s="43">
        <v>1</v>
      </c>
      <c r="E28" s="43">
        <v>1</v>
      </c>
      <c r="F28" s="7">
        <v>177</v>
      </c>
      <c r="G28" s="7">
        <v>180</v>
      </c>
      <c r="H28" s="10">
        <v>183</v>
      </c>
      <c r="I28" s="1">
        <v>187</v>
      </c>
      <c r="J28" s="1">
        <v>191</v>
      </c>
      <c r="K28" s="1">
        <v>195</v>
      </c>
      <c r="L28" s="1">
        <v>198</v>
      </c>
      <c r="M28" s="1">
        <f>ROUND((L28-F28)/6+L28+1,0)</f>
        <v>203</v>
      </c>
      <c r="N28" s="5">
        <v>203</v>
      </c>
      <c r="O28" s="5">
        <v>203</v>
      </c>
      <c r="P28" s="5">
        <v>203</v>
      </c>
      <c r="Q28" s="5">
        <v>203</v>
      </c>
      <c r="R28" s="65">
        <v>204</v>
      </c>
      <c r="S28" s="69">
        <v>206</v>
      </c>
      <c r="T28" s="71">
        <v>209</v>
      </c>
      <c r="U28" s="73">
        <v>211</v>
      </c>
      <c r="V28" s="77">
        <v>212</v>
      </c>
      <c r="W28" s="82">
        <v>221</v>
      </c>
      <c r="X28" s="88">
        <v>230</v>
      </c>
      <c r="Y28" s="90">
        <v>230</v>
      </c>
      <c r="Z28" s="93">
        <v>230</v>
      </c>
      <c r="AA28" s="99">
        <v>3</v>
      </c>
      <c r="AB28" s="1">
        <v>6</v>
      </c>
      <c r="AC28" s="5">
        <v>6</v>
      </c>
      <c r="AD28" s="117">
        <v>7</v>
      </c>
      <c r="AE28" s="122">
        <v>9</v>
      </c>
      <c r="AF28" s="124">
        <v>11</v>
      </c>
      <c r="AG28" s="129">
        <v>14</v>
      </c>
      <c r="AH28" s="133">
        <v>15</v>
      </c>
      <c r="AI28" s="136">
        <v>18</v>
      </c>
      <c r="AJ28" s="140">
        <v>21</v>
      </c>
      <c r="AK28" s="145">
        <v>24</v>
      </c>
      <c r="AL28" s="149">
        <v>28</v>
      </c>
      <c r="AM28" s="153">
        <v>31</v>
      </c>
      <c r="AN28" s="1">
        <v>34</v>
      </c>
      <c r="AO28" s="163">
        <v>34</v>
      </c>
      <c r="AP28" s="1">
        <v>36</v>
      </c>
      <c r="AQ28" s="174">
        <v>37</v>
      </c>
      <c r="AR28" s="178">
        <v>39</v>
      </c>
      <c r="AS28" s="184">
        <v>44</v>
      </c>
      <c r="AT28" s="1">
        <v>48</v>
      </c>
      <c r="AU28" s="1">
        <v>52</v>
      </c>
      <c r="AV28" s="1">
        <v>56</v>
      </c>
      <c r="AW28" s="205">
        <v>60</v>
      </c>
      <c r="AX28" s="1">
        <v>64</v>
      </c>
      <c r="AY28" s="218">
        <v>66</v>
      </c>
      <c r="AZ28" s="225">
        <v>68</v>
      </c>
      <c r="BA28" s="229">
        <v>70</v>
      </c>
      <c r="BB28" s="235">
        <v>72</v>
      </c>
      <c r="BC28" s="1">
        <v>74</v>
      </c>
      <c r="BD28" s="251">
        <v>76</v>
      </c>
      <c r="BE28" s="255">
        <v>76</v>
      </c>
      <c r="BF28" s="1">
        <v>76</v>
      </c>
      <c r="BG28" s="268">
        <v>81</v>
      </c>
      <c r="BH28" s="1">
        <v>84</v>
      </c>
      <c r="BI28" s="1">
        <v>87</v>
      </c>
      <c r="BJ28" s="285">
        <v>91</v>
      </c>
      <c r="BK28" s="291">
        <v>94</v>
      </c>
      <c r="BL28" s="295">
        <v>97</v>
      </c>
      <c r="BM28" s="299">
        <v>100</v>
      </c>
      <c r="BN28" s="305">
        <v>103</v>
      </c>
      <c r="BO28" s="308">
        <v>106</v>
      </c>
      <c r="BP28" s="310">
        <v>110</v>
      </c>
      <c r="BQ28" s="313">
        <v>113</v>
      </c>
      <c r="BR28" s="317">
        <v>115</v>
      </c>
      <c r="BS28" s="322">
        <v>121</v>
      </c>
      <c r="BT28" s="327">
        <v>125</v>
      </c>
      <c r="BU28" s="1">
        <v>129</v>
      </c>
      <c r="BV28" s="335">
        <v>129</v>
      </c>
      <c r="BW28" s="1">
        <v>131</v>
      </c>
      <c r="BX28" s="1">
        <v>133</v>
      </c>
      <c r="BY28" s="346">
        <v>137</v>
      </c>
      <c r="BZ28" s="354">
        <v>138</v>
      </c>
      <c r="CA28" s="1">
        <v>139</v>
      </c>
      <c r="CB28" s="388">
        <v>141</v>
      </c>
      <c r="CC28" s="393">
        <v>147</v>
      </c>
      <c r="CD28" s="1">
        <v>147</v>
      </c>
      <c r="CE28" s="422">
        <v>149</v>
      </c>
      <c r="CF28" s="429">
        <v>152</v>
      </c>
      <c r="CG28" s="435">
        <v>155</v>
      </c>
      <c r="CH28" s="441">
        <v>157</v>
      </c>
      <c r="CI28" s="448">
        <v>158</v>
      </c>
      <c r="CJ28" s="456">
        <v>160</v>
      </c>
      <c r="CK28" s="460">
        <v>162</v>
      </c>
      <c r="CL28" s="469">
        <v>163</v>
      </c>
      <c r="CM28" s="475">
        <v>1.22</v>
      </c>
      <c r="CN28" s="483">
        <v>2</v>
      </c>
      <c r="CO28" s="489">
        <v>4</v>
      </c>
      <c r="CP28" s="498">
        <v>6</v>
      </c>
      <c r="CQ28" s="505">
        <v>7</v>
      </c>
      <c r="CR28" s="511">
        <v>8</v>
      </c>
      <c r="CS28" s="522">
        <v>9</v>
      </c>
      <c r="CT28" s="530">
        <v>13</v>
      </c>
      <c r="CU28" s="218">
        <f t="shared" si="0"/>
        <v>4</v>
      </c>
      <c r="CV28" s="7">
        <v>8</v>
      </c>
      <c r="CW28" s="7">
        <v>10</v>
      </c>
      <c r="CX28" s="10">
        <v>10</v>
      </c>
      <c r="CY28" s="1">
        <v>12</v>
      </c>
      <c r="CZ28" s="1">
        <v>14</v>
      </c>
      <c r="DA28" s="1">
        <v>16</v>
      </c>
      <c r="DB28" s="1">
        <v>18</v>
      </c>
      <c r="DC28" s="1">
        <f>ROUND((DB28-CV28)/6/31*21+DB28,0)</f>
        <v>19</v>
      </c>
      <c r="DD28" s="5">
        <v>19</v>
      </c>
      <c r="DE28" s="5">
        <v>19</v>
      </c>
      <c r="DF28" s="5">
        <v>19</v>
      </c>
      <c r="DG28" s="5">
        <v>19</v>
      </c>
      <c r="DH28" s="65">
        <v>19</v>
      </c>
      <c r="DI28" s="69">
        <v>20</v>
      </c>
      <c r="DJ28" s="71">
        <v>21</v>
      </c>
      <c r="DK28" s="73">
        <v>22</v>
      </c>
      <c r="DL28" s="77">
        <v>22</v>
      </c>
      <c r="DM28" s="82">
        <v>23</v>
      </c>
      <c r="DN28" s="88">
        <v>23</v>
      </c>
      <c r="DO28" s="90">
        <v>25</v>
      </c>
      <c r="DP28" s="93">
        <v>26</v>
      </c>
      <c r="DQ28" s="99">
        <v>28</v>
      </c>
      <c r="DR28" s="1">
        <f>ROUND((DQ28-DN28)/3+DQ28,1)</f>
        <v>29.7</v>
      </c>
      <c r="DS28" s="114">
        <v>33</v>
      </c>
      <c r="DT28" s="117">
        <v>34</v>
      </c>
      <c r="DU28" s="122">
        <v>36</v>
      </c>
      <c r="DV28" s="124">
        <v>38</v>
      </c>
      <c r="DW28" s="129">
        <v>40</v>
      </c>
      <c r="DX28" s="133">
        <v>41</v>
      </c>
      <c r="DY28" s="136">
        <v>41</v>
      </c>
      <c r="DZ28" s="140">
        <v>41</v>
      </c>
      <c r="EA28" s="145">
        <v>41</v>
      </c>
      <c r="EB28" s="149">
        <v>41</v>
      </c>
      <c r="EC28" s="153">
        <v>42</v>
      </c>
      <c r="ED28" s="1">
        <v>43</v>
      </c>
      <c r="EE28" s="163">
        <v>44</v>
      </c>
      <c r="EF28" s="1">
        <v>45</v>
      </c>
      <c r="EG28" s="174">
        <v>47</v>
      </c>
      <c r="EH28" s="178">
        <v>48</v>
      </c>
      <c r="EI28" s="184">
        <v>52</v>
      </c>
      <c r="EJ28" s="1">
        <v>53</v>
      </c>
      <c r="EK28" s="1">
        <f>EJ28</f>
        <v>53</v>
      </c>
      <c r="EL28" s="1">
        <f>EK28</f>
        <v>53</v>
      </c>
      <c r="EM28" s="205">
        <v>53</v>
      </c>
      <c r="EN28" s="1">
        <f>EM28</f>
        <v>53</v>
      </c>
      <c r="EO28" s="218">
        <v>53</v>
      </c>
      <c r="EP28" s="225">
        <v>55</v>
      </c>
      <c r="EQ28" s="229">
        <v>57</v>
      </c>
      <c r="ER28" s="235">
        <v>58</v>
      </c>
      <c r="ES28" s="1">
        <v>59</v>
      </c>
      <c r="ET28" s="251">
        <v>60</v>
      </c>
      <c r="EU28" s="255">
        <v>62</v>
      </c>
      <c r="EV28" s="1">
        <f>EU28</f>
        <v>62</v>
      </c>
      <c r="EW28" s="1">
        <f>EV28</f>
        <v>62</v>
      </c>
      <c r="EX28" s="1">
        <f>EW28</f>
        <v>62</v>
      </c>
      <c r="EY28" s="1">
        <v>63</v>
      </c>
      <c r="EZ28" s="285">
        <v>62</v>
      </c>
      <c r="FA28" s="291">
        <v>62</v>
      </c>
      <c r="FB28" s="295">
        <v>62</v>
      </c>
      <c r="FC28" s="299">
        <v>62</v>
      </c>
      <c r="FD28" s="305">
        <v>62</v>
      </c>
      <c r="FE28" s="308">
        <v>62</v>
      </c>
      <c r="FF28" s="310">
        <v>62</v>
      </c>
      <c r="FG28" s="313">
        <v>62</v>
      </c>
      <c r="FH28" s="317">
        <v>62</v>
      </c>
      <c r="FI28" s="322">
        <v>62</v>
      </c>
      <c r="FJ28" s="327">
        <v>62</v>
      </c>
      <c r="FK28" s="1">
        <v>62</v>
      </c>
      <c r="FL28" s="335">
        <v>63</v>
      </c>
      <c r="FM28" s="1">
        <v>64</v>
      </c>
      <c r="FN28" s="1">
        <v>65</v>
      </c>
      <c r="FO28" s="346">
        <v>63</v>
      </c>
      <c r="FP28" s="354">
        <v>64</v>
      </c>
      <c r="FQ28" s="1">
        <v>65</v>
      </c>
      <c r="FR28" s="388">
        <v>67</v>
      </c>
      <c r="FS28" s="393">
        <v>68</v>
      </c>
      <c r="FT28" s="1">
        <v>68</v>
      </c>
      <c r="FU28" s="422">
        <v>68</v>
      </c>
      <c r="FV28" s="429">
        <v>68</v>
      </c>
      <c r="FW28" s="435">
        <v>70</v>
      </c>
      <c r="FX28" s="441">
        <v>71</v>
      </c>
      <c r="FY28" s="448">
        <v>72</v>
      </c>
      <c r="FZ28" s="456">
        <v>74</v>
      </c>
      <c r="GA28" s="460">
        <v>75</v>
      </c>
      <c r="GB28" s="469">
        <v>77</v>
      </c>
      <c r="GC28" s="475">
        <v>78</v>
      </c>
      <c r="GD28" s="483">
        <v>80</v>
      </c>
      <c r="GE28" s="489">
        <v>81</v>
      </c>
      <c r="GF28" s="498">
        <v>83</v>
      </c>
      <c r="GG28" s="505">
        <v>84</v>
      </c>
      <c r="GH28" s="511">
        <v>86</v>
      </c>
      <c r="GI28" s="522">
        <v>88</v>
      </c>
      <c r="GJ28" s="530">
        <v>89</v>
      </c>
      <c r="GK28" s="218">
        <f t="shared" si="3"/>
        <v>1</v>
      </c>
      <c r="GL28" s="7">
        <v>3621</v>
      </c>
      <c r="GM28" s="7">
        <v>3634</v>
      </c>
      <c r="GN28" s="7">
        <v>3738</v>
      </c>
      <c r="GO28" s="13">
        <v>3838</v>
      </c>
      <c r="GP28" s="17">
        <v>3932</v>
      </c>
      <c r="GQ28" s="22">
        <v>4037</v>
      </c>
      <c r="GR28" s="31">
        <v>4132</v>
      </c>
      <c r="GS28" s="37">
        <v>4246</v>
      </c>
      <c r="GT28" s="41">
        <v>4353</v>
      </c>
      <c r="GU28" s="44">
        <v>4459</v>
      </c>
      <c r="GV28" s="47">
        <v>4557</v>
      </c>
      <c r="GW28" s="53">
        <v>4666</v>
      </c>
      <c r="GX28" s="65">
        <v>4759</v>
      </c>
      <c r="GY28" s="69">
        <v>4869</v>
      </c>
      <c r="GZ28" s="71">
        <v>4956</v>
      </c>
      <c r="HA28" s="73">
        <v>5039</v>
      </c>
      <c r="HB28" s="77">
        <v>5097</v>
      </c>
      <c r="HC28" s="82">
        <v>5184</v>
      </c>
      <c r="HD28" s="88">
        <v>5277</v>
      </c>
      <c r="HE28" s="90">
        <v>5377</v>
      </c>
      <c r="HF28" s="93">
        <v>5483</v>
      </c>
      <c r="HG28" s="99">
        <v>5595</v>
      </c>
      <c r="HH28" s="104">
        <v>5714</v>
      </c>
      <c r="HI28" s="114">
        <v>5822</v>
      </c>
      <c r="HJ28" s="117">
        <v>5910</v>
      </c>
      <c r="HK28" s="122">
        <v>5984</v>
      </c>
      <c r="HL28" s="124">
        <v>6067</v>
      </c>
      <c r="HM28" s="129">
        <v>6135</v>
      </c>
      <c r="HN28" s="133">
        <v>6261</v>
      </c>
      <c r="HO28" s="136">
        <v>6454</v>
      </c>
      <c r="HP28" s="140">
        <v>6581</v>
      </c>
      <c r="HQ28" s="145">
        <v>6755</v>
      </c>
      <c r="HR28" s="149">
        <v>6959</v>
      </c>
      <c r="HS28" s="153">
        <v>7107</v>
      </c>
      <c r="HT28" s="158">
        <v>7171</v>
      </c>
      <c r="HU28" s="163">
        <v>7245</v>
      </c>
      <c r="HV28" s="167">
        <v>7317</v>
      </c>
      <c r="HW28" s="174">
        <v>7382</v>
      </c>
      <c r="HX28" s="178">
        <v>7462</v>
      </c>
      <c r="HY28" s="184">
        <v>7555</v>
      </c>
      <c r="HZ28" s="189">
        <v>7737</v>
      </c>
      <c r="IA28" s="193">
        <v>7938</v>
      </c>
      <c r="IB28" s="202">
        <v>8149</v>
      </c>
      <c r="IC28" s="205">
        <v>8359</v>
      </c>
      <c r="ID28" s="209">
        <v>8557</v>
      </c>
      <c r="IE28" s="218">
        <v>8773</v>
      </c>
      <c r="IF28" s="225">
        <v>8885</v>
      </c>
      <c r="IG28" s="229">
        <v>8983</v>
      </c>
      <c r="IH28" s="235">
        <v>9077</v>
      </c>
      <c r="II28" s="245">
        <v>9149</v>
      </c>
      <c r="IJ28" s="251">
        <v>9231</v>
      </c>
      <c r="IK28" s="255">
        <v>9301</v>
      </c>
      <c r="IL28" s="264">
        <v>9431</v>
      </c>
      <c r="IM28" s="268">
        <v>9642</v>
      </c>
      <c r="IN28" s="272">
        <v>9868</v>
      </c>
      <c r="IO28" s="279">
        <v>10065</v>
      </c>
      <c r="IP28" s="285">
        <v>10285</v>
      </c>
      <c r="IQ28" s="291">
        <v>10521</v>
      </c>
      <c r="IR28" s="295">
        <v>10757</v>
      </c>
      <c r="IS28" s="299">
        <v>10973</v>
      </c>
      <c r="IT28" s="305">
        <v>11159</v>
      </c>
      <c r="IU28" s="308">
        <v>11353</v>
      </c>
      <c r="IV28" s="310">
        <v>11545</v>
      </c>
      <c r="IW28" s="313">
        <v>11707</v>
      </c>
      <c r="IX28" s="317">
        <v>11879</v>
      </c>
      <c r="IY28" s="322">
        <v>12224</v>
      </c>
      <c r="IZ28" s="327">
        <v>12439</v>
      </c>
      <c r="JA28" s="331">
        <v>12503</v>
      </c>
      <c r="JB28" s="335">
        <v>12654</v>
      </c>
      <c r="JC28" s="338">
        <v>12823</v>
      </c>
      <c r="JD28" s="343">
        <v>13001</v>
      </c>
      <c r="JE28" s="346">
        <v>13184</v>
      </c>
      <c r="JF28" s="354">
        <v>13275</v>
      </c>
      <c r="JG28" s="375">
        <v>13346</v>
      </c>
      <c r="JH28" s="388">
        <v>13415</v>
      </c>
      <c r="JI28" s="393">
        <v>13479</v>
      </c>
      <c r="JJ28" s="414">
        <v>13651</v>
      </c>
      <c r="JK28" s="422">
        <v>13784</v>
      </c>
      <c r="JL28" s="429">
        <v>13932</v>
      </c>
      <c r="JM28" s="435">
        <v>13992</v>
      </c>
      <c r="JN28" s="441">
        <v>14050</v>
      </c>
      <c r="JO28" s="448">
        <v>14125</v>
      </c>
      <c r="JP28" s="456">
        <v>14214</v>
      </c>
      <c r="JQ28" s="460">
        <v>14310</v>
      </c>
      <c r="JR28" s="469">
        <v>14403</v>
      </c>
      <c r="JS28" s="475">
        <v>14486</v>
      </c>
      <c r="JT28" s="483">
        <v>14558</v>
      </c>
      <c r="JU28" s="489">
        <v>14615</v>
      </c>
      <c r="JV28" s="498">
        <v>14676</v>
      </c>
      <c r="JW28" s="505">
        <v>14760</v>
      </c>
      <c r="JX28" s="511">
        <v>14825</v>
      </c>
      <c r="JY28" s="519">
        <v>14886</v>
      </c>
      <c r="JZ28" s="530">
        <v>14963</v>
      </c>
      <c r="KA28" s="218">
        <f t="shared" si="4"/>
        <v>77</v>
      </c>
      <c r="KB28" s="4"/>
    </row>
    <row r="29" spans="1:288" ht="15" customHeight="1" x14ac:dyDescent="0.2">
      <c r="A29" s="557"/>
      <c r="B29" s="43">
        <v>28</v>
      </c>
      <c r="C29" s="4" t="s">
        <v>464</v>
      </c>
      <c r="D29" s="43">
        <v>1</v>
      </c>
      <c r="E29" s="43">
        <v>1</v>
      </c>
      <c r="F29" s="7">
        <v>217</v>
      </c>
      <c r="G29" s="5">
        <v>217</v>
      </c>
      <c r="H29" s="5">
        <v>217</v>
      </c>
      <c r="I29" s="5">
        <v>217</v>
      </c>
      <c r="J29" s="18">
        <v>247</v>
      </c>
      <c r="K29" s="1">
        <v>251</v>
      </c>
      <c r="L29" s="5">
        <v>251</v>
      </c>
      <c r="M29" s="5">
        <v>251</v>
      </c>
      <c r="N29" s="5">
        <v>251</v>
      </c>
      <c r="O29" s="5">
        <v>251</v>
      </c>
      <c r="P29" s="5">
        <v>251</v>
      </c>
      <c r="Q29" s="5">
        <v>251</v>
      </c>
      <c r="R29" s="5">
        <v>251</v>
      </c>
      <c r="S29" s="5">
        <v>251</v>
      </c>
      <c r="T29" s="71">
        <v>271</v>
      </c>
      <c r="U29" s="1">
        <v>275</v>
      </c>
      <c r="V29" s="5">
        <v>275</v>
      </c>
      <c r="W29" s="5">
        <v>275</v>
      </c>
      <c r="X29" s="5">
        <v>275</v>
      </c>
      <c r="Y29" s="5">
        <v>275</v>
      </c>
      <c r="Z29" s="5">
        <v>275</v>
      </c>
      <c r="AA29" s="5">
        <v>275</v>
      </c>
      <c r="AB29" s="5">
        <v>275</v>
      </c>
      <c r="AC29" s="5">
        <v>275</v>
      </c>
      <c r="AD29" s="5">
        <v>275</v>
      </c>
      <c r="AE29" s="5">
        <v>275</v>
      </c>
      <c r="AF29" s="5">
        <v>275</v>
      </c>
      <c r="AG29" s="5">
        <v>275</v>
      </c>
      <c r="AH29" s="5">
        <v>275</v>
      </c>
      <c r="AI29" s="5">
        <v>275</v>
      </c>
      <c r="AJ29" s="5">
        <v>275</v>
      </c>
      <c r="AK29" s="5">
        <v>275</v>
      </c>
      <c r="AL29" s="5">
        <v>275</v>
      </c>
      <c r="AM29" s="5">
        <v>275</v>
      </c>
      <c r="AN29" s="5">
        <v>275</v>
      </c>
      <c r="AO29" s="5">
        <v>275</v>
      </c>
      <c r="AP29" s="5">
        <v>275</v>
      </c>
      <c r="AQ29" s="5">
        <v>275</v>
      </c>
      <c r="AR29" s="5">
        <v>275</v>
      </c>
      <c r="AS29" s="5">
        <v>275</v>
      </c>
      <c r="AT29" s="189">
        <v>284</v>
      </c>
      <c r="AU29" s="193">
        <v>296</v>
      </c>
      <c r="AV29" s="202">
        <v>303</v>
      </c>
      <c r="AW29" s="205">
        <v>317</v>
      </c>
      <c r="AX29" s="209">
        <v>330</v>
      </c>
      <c r="AY29" s="218">
        <v>342</v>
      </c>
      <c r="AZ29" s="225">
        <v>348</v>
      </c>
      <c r="BA29" s="229">
        <v>356</v>
      </c>
      <c r="BB29" s="235">
        <v>363</v>
      </c>
      <c r="BC29" s="245">
        <v>370</v>
      </c>
      <c r="BD29" s="251">
        <v>378</v>
      </c>
      <c r="BE29" s="255">
        <v>385</v>
      </c>
      <c r="BF29" s="264">
        <v>396</v>
      </c>
      <c r="BG29" s="268">
        <v>401</v>
      </c>
      <c r="BH29" s="272">
        <v>423</v>
      </c>
      <c r="BI29" s="279">
        <v>433</v>
      </c>
      <c r="BJ29" s="1">
        <v>443</v>
      </c>
      <c r="BK29" s="291">
        <v>450</v>
      </c>
      <c r="BL29" s="295">
        <v>459</v>
      </c>
      <c r="BM29" s="299">
        <v>470</v>
      </c>
      <c r="BN29" s="305">
        <v>481</v>
      </c>
      <c r="BO29" s="1">
        <v>491</v>
      </c>
      <c r="BP29" s="310">
        <v>495</v>
      </c>
      <c r="BQ29" s="1">
        <v>502</v>
      </c>
      <c r="BR29" s="1">
        <v>509</v>
      </c>
      <c r="BS29" s="1">
        <v>516</v>
      </c>
      <c r="BT29" s="1">
        <v>523</v>
      </c>
      <c r="BU29" s="1">
        <v>530</v>
      </c>
      <c r="BV29" s="1">
        <v>537</v>
      </c>
      <c r="BW29" s="1">
        <v>544</v>
      </c>
      <c r="BX29" s="1">
        <v>551</v>
      </c>
      <c r="BY29" s="1">
        <v>558</v>
      </c>
      <c r="BZ29" s="1">
        <v>565</v>
      </c>
      <c r="CA29" s="1">
        <v>572</v>
      </c>
      <c r="CB29" s="1">
        <v>579</v>
      </c>
      <c r="CC29" s="1">
        <v>586</v>
      </c>
      <c r="CD29" s="1">
        <v>593</v>
      </c>
      <c r="CE29" s="1">
        <v>600</v>
      </c>
      <c r="CF29" s="429">
        <v>8</v>
      </c>
      <c r="CG29" s="1">
        <v>15</v>
      </c>
      <c r="CH29" s="1">
        <v>22</v>
      </c>
      <c r="CI29" s="1">
        <v>29</v>
      </c>
      <c r="CJ29" s="1">
        <v>36</v>
      </c>
      <c r="CK29" s="1">
        <v>43</v>
      </c>
      <c r="CL29" s="469">
        <v>46</v>
      </c>
      <c r="CM29" s="1">
        <v>50</v>
      </c>
      <c r="CN29" s="1">
        <v>54</v>
      </c>
      <c r="CO29" s="1">
        <v>58</v>
      </c>
      <c r="CP29" s="1">
        <v>62</v>
      </c>
      <c r="CQ29" s="505">
        <v>83</v>
      </c>
      <c r="CR29" s="511">
        <v>94</v>
      </c>
      <c r="CS29" s="519">
        <v>99</v>
      </c>
      <c r="CT29" s="530">
        <v>106</v>
      </c>
      <c r="CU29" s="218">
        <f t="shared" si="0"/>
        <v>7</v>
      </c>
      <c r="CV29" s="7">
        <v>111</v>
      </c>
      <c r="CW29" s="5">
        <v>111</v>
      </c>
      <c r="CX29" s="5">
        <v>111</v>
      </c>
      <c r="CY29" s="5">
        <v>111</v>
      </c>
      <c r="CZ29" s="18">
        <v>115</v>
      </c>
      <c r="DA29" s="1">
        <v>116</v>
      </c>
      <c r="DB29" s="5">
        <v>116</v>
      </c>
      <c r="DC29" s="5">
        <v>116</v>
      </c>
      <c r="DD29" s="5">
        <v>116</v>
      </c>
      <c r="DE29" s="5">
        <v>116</v>
      </c>
      <c r="DF29" s="5">
        <v>116</v>
      </c>
      <c r="DG29" s="5">
        <v>116</v>
      </c>
      <c r="DH29" s="5">
        <v>116</v>
      </c>
      <c r="DI29" s="5">
        <v>116</v>
      </c>
      <c r="DJ29" s="71">
        <v>116</v>
      </c>
      <c r="DK29" s="1">
        <v>116</v>
      </c>
      <c r="DL29" s="5">
        <v>116</v>
      </c>
      <c r="DM29" s="5">
        <v>116</v>
      </c>
      <c r="DN29" s="5">
        <v>116</v>
      </c>
      <c r="DO29" s="5">
        <v>116</v>
      </c>
      <c r="DP29" s="5">
        <v>116</v>
      </c>
      <c r="DQ29" s="5">
        <v>116</v>
      </c>
      <c r="DR29" s="5">
        <v>116</v>
      </c>
      <c r="DS29" s="5">
        <v>116</v>
      </c>
      <c r="DT29" s="5">
        <v>116</v>
      </c>
      <c r="DU29" s="5">
        <v>116</v>
      </c>
      <c r="DV29" s="5">
        <v>116</v>
      </c>
      <c r="DW29" s="5">
        <v>116</v>
      </c>
      <c r="DX29" s="5">
        <v>116</v>
      </c>
      <c r="DY29" s="5">
        <v>116</v>
      </c>
      <c r="DZ29" s="5">
        <v>116</v>
      </c>
      <c r="EA29" s="5">
        <v>116</v>
      </c>
      <c r="EB29" s="5">
        <v>116</v>
      </c>
      <c r="EC29" s="5">
        <v>116</v>
      </c>
      <c r="ED29" s="5">
        <v>116</v>
      </c>
      <c r="EE29" s="5">
        <v>116</v>
      </c>
      <c r="EF29" s="5">
        <v>116</v>
      </c>
      <c r="EG29" s="5">
        <v>116</v>
      </c>
      <c r="EH29" s="5">
        <v>116</v>
      </c>
      <c r="EI29" s="5">
        <v>116</v>
      </c>
      <c r="EJ29" s="189">
        <v>116</v>
      </c>
      <c r="EK29" s="193">
        <v>116</v>
      </c>
      <c r="EL29" s="202">
        <v>116</v>
      </c>
      <c r="EM29" s="205">
        <v>116</v>
      </c>
      <c r="EN29" s="209">
        <v>116</v>
      </c>
      <c r="EO29" s="218">
        <v>116</v>
      </c>
      <c r="EP29" s="225">
        <v>116</v>
      </c>
      <c r="EQ29" s="229">
        <v>116</v>
      </c>
      <c r="ER29" s="235">
        <v>116</v>
      </c>
      <c r="ES29" s="245">
        <v>116</v>
      </c>
      <c r="ET29" s="251">
        <v>116</v>
      </c>
      <c r="EU29" s="255">
        <v>116</v>
      </c>
      <c r="EV29" s="264">
        <v>116</v>
      </c>
      <c r="EW29" s="268">
        <v>116</v>
      </c>
      <c r="EX29" s="272">
        <v>116</v>
      </c>
      <c r="EY29" s="279">
        <v>116</v>
      </c>
      <c r="EZ29" s="1">
        <v>116</v>
      </c>
      <c r="FA29" s="291">
        <v>116</v>
      </c>
      <c r="FB29" s="295">
        <v>116</v>
      </c>
      <c r="FC29" s="299">
        <v>116</v>
      </c>
      <c r="FD29" s="305">
        <v>116</v>
      </c>
      <c r="FE29" s="1">
        <v>116</v>
      </c>
      <c r="FF29" s="310">
        <v>116</v>
      </c>
      <c r="FG29" s="1">
        <f>FF29</f>
        <v>116</v>
      </c>
      <c r="FH29" s="1">
        <f t="shared" ref="FH29:FH30" si="54">FG29</f>
        <v>116</v>
      </c>
      <c r="FI29" s="1">
        <f>FH29</f>
        <v>116</v>
      </c>
      <c r="FJ29" s="1">
        <f>FI29</f>
        <v>116</v>
      </c>
      <c r="FK29" s="1">
        <v>116</v>
      </c>
      <c r="FL29" s="1">
        <v>116</v>
      </c>
      <c r="FM29" s="1">
        <v>116</v>
      </c>
      <c r="FN29" s="1">
        <v>116</v>
      </c>
      <c r="FO29" s="1">
        <v>116</v>
      </c>
      <c r="FP29" s="1">
        <v>116</v>
      </c>
      <c r="FQ29" s="1">
        <v>116</v>
      </c>
      <c r="FR29" s="1">
        <v>116</v>
      </c>
      <c r="FS29" s="1">
        <v>116</v>
      </c>
      <c r="FT29" s="1">
        <v>116</v>
      </c>
      <c r="FU29" s="1">
        <v>116</v>
      </c>
      <c r="FV29" s="1">
        <v>116</v>
      </c>
      <c r="FW29" s="1">
        <v>116</v>
      </c>
      <c r="FX29" s="1">
        <v>116</v>
      </c>
      <c r="FY29" s="1">
        <v>116</v>
      </c>
      <c r="FZ29" s="1">
        <v>27.039000000000001</v>
      </c>
      <c r="GA29" s="1">
        <v>27.039000000000001</v>
      </c>
      <c r="GB29" s="469">
        <v>29</v>
      </c>
      <c r="GC29" s="1">
        <v>31</v>
      </c>
      <c r="GD29" s="1">
        <v>33</v>
      </c>
      <c r="GE29" s="1">
        <v>35</v>
      </c>
      <c r="GF29" s="1">
        <v>37</v>
      </c>
      <c r="GG29" s="505">
        <v>32</v>
      </c>
      <c r="GH29" s="511">
        <v>32</v>
      </c>
      <c r="GI29" s="519">
        <v>32</v>
      </c>
      <c r="GJ29" s="530">
        <v>32</v>
      </c>
      <c r="GK29" s="218">
        <f t="shared" si="3"/>
        <v>0</v>
      </c>
      <c r="GL29" s="7">
        <v>3823</v>
      </c>
      <c r="GM29" s="7">
        <v>3823</v>
      </c>
      <c r="GN29" s="7">
        <v>3823</v>
      </c>
      <c r="GO29" s="13">
        <v>3823</v>
      </c>
      <c r="GP29" s="17">
        <v>3854</v>
      </c>
      <c r="GQ29" s="22">
        <v>3912</v>
      </c>
      <c r="GR29" s="31">
        <v>3912</v>
      </c>
      <c r="GS29" s="37">
        <v>3912</v>
      </c>
      <c r="GT29" s="41">
        <v>3912</v>
      </c>
      <c r="GU29" s="44">
        <v>3912</v>
      </c>
      <c r="GV29" s="47">
        <v>3942</v>
      </c>
      <c r="GW29" s="62">
        <v>4083</v>
      </c>
      <c r="GX29" s="65">
        <v>4196</v>
      </c>
      <c r="GY29" s="69">
        <v>4199</v>
      </c>
      <c r="GZ29" s="71">
        <v>4199</v>
      </c>
      <c r="HA29" s="73">
        <v>4214</v>
      </c>
      <c r="HB29" s="77">
        <v>4214</v>
      </c>
      <c r="HC29" s="82">
        <v>4214</v>
      </c>
      <c r="HD29" s="88">
        <v>4214</v>
      </c>
      <c r="HE29" s="90">
        <v>4215</v>
      </c>
      <c r="HF29" s="93">
        <v>4215</v>
      </c>
      <c r="HG29" s="99">
        <v>4215</v>
      </c>
      <c r="HH29" s="104">
        <v>4215</v>
      </c>
      <c r="HI29" s="114">
        <v>4215</v>
      </c>
      <c r="HJ29" s="117">
        <v>4215</v>
      </c>
      <c r="HK29" s="122">
        <v>4215</v>
      </c>
      <c r="HL29" s="124">
        <v>4215</v>
      </c>
      <c r="HM29" s="129">
        <v>4215</v>
      </c>
      <c r="HN29" s="133">
        <v>4215</v>
      </c>
      <c r="HO29" s="136">
        <v>4215</v>
      </c>
      <c r="HP29" s="142">
        <v>4215</v>
      </c>
      <c r="HQ29" s="145">
        <v>4215</v>
      </c>
      <c r="HR29" s="149">
        <v>4215</v>
      </c>
      <c r="HS29" s="153">
        <v>4215</v>
      </c>
      <c r="HT29" s="158">
        <v>4215</v>
      </c>
      <c r="HU29" s="163">
        <v>4215</v>
      </c>
      <c r="HV29" s="167">
        <v>4215</v>
      </c>
      <c r="HW29" s="174">
        <v>4215</v>
      </c>
      <c r="HX29" s="178">
        <v>4215</v>
      </c>
      <c r="HY29" s="184">
        <v>4222</v>
      </c>
      <c r="HZ29" s="189">
        <v>4442</v>
      </c>
      <c r="IA29" s="193">
        <v>4706</v>
      </c>
      <c r="IB29" s="202">
        <v>4917</v>
      </c>
      <c r="IC29" s="205">
        <v>5317</v>
      </c>
      <c r="ID29" s="209">
        <v>6031</v>
      </c>
      <c r="IE29" s="218">
        <v>6377</v>
      </c>
      <c r="IF29" s="225">
        <v>6539</v>
      </c>
      <c r="IG29" s="229">
        <v>6696</v>
      </c>
      <c r="IH29" s="235">
        <v>6844</v>
      </c>
      <c r="II29" s="245">
        <v>6984</v>
      </c>
      <c r="IJ29" s="251">
        <v>7153</v>
      </c>
      <c r="IK29" s="255">
        <v>7290</v>
      </c>
      <c r="IL29" s="264">
        <v>7596</v>
      </c>
      <c r="IM29" s="268">
        <v>7923</v>
      </c>
      <c r="IN29" s="272">
        <v>8258</v>
      </c>
      <c r="IO29" s="279">
        <v>8519</v>
      </c>
      <c r="IP29" s="285">
        <v>8773</v>
      </c>
      <c r="IQ29" s="291">
        <v>8999</v>
      </c>
      <c r="IR29" s="295">
        <v>9200</v>
      </c>
      <c r="IS29" s="299">
        <v>9429</v>
      </c>
      <c r="IT29" s="305">
        <v>9633</v>
      </c>
      <c r="IU29" s="308">
        <v>9854</v>
      </c>
      <c r="IV29" s="310">
        <v>9935</v>
      </c>
      <c r="IW29" s="313">
        <v>10078</v>
      </c>
      <c r="IX29" s="317">
        <v>10147</v>
      </c>
      <c r="IY29" s="322">
        <v>10311</v>
      </c>
      <c r="IZ29" s="327">
        <v>10544</v>
      </c>
      <c r="JA29" s="331">
        <v>10604</v>
      </c>
      <c r="JB29" s="335">
        <v>10897</v>
      </c>
      <c r="JC29" s="338">
        <v>11049</v>
      </c>
      <c r="JD29" s="343">
        <v>11181</v>
      </c>
      <c r="JE29" s="346">
        <v>11317</v>
      </c>
      <c r="JF29" s="354">
        <v>11444</v>
      </c>
      <c r="JG29" s="375">
        <v>11580</v>
      </c>
      <c r="JH29" s="388">
        <v>11729</v>
      </c>
      <c r="JI29" s="393">
        <v>11879</v>
      </c>
      <c r="JJ29" s="414">
        <v>12285</v>
      </c>
      <c r="JK29" s="422">
        <v>12464</v>
      </c>
      <c r="JL29" s="429">
        <v>12671</v>
      </c>
      <c r="JM29" s="435">
        <v>12857</v>
      </c>
      <c r="JN29" s="441">
        <v>13030</v>
      </c>
      <c r="JO29" s="448">
        <v>13199</v>
      </c>
      <c r="JP29" s="456">
        <v>13385</v>
      </c>
      <c r="JQ29" s="460">
        <v>13569</v>
      </c>
      <c r="JR29" s="469">
        <v>13751</v>
      </c>
      <c r="JS29" s="475">
        <v>13908</v>
      </c>
      <c r="JT29" s="483">
        <v>14108</v>
      </c>
      <c r="JU29" s="489">
        <v>14304</v>
      </c>
      <c r="JV29" s="498">
        <v>14497</v>
      </c>
      <c r="JW29" s="505">
        <v>14893</v>
      </c>
      <c r="JX29" s="511">
        <v>15197</v>
      </c>
      <c r="JY29" s="519">
        <v>15442</v>
      </c>
      <c r="JZ29" s="530">
        <v>15658</v>
      </c>
      <c r="KA29" s="218">
        <f t="shared" si="4"/>
        <v>216</v>
      </c>
      <c r="KB29" s="4"/>
    </row>
    <row r="30" spans="1:288" ht="15" customHeight="1" x14ac:dyDescent="0.2">
      <c r="A30" s="557">
        <v>3</v>
      </c>
      <c r="B30" s="43">
        <v>29</v>
      </c>
      <c r="C30" s="4" t="s">
        <v>266</v>
      </c>
      <c r="D30" s="43">
        <v>4</v>
      </c>
      <c r="E30" s="43">
        <v>3</v>
      </c>
      <c r="F30" s="7">
        <v>956</v>
      </c>
      <c r="G30" s="1">
        <v>972</v>
      </c>
      <c r="H30" s="10">
        <v>990</v>
      </c>
      <c r="I30" s="1">
        <v>1008</v>
      </c>
      <c r="J30" s="18">
        <v>1033</v>
      </c>
      <c r="K30" s="1">
        <v>1051</v>
      </c>
      <c r="L30" s="1">
        <v>1063</v>
      </c>
      <c r="M30" s="1">
        <f t="shared" ref="M30:M31" si="55">ROUND((L30-F30)/6+L30+1,0)</f>
        <v>1082</v>
      </c>
      <c r="N30" s="1">
        <f t="shared" ref="N30:N31" si="56">ROUND((M30-F30)/7+M30,0)</f>
        <v>1100</v>
      </c>
      <c r="O30" s="1">
        <f t="shared" ref="O30:O31" si="57">ROUND((N30-F30)/8+N30,0)</f>
        <v>1118</v>
      </c>
      <c r="P30" s="1">
        <f t="shared" ref="P30:P31" si="58">ROUND((O30-F30)/9+O30,0)</f>
        <v>1136</v>
      </c>
      <c r="Q30" s="1">
        <f t="shared" ref="Q30:Q31" si="59">ROUND((P30-F30)/10+P30,1)</f>
        <v>1154</v>
      </c>
      <c r="R30" s="65">
        <v>1141</v>
      </c>
      <c r="S30" s="1">
        <f>ROUND((R30-G30)/11+R30,1)</f>
        <v>1156.4000000000001</v>
      </c>
      <c r="T30" s="71">
        <v>1177</v>
      </c>
      <c r="U30" s="73">
        <v>1194</v>
      </c>
      <c r="V30" s="77">
        <v>1214</v>
      </c>
      <c r="W30" s="82">
        <v>1234</v>
      </c>
      <c r="X30" s="88">
        <v>1257</v>
      </c>
      <c r="Y30" s="90">
        <v>1279</v>
      </c>
      <c r="Z30" s="93">
        <v>1291</v>
      </c>
      <c r="AA30" s="99">
        <v>1308</v>
      </c>
      <c r="AB30" s="104">
        <v>1325</v>
      </c>
      <c r="AC30" s="114">
        <v>1341</v>
      </c>
      <c r="AD30" s="117">
        <v>1353</v>
      </c>
      <c r="AE30" s="122">
        <v>1373</v>
      </c>
      <c r="AF30" s="124">
        <v>1392</v>
      </c>
      <c r="AG30" s="129">
        <v>1410</v>
      </c>
      <c r="AH30" s="133">
        <v>1436</v>
      </c>
      <c r="AI30" s="1">
        <f>ROUND((AH30-AE30)/3+AH30,1)</f>
        <v>1457</v>
      </c>
      <c r="AJ30" s="1">
        <f>ROUND((AI30-AF30)/3+AI30,1)</f>
        <v>1478.7</v>
      </c>
      <c r="AK30" s="1">
        <f t="shared" ref="AK30:AK31" si="60">ROUND((AJ30-AG30)/3+AJ30,1)</f>
        <v>1501.6</v>
      </c>
      <c r="AL30" s="1">
        <v>1520</v>
      </c>
      <c r="AM30" s="153">
        <v>1564</v>
      </c>
      <c r="AN30" s="1">
        <v>1584</v>
      </c>
      <c r="AO30" s="163">
        <v>1590</v>
      </c>
      <c r="AP30" s="1">
        <v>1602</v>
      </c>
      <c r="AQ30" s="1">
        <v>1614</v>
      </c>
      <c r="AR30" s="178">
        <v>1628</v>
      </c>
      <c r="AS30" s="1">
        <v>1640</v>
      </c>
      <c r="AT30" s="1">
        <v>1652</v>
      </c>
      <c r="AU30" s="1">
        <v>1664</v>
      </c>
      <c r="AV30" s="1">
        <v>1676</v>
      </c>
      <c r="AW30" s="1">
        <v>1688</v>
      </c>
      <c r="AX30" s="1">
        <v>1700</v>
      </c>
      <c r="AY30" s="1">
        <v>1712</v>
      </c>
      <c r="AZ30" s="225">
        <v>1777</v>
      </c>
      <c r="BA30" s="1">
        <v>1793</v>
      </c>
      <c r="BB30" s="1">
        <v>1809</v>
      </c>
      <c r="BC30" s="245">
        <v>1816</v>
      </c>
      <c r="BD30" s="1">
        <v>1828</v>
      </c>
      <c r="BE30" s="1">
        <v>1840</v>
      </c>
      <c r="BF30" s="1">
        <v>1852</v>
      </c>
      <c r="BG30" s="1">
        <v>1864</v>
      </c>
      <c r="BH30" s="1">
        <v>1876</v>
      </c>
      <c r="BI30" s="279">
        <v>1929</v>
      </c>
      <c r="BJ30" s="1">
        <v>1943</v>
      </c>
      <c r="BK30" s="1">
        <v>1957</v>
      </c>
      <c r="BL30" s="1">
        <v>1969</v>
      </c>
      <c r="BM30" s="299">
        <v>2005</v>
      </c>
      <c r="BN30" s="1">
        <v>2019</v>
      </c>
      <c r="BO30" s="1">
        <v>2033</v>
      </c>
      <c r="BP30" s="1">
        <v>2047</v>
      </c>
      <c r="BQ30" s="313">
        <v>2065</v>
      </c>
      <c r="BR30" s="1">
        <v>2080</v>
      </c>
      <c r="BS30" s="1">
        <v>2095</v>
      </c>
      <c r="BT30" s="1">
        <v>2110</v>
      </c>
      <c r="BU30" s="1">
        <v>2125</v>
      </c>
      <c r="BV30" s="335">
        <v>2156</v>
      </c>
      <c r="BW30" s="1">
        <v>2172</v>
      </c>
      <c r="BX30" s="1">
        <v>2188</v>
      </c>
      <c r="BY30" s="346">
        <v>2195</v>
      </c>
      <c r="BZ30" s="1">
        <v>2207</v>
      </c>
      <c r="CA30" s="1">
        <v>2219</v>
      </c>
      <c r="CB30" s="1">
        <v>2231</v>
      </c>
      <c r="CC30" s="1">
        <v>2243</v>
      </c>
      <c r="CD30" s="1">
        <v>2255</v>
      </c>
      <c r="CE30" s="1">
        <v>2268</v>
      </c>
      <c r="CF30" s="1">
        <v>2280</v>
      </c>
      <c r="CG30" s="1">
        <v>2292</v>
      </c>
      <c r="CH30" s="1">
        <v>2304</v>
      </c>
      <c r="CI30" s="1">
        <v>2316</v>
      </c>
      <c r="CJ30" s="1">
        <v>2328</v>
      </c>
      <c r="CK30" s="1">
        <v>2340</v>
      </c>
      <c r="CL30" s="1">
        <v>2352</v>
      </c>
      <c r="CM30" s="1">
        <v>2364</v>
      </c>
      <c r="CN30" s="1">
        <f>CM30+12</f>
        <v>2376</v>
      </c>
      <c r="CO30" s="1">
        <v>2388</v>
      </c>
      <c r="CP30" s="1">
        <v>2400</v>
      </c>
      <c r="CQ30" s="1">
        <v>2412</v>
      </c>
      <c r="CR30" s="1">
        <v>2424</v>
      </c>
      <c r="CS30" s="522">
        <v>2436</v>
      </c>
      <c r="CT30" s="1">
        <v>2448</v>
      </c>
      <c r="CU30" s="218">
        <f t="shared" si="0"/>
        <v>12</v>
      </c>
      <c r="CV30" s="7">
        <v>483</v>
      </c>
      <c r="CW30" s="7">
        <v>483</v>
      </c>
      <c r="CX30" s="10">
        <v>500</v>
      </c>
      <c r="CY30" s="1">
        <v>515</v>
      </c>
      <c r="CZ30" s="18">
        <v>517</v>
      </c>
      <c r="DA30" s="1">
        <v>525</v>
      </c>
      <c r="DB30" s="1">
        <v>531</v>
      </c>
      <c r="DC30" s="1">
        <f t="shared" ref="DC30:DC31" si="61">ROUND((DB30-CV30)/6/31*21+DB30,0)</f>
        <v>536</v>
      </c>
      <c r="DD30" s="1">
        <f t="shared" ref="DD30:DD31" si="62">ROUND((DC30-CV30)/7+DC30,0)</f>
        <v>544</v>
      </c>
      <c r="DE30" s="1">
        <f t="shared" ref="DE30:DE31" si="63">ROUND((DD30-CV30)/8+DD30,0)</f>
        <v>552</v>
      </c>
      <c r="DF30" s="1">
        <f t="shared" ref="DF30:DF31" si="64">ROUND((DE30-CV30)/9+DE30+1,0)</f>
        <v>561</v>
      </c>
      <c r="DG30" s="1">
        <f t="shared" ref="DG30:DG31" si="65">ROUND((DF30-CV30)/10+DF30+1,1)</f>
        <v>569.79999999999995</v>
      </c>
      <c r="DH30" s="65">
        <v>591</v>
      </c>
      <c r="DI30" s="1">
        <f>ROUND((DH30-CW30)/11+DH30,1)</f>
        <v>600.79999999999995</v>
      </c>
      <c r="DJ30" s="71">
        <v>602</v>
      </c>
      <c r="DK30" s="73">
        <v>609</v>
      </c>
      <c r="DL30" s="77">
        <v>610</v>
      </c>
      <c r="DM30" s="82">
        <v>611</v>
      </c>
      <c r="DN30" s="88">
        <v>611</v>
      </c>
      <c r="DO30" s="90">
        <v>614</v>
      </c>
      <c r="DP30" s="93">
        <v>621</v>
      </c>
      <c r="DQ30" s="99">
        <v>624</v>
      </c>
      <c r="DR30" s="104">
        <v>626</v>
      </c>
      <c r="DS30" s="114">
        <v>627</v>
      </c>
      <c r="DT30" s="117">
        <v>629</v>
      </c>
      <c r="DU30" s="122">
        <v>631</v>
      </c>
      <c r="DV30" s="124">
        <v>635</v>
      </c>
      <c r="DW30" s="129">
        <v>641</v>
      </c>
      <c r="DX30" s="133">
        <v>641</v>
      </c>
      <c r="DY30" s="1">
        <v>641</v>
      </c>
      <c r="DZ30" s="1">
        <f>DY30</f>
        <v>641</v>
      </c>
      <c r="EA30" s="1">
        <v>641</v>
      </c>
      <c r="EB30" s="1">
        <v>642</v>
      </c>
      <c r="EC30" s="153">
        <v>647</v>
      </c>
      <c r="ED30" s="1">
        <v>651</v>
      </c>
      <c r="EE30" s="163">
        <v>657</v>
      </c>
      <c r="EF30" s="1">
        <v>662</v>
      </c>
      <c r="EG30" s="1">
        <v>667</v>
      </c>
      <c r="EH30" s="178">
        <v>670</v>
      </c>
      <c r="EI30" s="1">
        <v>674</v>
      </c>
      <c r="EJ30" s="1">
        <v>675</v>
      </c>
      <c r="EK30" s="1">
        <f t="shared" ref="EK30:EK31" si="66">EJ30</f>
        <v>675</v>
      </c>
      <c r="EL30" s="1">
        <f t="shared" ref="EL30:EL31" si="67">EK30</f>
        <v>675</v>
      </c>
      <c r="EM30" s="1">
        <f t="shared" ref="EM30:EM31" si="68">EL30</f>
        <v>675</v>
      </c>
      <c r="EN30" s="1">
        <f t="shared" ref="EN30:EN31" si="69">EM30</f>
        <v>675</v>
      </c>
      <c r="EO30" s="1">
        <f>EN30</f>
        <v>675</v>
      </c>
      <c r="EP30" s="225">
        <v>674</v>
      </c>
      <c r="EQ30" s="1">
        <v>680</v>
      </c>
      <c r="ER30" s="1">
        <v>686</v>
      </c>
      <c r="ES30" s="245">
        <v>687</v>
      </c>
      <c r="ET30" s="1">
        <v>691</v>
      </c>
      <c r="EU30" s="1">
        <v>695</v>
      </c>
      <c r="EV30" s="1">
        <f t="shared" ref="EV30:EW31" si="70">EU30</f>
        <v>695</v>
      </c>
      <c r="EW30" s="1">
        <f t="shared" si="70"/>
        <v>695</v>
      </c>
      <c r="EX30" s="1">
        <f t="shared" ref="EX30:EX31" si="71">EW30</f>
        <v>695</v>
      </c>
      <c r="EY30" s="279">
        <v>699</v>
      </c>
      <c r="EZ30" s="1">
        <v>704</v>
      </c>
      <c r="FA30" s="1">
        <v>709</v>
      </c>
      <c r="FB30" s="1">
        <v>714</v>
      </c>
      <c r="FC30" s="299">
        <v>713</v>
      </c>
      <c r="FD30" s="1">
        <v>716</v>
      </c>
      <c r="FE30" s="1">
        <v>719</v>
      </c>
      <c r="FF30" s="1">
        <v>722</v>
      </c>
      <c r="FG30" s="313">
        <v>722</v>
      </c>
      <c r="FH30" s="1">
        <f t="shared" si="54"/>
        <v>722</v>
      </c>
      <c r="FI30" s="1">
        <v>722</v>
      </c>
      <c r="FJ30" s="1">
        <v>722</v>
      </c>
      <c r="FK30" s="1">
        <v>722</v>
      </c>
      <c r="FL30" s="335">
        <v>726</v>
      </c>
      <c r="FM30" s="1">
        <v>728</v>
      </c>
      <c r="FN30" s="1">
        <v>730</v>
      </c>
      <c r="FO30" s="346">
        <v>739</v>
      </c>
      <c r="FP30" s="1">
        <v>743</v>
      </c>
      <c r="FQ30" s="1">
        <v>747</v>
      </c>
      <c r="FR30" s="1">
        <v>751</v>
      </c>
      <c r="FS30" s="1">
        <v>755</v>
      </c>
      <c r="FT30" s="1">
        <v>756</v>
      </c>
      <c r="FU30" s="1">
        <v>760</v>
      </c>
      <c r="FV30" s="1">
        <v>764</v>
      </c>
      <c r="FW30" s="1">
        <v>768</v>
      </c>
      <c r="FX30" s="1">
        <v>772</v>
      </c>
      <c r="FY30" s="1">
        <v>776</v>
      </c>
      <c r="FZ30" s="1">
        <v>780</v>
      </c>
      <c r="GA30" s="1">
        <v>784</v>
      </c>
      <c r="GB30" s="1">
        <v>788</v>
      </c>
      <c r="GC30" s="1">
        <v>792</v>
      </c>
      <c r="GD30" s="1">
        <v>796</v>
      </c>
      <c r="GE30" s="1">
        <v>800</v>
      </c>
      <c r="GF30" s="1">
        <v>804</v>
      </c>
      <c r="GG30" s="1">
        <v>808</v>
      </c>
      <c r="GH30" s="1">
        <v>812</v>
      </c>
      <c r="GI30" s="522">
        <v>816</v>
      </c>
      <c r="GJ30" s="1">
        <v>820</v>
      </c>
      <c r="GK30" s="218">
        <f t="shared" si="3"/>
        <v>4</v>
      </c>
      <c r="GL30" s="7">
        <v>9985</v>
      </c>
      <c r="GM30" s="7">
        <v>10172</v>
      </c>
      <c r="GN30" s="7">
        <v>10381</v>
      </c>
      <c r="GO30" s="13">
        <v>10622</v>
      </c>
      <c r="GP30" s="17">
        <v>10821</v>
      </c>
      <c r="GQ30" s="22">
        <v>11012</v>
      </c>
      <c r="GR30" s="31">
        <v>11212</v>
      </c>
      <c r="GS30" s="37">
        <v>11428</v>
      </c>
      <c r="GT30" s="41">
        <v>11737</v>
      </c>
      <c r="GU30" s="44">
        <v>11918</v>
      </c>
      <c r="GV30" s="47">
        <v>12200</v>
      </c>
      <c r="GW30" s="53">
        <v>12394</v>
      </c>
      <c r="GX30" s="65">
        <v>12621</v>
      </c>
      <c r="GY30" s="69">
        <v>12829</v>
      </c>
      <c r="GZ30" s="71">
        <v>13080</v>
      </c>
      <c r="HA30" s="73">
        <v>13349</v>
      </c>
      <c r="HB30" s="77">
        <v>13655</v>
      </c>
      <c r="HC30" s="82">
        <v>13853</v>
      </c>
      <c r="HD30" s="88">
        <v>14078</v>
      </c>
      <c r="HE30" s="90">
        <v>14410</v>
      </c>
      <c r="HF30" s="93">
        <v>14809</v>
      </c>
      <c r="HG30" s="99">
        <v>15036</v>
      </c>
      <c r="HH30" s="104">
        <v>15389</v>
      </c>
      <c r="HI30" s="114">
        <v>15731</v>
      </c>
      <c r="HJ30" s="117">
        <v>16025</v>
      </c>
      <c r="HK30" s="122">
        <v>16321</v>
      </c>
      <c r="HL30" s="124">
        <v>16564</v>
      </c>
      <c r="HM30" s="129">
        <v>16831</v>
      </c>
      <c r="HN30" s="133">
        <v>17132</v>
      </c>
      <c r="HO30" s="136">
        <v>17501</v>
      </c>
      <c r="HP30" s="140">
        <v>17916</v>
      </c>
      <c r="HQ30" s="145">
        <v>18445</v>
      </c>
      <c r="HR30" s="149">
        <v>18922</v>
      </c>
      <c r="HS30" s="153">
        <v>19063</v>
      </c>
      <c r="HT30" s="158">
        <v>19210</v>
      </c>
      <c r="HU30" s="163">
        <v>19359</v>
      </c>
      <c r="HV30" s="167">
        <v>19529</v>
      </c>
      <c r="HW30" s="174">
        <v>19687</v>
      </c>
      <c r="HX30" s="178">
        <v>19850</v>
      </c>
      <c r="HY30" s="184">
        <v>20001</v>
      </c>
      <c r="HZ30" s="189">
        <v>20255</v>
      </c>
      <c r="IA30" s="193">
        <v>20558</v>
      </c>
      <c r="IB30" s="202">
        <v>20868</v>
      </c>
      <c r="IC30" s="205">
        <v>21267</v>
      </c>
      <c r="ID30" s="209">
        <v>21744</v>
      </c>
      <c r="IE30" s="218">
        <v>22213</v>
      </c>
      <c r="IF30" s="225">
        <v>22470</v>
      </c>
      <c r="IG30" s="229">
        <v>22641</v>
      </c>
      <c r="IH30" s="235">
        <v>22786</v>
      </c>
      <c r="II30" s="245">
        <v>22964</v>
      </c>
      <c r="IJ30" s="251">
        <v>23153</v>
      </c>
      <c r="IK30" s="255">
        <v>23368</v>
      </c>
      <c r="IL30" s="264">
        <v>23647</v>
      </c>
      <c r="IM30" s="268">
        <v>24012</v>
      </c>
      <c r="IN30" s="272">
        <v>24344</v>
      </c>
      <c r="IO30" s="279">
        <v>24624</v>
      </c>
      <c r="IP30" s="285">
        <v>24966</v>
      </c>
      <c r="IQ30" s="291">
        <v>25129</v>
      </c>
      <c r="IR30" s="295">
        <v>25278</v>
      </c>
      <c r="IS30" s="299">
        <v>25586</v>
      </c>
      <c r="IT30" s="305">
        <v>25823</v>
      </c>
      <c r="IU30" s="308">
        <v>25959</v>
      </c>
      <c r="IV30" s="310">
        <v>26128</v>
      </c>
      <c r="IW30" s="313">
        <v>26656</v>
      </c>
      <c r="IX30" s="317">
        <v>27021</v>
      </c>
      <c r="IY30" s="322">
        <v>27298</v>
      </c>
      <c r="IZ30" s="327">
        <v>27595</v>
      </c>
      <c r="JA30" s="331">
        <v>27888</v>
      </c>
      <c r="JB30" s="335">
        <v>28321</v>
      </c>
      <c r="JC30" s="338">
        <v>28470</v>
      </c>
      <c r="JD30" s="343">
        <v>28678</v>
      </c>
      <c r="JE30" s="346">
        <v>28881</v>
      </c>
      <c r="JF30" s="354">
        <v>29065</v>
      </c>
      <c r="JG30" s="375">
        <v>29201</v>
      </c>
      <c r="JH30" s="388">
        <v>29546</v>
      </c>
      <c r="JI30" s="393">
        <v>29736</v>
      </c>
      <c r="JJ30" s="414">
        <v>30098</v>
      </c>
      <c r="JK30" s="422">
        <v>30281</v>
      </c>
      <c r="JL30" s="429">
        <v>30464</v>
      </c>
      <c r="JM30" s="435">
        <v>30693</v>
      </c>
      <c r="JN30" s="441">
        <v>30965</v>
      </c>
      <c r="JO30" s="448">
        <v>31154</v>
      </c>
      <c r="JP30" s="456">
        <v>31344</v>
      </c>
      <c r="JQ30" s="460">
        <v>31541</v>
      </c>
      <c r="JR30" s="469">
        <v>31735</v>
      </c>
      <c r="JS30" s="475">
        <v>31918</v>
      </c>
      <c r="JT30" s="483">
        <v>32118</v>
      </c>
      <c r="JU30" s="489">
        <v>32366</v>
      </c>
      <c r="JV30" s="498">
        <v>32574</v>
      </c>
      <c r="JW30" s="505">
        <v>32766</v>
      </c>
      <c r="JX30" s="511">
        <v>32951</v>
      </c>
      <c r="JY30" s="519">
        <v>33154</v>
      </c>
      <c r="JZ30" s="530">
        <v>33350</v>
      </c>
      <c r="KA30" s="218">
        <f t="shared" si="4"/>
        <v>196</v>
      </c>
      <c r="KB30" s="4"/>
    </row>
    <row r="31" spans="1:288" ht="15" customHeight="1" x14ac:dyDescent="0.2">
      <c r="A31" s="557"/>
      <c r="B31" s="43">
        <v>30</v>
      </c>
      <c r="C31" s="4" t="s">
        <v>393</v>
      </c>
      <c r="D31" s="43">
        <v>1</v>
      </c>
      <c r="E31" s="43">
        <v>1</v>
      </c>
      <c r="F31" s="7">
        <v>251</v>
      </c>
      <c r="G31" s="1">
        <v>263</v>
      </c>
      <c r="H31" s="10">
        <v>270</v>
      </c>
      <c r="I31" s="1">
        <v>280</v>
      </c>
      <c r="J31" s="1">
        <v>288</v>
      </c>
      <c r="K31" s="5">
        <v>288</v>
      </c>
      <c r="L31" s="31">
        <v>295</v>
      </c>
      <c r="M31" s="1">
        <f t="shared" si="55"/>
        <v>303</v>
      </c>
      <c r="N31" s="1">
        <f t="shared" si="56"/>
        <v>310</v>
      </c>
      <c r="O31" s="1">
        <f t="shared" si="57"/>
        <v>317</v>
      </c>
      <c r="P31" s="1">
        <f t="shared" si="58"/>
        <v>324</v>
      </c>
      <c r="Q31" s="1">
        <f t="shared" si="59"/>
        <v>331.3</v>
      </c>
      <c r="R31" s="1">
        <f>ROUND((Q31-F31)/11+Q31,1)</f>
        <v>338.6</v>
      </c>
      <c r="S31" s="1">
        <f>ROUND((R31-G31)/11+R31,1)</f>
        <v>345.5</v>
      </c>
      <c r="T31" s="71">
        <v>346</v>
      </c>
      <c r="U31" s="73">
        <v>355</v>
      </c>
      <c r="V31" s="77">
        <v>363</v>
      </c>
      <c r="W31" s="82">
        <v>372</v>
      </c>
      <c r="X31" s="88">
        <v>379</v>
      </c>
      <c r="Y31" s="90">
        <v>389</v>
      </c>
      <c r="Z31" s="93">
        <v>400</v>
      </c>
      <c r="AA31" s="99">
        <v>414</v>
      </c>
      <c r="AB31" s="104">
        <v>421</v>
      </c>
      <c r="AC31" s="114">
        <v>427</v>
      </c>
      <c r="AD31" s="117">
        <v>434</v>
      </c>
      <c r="AE31" s="122">
        <v>440</v>
      </c>
      <c r="AF31" s="124">
        <v>447</v>
      </c>
      <c r="AG31" s="129">
        <v>454</v>
      </c>
      <c r="AH31" s="133">
        <v>463</v>
      </c>
      <c r="AI31" s="136">
        <v>479</v>
      </c>
      <c r="AJ31" s="140">
        <v>493</v>
      </c>
      <c r="AK31" s="1">
        <f t="shared" si="60"/>
        <v>506</v>
      </c>
      <c r="AL31" s="149">
        <v>520</v>
      </c>
      <c r="AM31" s="153">
        <v>528</v>
      </c>
      <c r="AN31" s="158">
        <v>536</v>
      </c>
      <c r="AO31" s="163">
        <v>545</v>
      </c>
      <c r="AP31" s="1">
        <v>553</v>
      </c>
      <c r="AQ31" s="174">
        <v>562</v>
      </c>
      <c r="AR31" s="178">
        <v>571</v>
      </c>
      <c r="AS31" s="184">
        <v>582</v>
      </c>
      <c r="AT31" s="1">
        <v>592</v>
      </c>
      <c r="AU31" s="1">
        <v>602</v>
      </c>
      <c r="AV31" s="1">
        <v>612</v>
      </c>
      <c r="AW31" s="1">
        <v>622</v>
      </c>
      <c r="AX31" s="1">
        <v>632</v>
      </c>
      <c r="AY31" s="218">
        <v>661</v>
      </c>
      <c r="AZ31" s="225">
        <v>668</v>
      </c>
      <c r="BA31" s="229">
        <v>677</v>
      </c>
      <c r="BB31" s="235">
        <v>687</v>
      </c>
      <c r="BC31" s="250">
        <v>694</v>
      </c>
      <c r="BD31" s="1">
        <v>701</v>
      </c>
      <c r="BE31" s="255">
        <v>713</v>
      </c>
      <c r="BF31" s="1">
        <v>9</v>
      </c>
      <c r="BG31" s="1">
        <v>19</v>
      </c>
      <c r="BH31" s="1">
        <v>29</v>
      </c>
      <c r="BI31" s="1">
        <v>39</v>
      </c>
      <c r="BJ31" s="1">
        <v>49</v>
      </c>
      <c r="BK31" s="291">
        <v>87</v>
      </c>
      <c r="BL31" s="295">
        <v>99</v>
      </c>
      <c r="BM31" s="299">
        <v>115</v>
      </c>
      <c r="BN31" s="305">
        <v>131</v>
      </c>
      <c r="BO31" s="1">
        <v>145</v>
      </c>
      <c r="BP31" s="1">
        <v>159</v>
      </c>
      <c r="BQ31" s="1">
        <v>173</v>
      </c>
      <c r="BR31" s="317">
        <v>185</v>
      </c>
      <c r="BS31" s="1">
        <v>198</v>
      </c>
      <c r="BT31" s="1">
        <v>212</v>
      </c>
      <c r="BU31" s="331">
        <v>224</v>
      </c>
      <c r="BV31" s="1">
        <v>234</v>
      </c>
      <c r="BW31" s="1">
        <v>234</v>
      </c>
      <c r="BX31" s="343">
        <v>233</v>
      </c>
      <c r="BY31" s="346">
        <v>236</v>
      </c>
      <c r="BZ31" s="1">
        <v>236</v>
      </c>
      <c r="CA31" s="1">
        <v>236</v>
      </c>
      <c r="CB31" s="388">
        <v>238</v>
      </c>
      <c r="CC31" s="1">
        <v>238</v>
      </c>
      <c r="CD31" s="414">
        <v>239</v>
      </c>
      <c r="CE31" s="422">
        <v>239</v>
      </c>
      <c r="CF31" s="429">
        <v>240</v>
      </c>
      <c r="CG31" s="1">
        <v>240</v>
      </c>
      <c r="CH31" s="441">
        <v>240</v>
      </c>
      <c r="CI31" s="448">
        <v>241</v>
      </c>
      <c r="CJ31" s="1">
        <v>242</v>
      </c>
      <c r="CK31" s="460">
        <v>242</v>
      </c>
      <c r="CL31" s="1">
        <v>242</v>
      </c>
      <c r="CM31" s="1">
        <v>242</v>
      </c>
      <c r="CN31" s="1">
        <v>242</v>
      </c>
      <c r="CO31" s="489">
        <v>242</v>
      </c>
      <c r="CP31" s="1">
        <v>242</v>
      </c>
      <c r="CQ31" s="1">
        <v>242</v>
      </c>
      <c r="CR31" s="1">
        <v>242</v>
      </c>
      <c r="CS31" s="522">
        <v>242</v>
      </c>
      <c r="CT31" s="522">
        <v>242</v>
      </c>
      <c r="CU31" s="218">
        <f t="shared" si="0"/>
        <v>0</v>
      </c>
      <c r="CV31" s="7">
        <v>16</v>
      </c>
      <c r="CW31" s="1">
        <v>18</v>
      </c>
      <c r="CX31" s="10">
        <v>19</v>
      </c>
      <c r="CY31" s="1">
        <v>21</v>
      </c>
      <c r="CZ31" s="1">
        <v>23</v>
      </c>
      <c r="DA31" s="22">
        <v>24</v>
      </c>
      <c r="DB31" s="31">
        <v>25</v>
      </c>
      <c r="DC31" s="1">
        <f t="shared" si="61"/>
        <v>26</v>
      </c>
      <c r="DD31" s="1">
        <f t="shared" si="62"/>
        <v>27</v>
      </c>
      <c r="DE31" s="1">
        <f t="shared" si="63"/>
        <v>28</v>
      </c>
      <c r="DF31" s="1">
        <f t="shared" si="64"/>
        <v>30</v>
      </c>
      <c r="DG31" s="1">
        <f t="shared" si="65"/>
        <v>32.4</v>
      </c>
      <c r="DH31" s="1">
        <f>ROUND((DG31-CV31)/11+DG31,1)</f>
        <v>33.9</v>
      </c>
      <c r="DI31" s="1">
        <f>ROUND((DH31-CW31)/11+DH31,1)</f>
        <v>35.299999999999997</v>
      </c>
      <c r="DJ31" s="71">
        <v>38</v>
      </c>
      <c r="DK31" s="73">
        <v>51</v>
      </c>
      <c r="DL31" s="77">
        <v>55</v>
      </c>
      <c r="DM31" s="82">
        <v>58</v>
      </c>
      <c r="DN31" s="88">
        <v>60</v>
      </c>
      <c r="DO31" s="90">
        <v>62</v>
      </c>
      <c r="DP31" s="93">
        <v>63</v>
      </c>
      <c r="DQ31" s="99">
        <v>63</v>
      </c>
      <c r="DR31" s="104">
        <v>69</v>
      </c>
      <c r="DS31" s="114">
        <v>76</v>
      </c>
      <c r="DT31" s="117">
        <v>83</v>
      </c>
      <c r="DU31" s="122">
        <v>90</v>
      </c>
      <c r="DV31" s="124">
        <v>95</v>
      </c>
      <c r="DW31" s="129">
        <v>98</v>
      </c>
      <c r="DX31" s="133">
        <v>101</v>
      </c>
      <c r="DY31" s="136">
        <v>101</v>
      </c>
      <c r="DZ31" s="140">
        <v>101</v>
      </c>
      <c r="EA31" s="1">
        <v>101</v>
      </c>
      <c r="EB31" s="149">
        <v>102</v>
      </c>
      <c r="EC31" s="153">
        <v>108</v>
      </c>
      <c r="ED31" s="158">
        <v>115</v>
      </c>
      <c r="EE31" s="163">
        <v>121</v>
      </c>
      <c r="EF31" s="1">
        <v>127</v>
      </c>
      <c r="EG31" s="174">
        <v>137</v>
      </c>
      <c r="EH31" s="178">
        <v>143</v>
      </c>
      <c r="EI31" s="184">
        <v>150</v>
      </c>
      <c r="EJ31" s="1">
        <v>151</v>
      </c>
      <c r="EK31" s="1">
        <f t="shared" si="66"/>
        <v>151</v>
      </c>
      <c r="EL31" s="1">
        <f t="shared" si="67"/>
        <v>151</v>
      </c>
      <c r="EM31" s="1">
        <f t="shared" si="68"/>
        <v>151</v>
      </c>
      <c r="EN31" s="1">
        <f t="shared" si="69"/>
        <v>151</v>
      </c>
      <c r="EO31" s="218">
        <v>152</v>
      </c>
      <c r="EP31" s="225">
        <v>159</v>
      </c>
      <c r="EQ31" s="229">
        <v>167</v>
      </c>
      <c r="ER31" s="235">
        <v>175</v>
      </c>
      <c r="ES31" s="1">
        <v>183</v>
      </c>
      <c r="ET31" s="1">
        <v>189</v>
      </c>
      <c r="EU31" s="255">
        <v>196</v>
      </c>
      <c r="EV31" s="1">
        <v>1.091</v>
      </c>
      <c r="EW31" s="1">
        <f t="shared" si="70"/>
        <v>1.091</v>
      </c>
      <c r="EX31" s="1">
        <f t="shared" si="71"/>
        <v>1.091</v>
      </c>
      <c r="EY31" s="1">
        <v>6</v>
      </c>
      <c r="EZ31" s="1">
        <v>11</v>
      </c>
      <c r="FA31" s="291">
        <v>1.091</v>
      </c>
      <c r="FB31" s="295">
        <v>1.091</v>
      </c>
      <c r="FC31" s="299">
        <v>1.091</v>
      </c>
      <c r="FD31" s="305">
        <v>1.091</v>
      </c>
      <c r="FE31" s="1">
        <v>1.091</v>
      </c>
      <c r="FF31" s="1">
        <v>1.091</v>
      </c>
      <c r="FG31" s="1">
        <f>FF31</f>
        <v>1.091</v>
      </c>
      <c r="FH31" s="317">
        <v>1.091</v>
      </c>
      <c r="FI31" s="1">
        <f t="shared" ref="FI31:FI34" si="72">FH31</f>
        <v>1.091</v>
      </c>
      <c r="FJ31" s="1">
        <f t="shared" ref="FJ31:FJ32" si="73">FI31</f>
        <v>1.091</v>
      </c>
      <c r="FK31" s="331">
        <v>1.091</v>
      </c>
      <c r="FL31" s="1">
        <v>1.091</v>
      </c>
      <c r="FM31" s="1">
        <v>1.091</v>
      </c>
      <c r="FN31" s="343">
        <v>1.091</v>
      </c>
      <c r="FO31" s="346">
        <v>2</v>
      </c>
      <c r="FP31" s="1">
        <v>2</v>
      </c>
      <c r="FQ31" s="1">
        <v>2</v>
      </c>
      <c r="FR31" s="388">
        <v>2</v>
      </c>
      <c r="FS31" s="1">
        <v>2</v>
      </c>
      <c r="FT31" s="414">
        <v>3</v>
      </c>
      <c r="FU31" s="422">
        <v>3</v>
      </c>
      <c r="FV31" s="429">
        <v>3</v>
      </c>
      <c r="FW31" s="1">
        <v>3</v>
      </c>
      <c r="FX31" s="441">
        <v>3</v>
      </c>
      <c r="FY31" s="448">
        <v>3</v>
      </c>
      <c r="FZ31" s="1">
        <v>3</v>
      </c>
      <c r="GA31" s="460">
        <v>4</v>
      </c>
      <c r="GB31" s="1">
        <v>4</v>
      </c>
      <c r="GC31" s="1">
        <v>4</v>
      </c>
      <c r="GD31" s="1">
        <v>4</v>
      </c>
      <c r="GE31" s="489">
        <v>4</v>
      </c>
      <c r="GF31" s="1">
        <v>4</v>
      </c>
      <c r="GG31" s="1">
        <v>4</v>
      </c>
      <c r="GH31" s="1">
        <v>4</v>
      </c>
      <c r="GI31" s="522">
        <v>4</v>
      </c>
      <c r="GJ31" s="522">
        <v>4</v>
      </c>
      <c r="GK31" s="218">
        <f t="shared" si="3"/>
        <v>0</v>
      </c>
      <c r="GL31" s="7">
        <v>6753</v>
      </c>
      <c r="GM31" s="7">
        <v>7182</v>
      </c>
      <c r="GN31" s="7">
        <v>7392</v>
      </c>
      <c r="GO31" s="13">
        <v>7534</v>
      </c>
      <c r="GP31" s="17">
        <v>7573</v>
      </c>
      <c r="GQ31" s="22">
        <v>7646</v>
      </c>
      <c r="GR31" s="31">
        <v>7863</v>
      </c>
      <c r="GS31" s="37">
        <v>8012</v>
      </c>
      <c r="GT31" s="41">
        <v>8275</v>
      </c>
      <c r="GU31" s="44">
        <v>8508</v>
      </c>
      <c r="GV31" s="47">
        <v>8639</v>
      </c>
      <c r="GW31" s="53">
        <v>8735</v>
      </c>
      <c r="GX31" s="65">
        <v>8822</v>
      </c>
      <c r="GY31" s="69">
        <v>9021</v>
      </c>
      <c r="GZ31" s="71">
        <v>9201</v>
      </c>
      <c r="HA31" s="73">
        <v>9285</v>
      </c>
      <c r="HB31" s="77">
        <v>9419</v>
      </c>
      <c r="HC31" s="82">
        <v>9565</v>
      </c>
      <c r="HD31" s="88">
        <v>9693</v>
      </c>
      <c r="HE31" s="90">
        <v>9944</v>
      </c>
      <c r="HF31" s="93">
        <v>10330</v>
      </c>
      <c r="HG31" s="99">
        <v>10769</v>
      </c>
      <c r="HH31" s="104">
        <v>10995</v>
      </c>
      <c r="HI31" s="114">
        <v>11126</v>
      </c>
      <c r="HJ31" s="117">
        <v>11236</v>
      </c>
      <c r="HK31" s="122">
        <v>11332</v>
      </c>
      <c r="HL31" s="124">
        <v>11408</v>
      </c>
      <c r="HM31" s="129">
        <v>11495</v>
      </c>
      <c r="HN31" s="133">
        <v>11711</v>
      </c>
      <c r="HO31" s="136">
        <v>12123</v>
      </c>
      <c r="HP31" s="140">
        <v>12480</v>
      </c>
      <c r="HQ31" s="145">
        <v>12907</v>
      </c>
      <c r="HR31" s="149">
        <v>13327</v>
      </c>
      <c r="HS31" s="153">
        <v>13427</v>
      </c>
      <c r="HT31" s="158">
        <v>13518</v>
      </c>
      <c r="HU31" s="163">
        <v>13625</v>
      </c>
      <c r="HV31" s="167">
        <v>13735</v>
      </c>
      <c r="HW31" s="174">
        <v>13847</v>
      </c>
      <c r="HX31" s="178">
        <v>13952</v>
      </c>
      <c r="HY31" s="184">
        <v>14061</v>
      </c>
      <c r="HZ31" s="189">
        <v>14344</v>
      </c>
      <c r="IA31" s="193">
        <v>14728</v>
      </c>
      <c r="IB31" s="202">
        <v>15119</v>
      </c>
      <c r="IC31" s="205">
        <v>15468</v>
      </c>
      <c r="ID31" s="209">
        <v>15830</v>
      </c>
      <c r="IE31" s="218">
        <v>16227</v>
      </c>
      <c r="IF31" s="225">
        <v>16325</v>
      </c>
      <c r="IG31" s="229">
        <v>16432</v>
      </c>
      <c r="IH31" s="235">
        <v>16532</v>
      </c>
      <c r="II31" s="245">
        <v>16625</v>
      </c>
      <c r="IJ31" s="251">
        <v>16733</v>
      </c>
      <c r="IK31" s="255">
        <v>16863</v>
      </c>
      <c r="IL31" s="264">
        <v>17287</v>
      </c>
      <c r="IM31" s="268">
        <v>17750</v>
      </c>
      <c r="IN31" s="272">
        <v>18137</v>
      </c>
      <c r="IO31" s="279">
        <v>18488</v>
      </c>
      <c r="IP31" s="285">
        <v>18891</v>
      </c>
      <c r="IQ31" s="291">
        <v>19336</v>
      </c>
      <c r="IR31" s="295">
        <v>19745</v>
      </c>
      <c r="IS31" s="299">
        <v>20256</v>
      </c>
      <c r="IT31" s="305">
        <v>20728</v>
      </c>
      <c r="IU31" s="308">
        <v>21192</v>
      </c>
      <c r="IV31" s="310">
        <v>21645</v>
      </c>
      <c r="IW31" s="313">
        <v>22099</v>
      </c>
      <c r="IX31" s="317">
        <v>22512</v>
      </c>
      <c r="IY31" s="322">
        <v>22859</v>
      </c>
      <c r="IZ31" s="327">
        <v>23330</v>
      </c>
      <c r="JA31" s="331">
        <v>23703</v>
      </c>
      <c r="JB31" s="335">
        <v>23913</v>
      </c>
      <c r="JC31" s="338">
        <v>23930</v>
      </c>
      <c r="JD31" s="343">
        <v>23998</v>
      </c>
      <c r="JE31" s="346">
        <v>24057</v>
      </c>
      <c r="JF31" s="354">
        <v>24089</v>
      </c>
      <c r="JG31" s="375">
        <v>24129</v>
      </c>
      <c r="JH31" s="388">
        <v>24167</v>
      </c>
      <c r="JI31" s="393">
        <v>24195</v>
      </c>
      <c r="JJ31" s="414">
        <v>24239</v>
      </c>
      <c r="JK31" s="422">
        <v>24276</v>
      </c>
      <c r="JL31" s="429">
        <v>24318</v>
      </c>
      <c r="JM31" s="435">
        <v>24366</v>
      </c>
      <c r="JN31" s="441">
        <v>24406</v>
      </c>
      <c r="JO31" s="448">
        <v>24444</v>
      </c>
      <c r="JP31" s="456">
        <v>24480</v>
      </c>
      <c r="JQ31" s="460">
        <v>24547</v>
      </c>
      <c r="JR31" s="469">
        <v>24585</v>
      </c>
      <c r="JS31" s="475">
        <v>24617</v>
      </c>
      <c r="JT31" s="483">
        <v>24673</v>
      </c>
      <c r="JU31" s="489">
        <v>24734</v>
      </c>
      <c r="JV31" s="498">
        <v>24769</v>
      </c>
      <c r="JW31" s="505">
        <v>24809</v>
      </c>
      <c r="JX31" s="511">
        <v>24836</v>
      </c>
      <c r="JY31" s="519">
        <v>24863</v>
      </c>
      <c r="JZ31" s="530">
        <v>24896</v>
      </c>
      <c r="KA31" s="218">
        <f t="shared" si="4"/>
        <v>33</v>
      </c>
      <c r="KB31" s="4"/>
    </row>
    <row r="32" spans="1:288" ht="15" customHeight="1" x14ac:dyDescent="0.2">
      <c r="A32" s="557"/>
      <c r="B32" s="43">
        <v>31</v>
      </c>
      <c r="C32" s="4" t="s">
        <v>367</v>
      </c>
      <c r="D32" s="43">
        <v>0</v>
      </c>
      <c r="E32" s="43">
        <v>1</v>
      </c>
      <c r="F32" s="7">
        <v>27</v>
      </c>
      <c r="G32" s="7">
        <v>37</v>
      </c>
      <c r="H32" s="10">
        <v>46</v>
      </c>
      <c r="I32" s="13">
        <v>51</v>
      </c>
      <c r="J32" s="18">
        <v>59</v>
      </c>
      <c r="K32" s="22">
        <v>66</v>
      </c>
      <c r="L32" s="31">
        <v>74</v>
      </c>
      <c r="M32" s="37">
        <v>81</v>
      </c>
      <c r="N32" s="41">
        <v>90</v>
      </c>
      <c r="O32" s="44">
        <v>96</v>
      </c>
      <c r="P32" s="47">
        <v>103</v>
      </c>
      <c r="Q32" s="53">
        <v>107</v>
      </c>
      <c r="R32" s="65">
        <v>112</v>
      </c>
      <c r="S32" s="69">
        <v>116</v>
      </c>
      <c r="T32" s="71">
        <v>120</v>
      </c>
      <c r="U32" s="73">
        <v>128</v>
      </c>
      <c r="V32" s="77">
        <v>138</v>
      </c>
      <c r="W32" s="82">
        <v>145</v>
      </c>
      <c r="X32" s="88">
        <v>153</v>
      </c>
      <c r="Y32" s="90">
        <v>163</v>
      </c>
      <c r="Z32" s="93">
        <v>171</v>
      </c>
      <c r="AA32" s="99">
        <v>175</v>
      </c>
      <c r="AB32" s="104">
        <v>178</v>
      </c>
      <c r="AC32" s="114">
        <v>182</v>
      </c>
      <c r="AD32" s="117">
        <v>190</v>
      </c>
      <c r="AE32" s="122">
        <v>197</v>
      </c>
      <c r="AF32" s="124">
        <v>203</v>
      </c>
      <c r="AG32" s="129">
        <v>207</v>
      </c>
      <c r="AH32" s="133">
        <v>213</v>
      </c>
      <c r="AI32" s="136">
        <v>223</v>
      </c>
      <c r="AJ32" s="140">
        <v>231</v>
      </c>
      <c r="AK32" s="145">
        <v>239</v>
      </c>
      <c r="AL32" s="149">
        <v>247</v>
      </c>
      <c r="AM32" s="153">
        <v>253</v>
      </c>
      <c r="AN32" s="158">
        <v>259</v>
      </c>
      <c r="AO32" s="163">
        <v>266</v>
      </c>
      <c r="AP32" s="167">
        <v>273</v>
      </c>
      <c r="AQ32" s="174">
        <v>281</v>
      </c>
      <c r="AR32" s="178">
        <v>288</v>
      </c>
      <c r="AS32" s="184">
        <v>293</v>
      </c>
      <c r="AT32" s="189">
        <v>301</v>
      </c>
      <c r="AU32" s="193">
        <v>310</v>
      </c>
      <c r="AV32" s="202">
        <v>318</v>
      </c>
      <c r="AW32" s="205">
        <v>327</v>
      </c>
      <c r="AX32" s="209">
        <v>334</v>
      </c>
      <c r="AY32" s="218">
        <v>338</v>
      </c>
      <c r="AZ32" s="225">
        <v>344</v>
      </c>
      <c r="BA32" s="229">
        <v>349</v>
      </c>
      <c r="BB32" s="235">
        <v>353</v>
      </c>
      <c r="BC32" s="245">
        <v>357</v>
      </c>
      <c r="BD32" s="251">
        <v>359</v>
      </c>
      <c r="BE32" s="255">
        <v>363</v>
      </c>
      <c r="BF32" s="264">
        <v>368</v>
      </c>
      <c r="BG32" s="268">
        <v>375</v>
      </c>
      <c r="BH32" s="272">
        <v>381</v>
      </c>
      <c r="BI32" s="279">
        <v>388</v>
      </c>
      <c r="BJ32" s="285">
        <v>393</v>
      </c>
      <c r="BK32" s="291">
        <v>397</v>
      </c>
      <c r="BL32" s="1">
        <v>401</v>
      </c>
      <c r="BM32" s="1">
        <v>401</v>
      </c>
      <c r="BN32" s="1">
        <v>401</v>
      </c>
      <c r="BO32" s="1">
        <v>401</v>
      </c>
      <c r="BP32" s="1">
        <v>401</v>
      </c>
      <c r="BQ32" s="1">
        <v>401</v>
      </c>
      <c r="BR32" s="1">
        <v>401</v>
      </c>
      <c r="BS32" s="1">
        <v>405</v>
      </c>
      <c r="BT32" s="1">
        <v>409</v>
      </c>
      <c r="BU32" s="1">
        <v>413</v>
      </c>
      <c r="BV32" s="1">
        <v>417</v>
      </c>
      <c r="BW32" s="1">
        <v>421</v>
      </c>
      <c r="BX32" s="1">
        <v>423</v>
      </c>
      <c r="BY32" s="1">
        <v>425</v>
      </c>
      <c r="BZ32" s="1">
        <v>427</v>
      </c>
      <c r="CA32" s="1">
        <v>429</v>
      </c>
      <c r="CB32" s="1">
        <v>431</v>
      </c>
      <c r="CC32" s="1">
        <v>433</v>
      </c>
      <c r="CD32" s="1">
        <v>435</v>
      </c>
      <c r="CE32" s="1">
        <v>437</v>
      </c>
      <c r="CF32" s="1">
        <v>439</v>
      </c>
      <c r="CG32" s="1">
        <v>441</v>
      </c>
      <c r="CH32" s="1">
        <v>443</v>
      </c>
      <c r="CI32" s="1">
        <v>443</v>
      </c>
      <c r="CJ32" s="1">
        <v>443</v>
      </c>
      <c r="CK32" s="1">
        <v>445</v>
      </c>
      <c r="CL32" s="1">
        <v>447</v>
      </c>
      <c r="CM32" s="1">
        <v>449</v>
      </c>
      <c r="CN32" s="1">
        <v>451</v>
      </c>
      <c r="CO32" s="1">
        <v>453</v>
      </c>
      <c r="CP32" s="1">
        <v>455</v>
      </c>
      <c r="CQ32" s="1">
        <v>457</v>
      </c>
      <c r="CR32" s="1">
        <v>459</v>
      </c>
      <c r="CS32" s="522">
        <v>461</v>
      </c>
      <c r="CT32" s="1">
        <v>463</v>
      </c>
      <c r="CU32" s="218">
        <f t="shared" si="0"/>
        <v>2</v>
      </c>
      <c r="CV32" s="7">
        <v>8</v>
      </c>
      <c r="CW32" s="7">
        <v>10</v>
      </c>
      <c r="CX32" s="10">
        <v>11</v>
      </c>
      <c r="CY32" s="13">
        <v>14</v>
      </c>
      <c r="CZ32" s="18">
        <v>15</v>
      </c>
      <c r="DA32" s="22">
        <v>18</v>
      </c>
      <c r="DB32" s="31">
        <v>20</v>
      </c>
      <c r="DC32" s="37">
        <v>21</v>
      </c>
      <c r="DD32" s="41">
        <v>22</v>
      </c>
      <c r="DE32" s="44">
        <v>25</v>
      </c>
      <c r="DF32" s="47">
        <v>26</v>
      </c>
      <c r="DG32" s="53">
        <v>28</v>
      </c>
      <c r="DH32" s="65">
        <v>30</v>
      </c>
      <c r="DI32" s="69">
        <v>33</v>
      </c>
      <c r="DJ32" s="71">
        <v>36</v>
      </c>
      <c r="DK32" s="73">
        <v>39</v>
      </c>
      <c r="DL32" s="77">
        <v>41</v>
      </c>
      <c r="DM32" s="82">
        <v>44</v>
      </c>
      <c r="DN32" s="88">
        <v>45</v>
      </c>
      <c r="DO32" s="90">
        <v>45</v>
      </c>
      <c r="DP32" s="93">
        <v>46</v>
      </c>
      <c r="DQ32" s="99">
        <v>49</v>
      </c>
      <c r="DR32" s="104">
        <v>51</v>
      </c>
      <c r="DS32" s="114">
        <v>53</v>
      </c>
      <c r="DT32" s="117">
        <v>55</v>
      </c>
      <c r="DU32" s="122">
        <v>56</v>
      </c>
      <c r="DV32" s="124">
        <v>57</v>
      </c>
      <c r="DW32" s="129">
        <v>59</v>
      </c>
      <c r="DX32" s="133">
        <v>60</v>
      </c>
      <c r="DY32" s="136">
        <v>60</v>
      </c>
      <c r="DZ32" s="140">
        <v>60</v>
      </c>
      <c r="EA32" s="145">
        <v>60</v>
      </c>
      <c r="EB32" s="149">
        <v>61</v>
      </c>
      <c r="EC32" s="153">
        <v>63</v>
      </c>
      <c r="ED32" s="158">
        <v>65</v>
      </c>
      <c r="EE32" s="163">
        <v>66</v>
      </c>
      <c r="EF32" s="167">
        <v>67</v>
      </c>
      <c r="EG32" s="174">
        <v>68</v>
      </c>
      <c r="EH32" s="178">
        <v>70</v>
      </c>
      <c r="EI32" s="184">
        <v>72</v>
      </c>
      <c r="EJ32" s="189">
        <v>72</v>
      </c>
      <c r="EK32" s="193">
        <v>72</v>
      </c>
      <c r="EL32" s="202">
        <v>72</v>
      </c>
      <c r="EM32" s="205">
        <v>72</v>
      </c>
      <c r="EN32" s="209">
        <v>72</v>
      </c>
      <c r="EO32" s="218">
        <v>73</v>
      </c>
      <c r="EP32" s="225">
        <v>75</v>
      </c>
      <c r="EQ32" s="229">
        <v>76</v>
      </c>
      <c r="ER32" s="235">
        <v>77</v>
      </c>
      <c r="ES32" s="245">
        <v>78</v>
      </c>
      <c r="ET32" s="251">
        <v>79</v>
      </c>
      <c r="EU32" s="255">
        <v>80</v>
      </c>
      <c r="EV32" s="264">
        <v>80</v>
      </c>
      <c r="EW32" s="268">
        <v>80</v>
      </c>
      <c r="EX32" s="272">
        <v>80</v>
      </c>
      <c r="EY32" s="279">
        <v>80</v>
      </c>
      <c r="EZ32" s="285">
        <v>80</v>
      </c>
      <c r="FA32" s="291">
        <v>80</v>
      </c>
      <c r="FB32" s="1">
        <v>80</v>
      </c>
      <c r="FC32" s="1">
        <v>80</v>
      </c>
      <c r="FD32" s="1">
        <v>80</v>
      </c>
      <c r="FE32" s="1">
        <v>80</v>
      </c>
      <c r="FF32" s="1">
        <v>80</v>
      </c>
      <c r="FG32" s="1">
        <v>80</v>
      </c>
      <c r="FH32" s="1">
        <f t="shared" ref="FH32:FH33" si="74">FG32</f>
        <v>80</v>
      </c>
      <c r="FI32" s="1">
        <f t="shared" si="72"/>
        <v>80</v>
      </c>
      <c r="FJ32" s="1">
        <f t="shared" si="73"/>
        <v>80</v>
      </c>
      <c r="FK32" s="1">
        <v>80</v>
      </c>
      <c r="FL32" s="1">
        <v>80</v>
      </c>
      <c r="FM32" s="1">
        <v>80</v>
      </c>
      <c r="FN32" s="1">
        <v>80</v>
      </c>
      <c r="FO32" s="1">
        <v>80</v>
      </c>
      <c r="FP32" s="1">
        <v>80</v>
      </c>
      <c r="FQ32" s="1">
        <v>80</v>
      </c>
      <c r="FR32" s="1">
        <v>80</v>
      </c>
      <c r="FS32" s="1">
        <v>80</v>
      </c>
      <c r="FT32" s="1">
        <v>80</v>
      </c>
      <c r="FU32" s="1">
        <v>80</v>
      </c>
      <c r="FV32" s="1">
        <v>80</v>
      </c>
      <c r="FW32" s="1">
        <v>80</v>
      </c>
      <c r="FX32" s="1">
        <v>80</v>
      </c>
      <c r="FY32" s="1">
        <v>80</v>
      </c>
      <c r="FZ32" s="1">
        <v>80</v>
      </c>
      <c r="GA32" s="1">
        <v>80</v>
      </c>
      <c r="GB32" s="1">
        <v>80</v>
      </c>
      <c r="GC32" s="1">
        <v>80</v>
      </c>
      <c r="GD32" s="1">
        <v>80</v>
      </c>
      <c r="GE32" s="1">
        <v>80</v>
      </c>
      <c r="GF32" s="1">
        <v>80</v>
      </c>
      <c r="GG32" s="1">
        <v>80</v>
      </c>
      <c r="GH32" s="1">
        <v>80</v>
      </c>
      <c r="GI32" s="522">
        <v>80</v>
      </c>
      <c r="GJ32" s="1">
        <v>80</v>
      </c>
      <c r="GK32" s="218">
        <f t="shared" si="3"/>
        <v>0</v>
      </c>
      <c r="GL32" s="7">
        <v>8923</v>
      </c>
      <c r="GM32" s="7">
        <v>9072</v>
      </c>
      <c r="GN32" s="7">
        <v>9226</v>
      </c>
      <c r="GO32" s="13">
        <v>9328</v>
      </c>
      <c r="GP32" s="17">
        <v>9426</v>
      </c>
      <c r="GQ32" s="22">
        <v>9607</v>
      </c>
      <c r="GR32" s="31">
        <v>9863</v>
      </c>
      <c r="GS32" s="37">
        <v>10035</v>
      </c>
      <c r="GT32" s="41">
        <v>10256</v>
      </c>
      <c r="GU32" s="44">
        <v>10390</v>
      </c>
      <c r="GV32" s="47">
        <v>10515</v>
      </c>
      <c r="GW32" s="53">
        <v>10659</v>
      </c>
      <c r="GX32" s="65">
        <v>10778</v>
      </c>
      <c r="GY32" s="69">
        <v>10918</v>
      </c>
      <c r="GZ32" s="71">
        <v>11071</v>
      </c>
      <c r="HA32" s="73">
        <v>11211</v>
      </c>
      <c r="HB32" s="77">
        <v>11355</v>
      </c>
      <c r="HC32" s="82">
        <v>11664</v>
      </c>
      <c r="HD32" s="88">
        <v>11883</v>
      </c>
      <c r="HE32" s="90">
        <v>12166</v>
      </c>
      <c r="HF32" s="93">
        <v>12301</v>
      </c>
      <c r="HG32" s="99">
        <v>12437</v>
      </c>
      <c r="HH32" s="104">
        <v>12569</v>
      </c>
      <c r="HI32" s="114">
        <v>12698</v>
      </c>
      <c r="HJ32" s="117">
        <v>12837</v>
      </c>
      <c r="HK32" s="122">
        <v>12954</v>
      </c>
      <c r="HL32" s="124">
        <v>13086</v>
      </c>
      <c r="HM32" s="129">
        <v>13211</v>
      </c>
      <c r="HN32" s="133">
        <v>13475</v>
      </c>
      <c r="HO32" s="136">
        <v>13772</v>
      </c>
      <c r="HP32" s="140">
        <v>14085</v>
      </c>
      <c r="HQ32" s="145">
        <v>14406</v>
      </c>
      <c r="HR32" s="149">
        <v>14687</v>
      </c>
      <c r="HS32" s="153">
        <v>14810</v>
      </c>
      <c r="HT32" s="158">
        <v>14928</v>
      </c>
      <c r="HU32" s="163">
        <v>15048</v>
      </c>
      <c r="HV32" s="167">
        <v>15180</v>
      </c>
      <c r="HW32" s="174">
        <v>15295</v>
      </c>
      <c r="HX32" s="178">
        <v>15430</v>
      </c>
      <c r="HY32" s="184">
        <v>15559</v>
      </c>
      <c r="HZ32" s="189">
        <v>15852</v>
      </c>
      <c r="IA32" s="193">
        <v>16189</v>
      </c>
      <c r="IB32" s="202">
        <v>16443</v>
      </c>
      <c r="IC32" s="205">
        <v>16794</v>
      </c>
      <c r="ID32" s="209">
        <v>17113</v>
      </c>
      <c r="IE32" s="218">
        <v>17337</v>
      </c>
      <c r="IF32" s="225">
        <v>17451</v>
      </c>
      <c r="IG32" s="229">
        <v>17573</v>
      </c>
      <c r="IH32" s="235">
        <v>17685</v>
      </c>
      <c r="II32" s="245">
        <v>17789</v>
      </c>
      <c r="IJ32" s="251">
        <v>17905</v>
      </c>
      <c r="IK32" s="255">
        <v>18005</v>
      </c>
      <c r="IL32" s="264">
        <v>18159</v>
      </c>
      <c r="IM32" s="268">
        <v>18542</v>
      </c>
      <c r="IN32" s="272">
        <v>18819</v>
      </c>
      <c r="IO32" s="279">
        <v>18980</v>
      </c>
      <c r="IP32" s="285">
        <v>19108</v>
      </c>
      <c r="IQ32" s="291">
        <v>19202</v>
      </c>
      <c r="IR32" s="295">
        <v>19251</v>
      </c>
      <c r="IS32" s="299">
        <v>19257</v>
      </c>
      <c r="IT32" s="305">
        <v>19260</v>
      </c>
      <c r="IU32" s="308">
        <v>19277</v>
      </c>
      <c r="IV32" s="310">
        <v>19303</v>
      </c>
      <c r="IW32" s="313">
        <v>19328</v>
      </c>
      <c r="IX32" s="317">
        <v>19380</v>
      </c>
      <c r="IY32" s="322">
        <v>19464</v>
      </c>
      <c r="IZ32" s="327">
        <v>19582</v>
      </c>
      <c r="JA32" s="331">
        <v>19653</v>
      </c>
      <c r="JB32" s="335">
        <v>19705</v>
      </c>
      <c r="JC32" s="338">
        <v>19738</v>
      </c>
      <c r="JD32" s="343">
        <v>19768</v>
      </c>
      <c r="JE32" s="346">
        <v>19819</v>
      </c>
      <c r="JF32" s="354">
        <v>19864</v>
      </c>
      <c r="JG32" s="375">
        <v>19903</v>
      </c>
      <c r="JH32" s="388">
        <v>19944</v>
      </c>
      <c r="JI32" s="393">
        <v>19981</v>
      </c>
      <c r="JJ32" s="414">
        <v>20014</v>
      </c>
      <c r="JK32" s="422">
        <v>20065</v>
      </c>
      <c r="JL32" s="429">
        <v>20164</v>
      </c>
      <c r="JM32" s="435">
        <v>20219</v>
      </c>
      <c r="JN32" s="441">
        <v>20267</v>
      </c>
      <c r="JO32" s="448">
        <v>20305</v>
      </c>
      <c r="JP32" s="456">
        <v>20349</v>
      </c>
      <c r="JQ32" s="460">
        <v>20432</v>
      </c>
      <c r="JR32" s="469">
        <v>20508</v>
      </c>
      <c r="JS32" s="475">
        <v>20582</v>
      </c>
      <c r="JT32" s="483">
        <v>20673</v>
      </c>
      <c r="JU32" s="489">
        <v>20755</v>
      </c>
      <c r="JV32" s="498">
        <v>20915</v>
      </c>
      <c r="JW32" s="505">
        <v>21157</v>
      </c>
      <c r="JX32" s="511">
        <v>21264</v>
      </c>
      <c r="JY32" s="519">
        <v>21389</v>
      </c>
      <c r="JZ32" s="530">
        <v>21482</v>
      </c>
      <c r="KA32" s="218">
        <f t="shared" si="4"/>
        <v>93</v>
      </c>
      <c r="KB32" s="4"/>
    </row>
    <row r="33" spans="1:288" ht="15" customHeight="1" x14ac:dyDescent="0.2">
      <c r="A33" s="557"/>
      <c r="B33" s="132">
        <v>32</v>
      </c>
      <c r="C33" s="4" t="s">
        <v>267</v>
      </c>
      <c r="D33" s="132">
        <v>0</v>
      </c>
      <c r="E33" s="132">
        <v>1</v>
      </c>
      <c r="F33" s="7">
        <v>194</v>
      </c>
      <c r="G33" s="7">
        <v>197</v>
      </c>
      <c r="H33" s="10">
        <v>200</v>
      </c>
      <c r="I33" s="13">
        <v>204</v>
      </c>
      <c r="J33" s="18">
        <v>207</v>
      </c>
      <c r="K33" s="22">
        <v>210</v>
      </c>
      <c r="L33" s="31">
        <v>215</v>
      </c>
      <c r="M33" s="37">
        <v>219</v>
      </c>
      <c r="N33" s="41">
        <v>223</v>
      </c>
      <c r="O33" s="44">
        <v>227</v>
      </c>
      <c r="P33" s="47">
        <v>230</v>
      </c>
      <c r="Q33" s="53">
        <v>234</v>
      </c>
      <c r="R33" s="65">
        <v>238</v>
      </c>
      <c r="S33" s="69">
        <v>241</v>
      </c>
      <c r="T33" s="71">
        <v>245</v>
      </c>
      <c r="U33" s="73">
        <v>249</v>
      </c>
      <c r="V33" s="77">
        <v>253</v>
      </c>
      <c r="W33" s="82">
        <v>257</v>
      </c>
      <c r="X33" s="88">
        <v>261</v>
      </c>
      <c r="Y33" s="90">
        <v>267</v>
      </c>
      <c r="Z33" s="93">
        <v>271</v>
      </c>
      <c r="AA33" s="1">
        <f t="shared" ref="AA33:AA34" si="75">ROUND((Z33-W33)/3+Z33,1)</f>
        <v>275.7</v>
      </c>
      <c r="AB33" s="5">
        <v>275.7</v>
      </c>
      <c r="AC33" s="114">
        <v>282</v>
      </c>
      <c r="AD33" s="117">
        <v>285</v>
      </c>
      <c r="AE33" s="122">
        <v>288</v>
      </c>
      <c r="AF33" s="124">
        <v>291</v>
      </c>
      <c r="AG33" s="129">
        <v>294</v>
      </c>
      <c r="AH33" s="133">
        <v>298</v>
      </c>
      <c r="AI33" s="136">
        <v>304</v>
      </c>
      <c r="AJ33" s="140">
        <v>311</v>
      </c>
      <c r="AK33" s="145">
        <v>317</v>
      </c>
      <c r="AL33" s="149">
        <v>321</v>
      </c>
      <c r="AM33" s="153">
        <v>324</v>
      </c>
      <c r="AN33" s="158">
        <v>327</v>
      </c>
      <c r="AO33" s="163">
        <v>330</v>
      </c>
      <c r="AP33" s="167">
        <v>332</v>
      </c>
      <c r="AQ33" s="174">
        <v>335</v>
      </c>
      <c r="AR33" s="178">
        <v>338</v>
      </c>
      <c r="AS33" s="184">
        <v>342</v>
      </c>
      <c r="AT33" s="189">
        <v>346</v>
      </c>
      <c r="AU33" s="193">
        <v>351</v>
      </c>
      <c r="AV33" s="202">
        <v>358</v>
      </c>
      <c r="AW33" s="205">
        <v>363</v>
      </c>
      <c r="AX33" s="209">
        <v>368</v>
      </c>
      <c r="AY33" s="218">
        <v>372</v>
      </c>
      <c r="AZ33" s="225">
        <v>375</v>
      </c>
      <c r="BA33" s="229">
        <v>378</v>
      </c>
      <c r="BB33" s="235">
        <v>381</v>
      </c>
      <c r="BC33" s="245">
        <v>383</v>
      </c>
      <c r="BD33" s="251">
        <v>386</v>
      </c>
      <c r="BE33" s="255">
        <v>389</v>
      </c>
      <c r="BF33" s="1">
        <v>392</v>
      </c>
      <c r="BG33" s="1">
        <v>395</v>
      </c>
      <c r="BH33" s="1">
        <v>398</v>
      </c>
      <c r="BI33" s="1">
        <v>401</v>
      </c>
      <c r="BJ33" s="1">
        <v>404</v>
      </c>
      <c r="BK33" s="291">
        <v>410</v>
      </c>
      <c r="BL33" s="295">
        <v>412</v>
      </c>
      <c r="BM33" s="299">
        <v>414</v>
      </c>
      <c r="BN33" s="305">
        <v>416</v>
      </c>
      <c r="BO33" s="308">
        <v>418</v>
      </c>
      <c r="BP33" s="310">
        <v>421</v>
      </c>
      <c r="BQ33" s="313">
        <v>424</v>
      </c>
      <c r="BR33" s="1">
        <v>427</v>
      </c>
      <c r="BS33" s="1">
        <v>430</v>
      </c>
      <c r="BT33" s="327">
        <v>439</v>
      </c>
      <c r="BU33" s="1">
        <v>444</v>
      </c>
      <c r="BV33" s="335">
        <v>445</v>
      </c>
      <c r="BW33" s="338">
        <v>447</v>
      </c>
      <c r="BX33" s="343">
        <v>449</v>
      </c>
      <c r="BY33" s="346">
        <v>451</v>
      </c>
      <c r="BZ33" s="354">
        <v>452</v>
      </c>
      <c r="CA33" s="1">
        <v>0.17299999999999999</v>
      </c>
      <c r="CB33" s="388">
        <v>2</v>
      </c>
      <c r="CC33" s="393">
        <v>3</v>
      </c>
      <c r="CD33" s="1">
        <v>4</v>
      </c>
      <c r="CE33" s="422">
        <v>6</v>
      </c>
      <c r="CF33" s="429">
        <v>8</v>
      </c>
      <c r="CG33" s="435">
        <v>11</v>
      </c>
      <c r="CH33" s="1">
        <v>13</v>
      </c>
      <c r="CI33" s="448">
        <v>13</v>
      </c>
      <c r="CJ33" s="456">
        <v>14</v>
      </c>
      <c r="CK33" s="460">
        <v>16</v>
      </c>
      <c r="CL33" s="1">
        <v>18</v>
      </c>
      <c r="CM33" s="1">
        <v>20</v>
      </c>
      <c r="CN33" s="483">
        <v>19</v>
      </c>
      <c r="CO33" s="489">
        <v>21</v>
      </c>
      <c r="CP33" s="498">
        <v>23</v>
      </c>
      <c r="CQ33" s="505">
        <v>25</v>
      </c>
      <c r="CR33" s="511">
        <v>28</v>
      </c>
      <c r="CS33" s="519">
        <v>30</v>
      </c>
      <c r="CT33" s="530">
        <v>32</v>
      </c>
      <c r="CU33" s="218">
        <f t="shared" si="0"/>
        <v>2</v>
      </c>
      <c r="CV33" s="7">
        <v>64</v>
      </c>
      <c r="CW33" s="7">
        <v>66</v>
      </c>
      <c r="CX33" s="10">
        <v>68</v>
      </c>
      <c r="CY33" s="13">
        <v>70</v>
      </c>
      <c r="CZ33" s="18">
        <v>72</v>
      </c>
      <c r="DA33" s="22">
        <v>73</v>
      </c>
      <c r="DB33" s="31">
        <v>74</v>
      </c>
      <c r="DC33" s="37">
        <v>74</v>
      </c>
      <c r="DD33" s="41">
        <v>75</v>
      </c>
      <c r="DE33" s="44">
        <v>76</v>
      </c>
      <c r="DF33" s="47">
        <v>78</v>
      </c>
      <c r="DG33" s="53">
        <v>79</v>
      </c>
      <c r="DH33" s="65">
        <v>80</v>
      </c>
      <c r="DI33" s="69">
        <v>82</v>
      </c>
      <c r="DJ33" s="71">
        <v>84</v>
      </c>
      <c r="DK33" s="73">
        <v>85</v>
      </c>
      <c r="DL33" s="77">
        <v>86</v>
      </c>
      <c r="DM33" s="82">
        <v>87</v>
      </c>
      <c r="DN33" s="88">
        <v>88</v>
      </c>
      <c r="DO33" s="90">
        <v>88</v>
      </c>
      <c r="DP33" s="93">
        <v>89</v>
      </c>
      <c r="DQ33" s="1">
        <f t="shared" ref="DQ33:DQ34" si="76">ROUND((DP33-DM33)/3+DP33,1)</f>
        <v>89.7</v>
      </c>
      <c r="DR33" s="104">
        <v>90</v>
      </c>
      <c r="DS33" s="114">
        <v>91</v>
      </c>
      <c r="DT33" s="117">
        <v>92</v>
      </c>
      <c r="DU33" s="122">
        <v>93</v>
      </c>
      <c r="DV33" s="124">
        <v>94</v>
      </c>
      <c r="DW33" s="129">
        <v>95</v>
      </c>
      <c r="DX33" s="133">
        <v>96</v>
      </c>
      <c r="DY33" s="136">
        <v>96</v>
      </c>
      <c r="DZ33" s="140">
        <v>96</v>
      </c>
      <c r="EA33" s="145">
        <v>96</v>
      </c>
      <c r="EB33" s="149">
        <v>96</v>
      </c>
      <c r="EC33" s="153">
        <v>97</v>
      </c>
      <c r="ED33" s="158">
        <v>98</v>
      </c>
      <c r="EE33" s="163">
        <v>98</v>
      </c>
      <c r="EF33" s="167">
        <v>99</v>
      </c>
      <c r="EG33" s="174">
        <v>100</v>
      </c>
      <c r="EH33" s="178">
        <v>100</v>
      </c>
      <c r="EI33" s="184">
        <v>100</v>
      </c>
      <c r="EJ33" s="189">
        <v>100</v>
      </c>
      <c r="EK33" s="193">
        <v>100</v>
      </c>
      <c r="EL33" s="202">
        <v>100</v>
      </c>
      <c r="EM33" s="205">
        <v>100</v>
      </c>
      <c r="EN33" s="209">
        <v>100</v>
      </c>
      <c r="EO33" s="218">
        <v>100</v>
      </c>
      <c r="EP33" s="225">
        <v>101</v>
      </c>
      <c r="EQ33" s="229">
        <v>101</v>
      </c>
      <c r="ER33" s="235">
        <v>101</v>
      </c>
      <c r="ES33" s="245">
        <v>101</v>
      </c>
      <c r="ET33" s="251">
        <v>101</v>
      </c>
      <c r="EU33" s="255">
        <v>101</v>
      </c>
      <c r="EV33" s="1">
        <f>EU33</f>
        <v>101</v>
      </c>
      <c r="EW33" s="1">
        <f t="shared" ref="EW33:EW34" si="77">EV33</f>
        <v>101</v>
      </c>
      <c r="EX33" s="1">
        <f t="shared" ref="EX33:EX34" si="78">EW33</f>
        <v>101</v>
      </c>
      <c r="EY33" s="1">
        <v>101</v>
      </c>
      <c r="EZ33" s="1">
        <v>101</v>
      </c>
      <c r="FA33" s="291">
        <v>102</v>
      </c>
      <c r="FB33" s="295">
        <v>102</v>
      </c>
      <c r="FC33" s="299">
        <v>102</v>
      </c>
      <c r="FD33" s="305">
        <v>102</v>
      </c>
      <c r="FE33" s="308">
        <v>103</v>
      </c>
      <c r="FF33" s="310">
        <v>103</v>
      </c>
      <c r="FG33" s="313">
        <v>103</v>
      </c>
      <c r="FH33" s="1">
        <f t="shared" si="74"/>
        <v>103</v>
      </c>
      <c r="FI33" s="1">
        <f t="shared" si="72"/>
        <v>103</v>
      </c>
      <c r="FJ33" s="327">
        <v>103</v>
      </c>
      <c r="FK33" s="1">
        <v>103</v>
      </c>
      <c r="FL33" s="335">
        <v>104</v>
      </c>
      <c r="FM33" s="338">
        <v>105</v>
      </c>
      <c r="FN33" s="343">
        <v>106</v>
      </c>
      <c r="FO33" s="346">
        <v>107</v>
      </c>
      <c r="FP33" s="354">
        <v>108</v>
      </c>
      <c r="FQ33" s="1">
        <v>0.95899999999999996</v>
      </c>
      <c r="FR33" s="388">
        <v>2</v>
      </c>
      <c r="FS33" s="393">
        <v>4</v>
      </c>
      <c r="FT33" s="1">
        <v>5</v>
      </c>
      <c r="FU33" s="422">
        <v>7</v>
      </c>
      <c r="FV33" s="429">
        <v>9</v>
      </c>
      <c r="FW33" s="435">
        <v>10</v>
      </c>
      <c r="FX33" s="1">
        <v>11</v>
      </c>
      <c r="FY33" s="448">
        <v>14</v>
      </c>
      <c r="FZ33" s="456">
        <v>16</v>
      </c>
      <c r="GA33" s="460">
        <v>18</v>
      </c>
      <c r="GB33" s="1">
        <v>20</v>
      </c>
      <c r="GC33" s="1">
        <v>22</v>
      </c>
      <c r="GD33" s="483">
        <v>23</v>
      </c>
      <c r="GE33" s="489">
        <v>24</v>
      </c>
      <c r="GF33" s="498">
        <v>26</v>
      </c>
      <c r="GG33" s="505">
        <v>28</v>
      </c>
      <c r="GH33" s="511">
        <v>29</v>
      </c>
      <c r="GI33" s="519">
        <v>31</v>
      </c>
      <c r="GJ33" s="530">
        <v>32</v>
      </c>
      <c r="GK33" s="218">
        <f t="shared" si="3"/>
        <v>1</v>
      </c>
      <c r="GL33" s="7">
        <v>5737</v>
      </c>
      <c r="GM33" s="7">
        <v>5846</v>
      </c>
      <c r="GN33" s="7">
        <v>5947</v>
      </c>
      <c r="GO33" s="13">
        <v>6023</v>
      </c>
      <c r="GP33" s="17">
        <v>6091</v>
      </c>
      <c r="GQ33" s="22">
        <v>6155</v>
      </c>
      <c r="GR33" s="31">
        <v>6229</v>
      </c>
      <c r="GS33" s="37">
        <v>6308</v>
      </c>
      <c r="GT33" s="41">
        <v>6388</v>
      </c>
      <c r="GU33" s="44">
        <v>6487</v>
      </c>
      <c r="GV33" s="47">
        <v>6588</v>
      </c>
      <c r="GW33" s="53">
        <v>6690</v>
      </c>
      <c r="GX33" s="65">
        <v>6778</v>
      </c>
      <c r="GY33" s="69">
        <v>6868</v>
      </c>
      <c r="GZ33" s="71">
        <v>6945</v>
      </c>
      <c r="HA33" s="73">
        <v>6999</v>
      </c>
      <c r="HB33" s="77">
        <v>7049</v>
      </c>
      <c r="HC33" s="82">
        <v>7105</v>
      </c>
      <c r="HD33" s="88">
        <v>7158</v>
      </c>
      <c r="HE33" s="90">
        <v>7226</v>
      </c>
      <c r="HF33" s="93">
        <v>7304</v>
      </c>
      <c r="HG33" s="99">
        <v>7396</v>
      </c>
      <c r="HH33" s="104">
        <v>7487</v>
      </c>
      <c r="HI33" s="114">
        <v>7585</v>
      </c>
      <c r="HJ33" s="117">
        <v>7677</v>
      </c>
      <c r="HK33" s="122">
        <v>7757</v>
      </c>
      <c r="HL33" s="124">
        <v>7840</v>
      </c>
      <c r="HM33" s="129">
        <v>7904</v>
      </c>
      <c r="HN33" s="133">
        <v>7970</v>
      </c>
      <c r="HO33" s="136">
        <v>8042</v>
      </c>
      <c r="HP33" s="140">
        <v>8112</v>
      </c>
      <c r="HQ33" s="145">
        <v>8183</v>
      </c>
      <c r="HR33" s="149">
        <v>8260</v>
      </c>
      <c r="HS33" s="153">
        <v>8347</v>
      </c>
      <c r="HT33" s="158">
        <v>8439</v>
      </c>
      <c r="HU33" s="163">
        <v>8523</v>
      </c>
      <c r="HV33" s="167">
        <v>8605</v>
      </c>
      <c r="HW33" s="174">
        <v>8678</v>
      </c>
      <c r="HX33" s="178">
        <v>8760</v>
      </c>
      <c r="HY33" s="184">
        <v>8823</v>
      </c>
      <c r="HZ33" s="189">
        <v>8877</v>
      </c>
      <c r="IA33" s="193">
        <v>8936</v>
      </c>
      <c r="IB33" s="202">
        <v>9010</v>
      </c>
      <c r="IC33" s="205">
        <v>9085</v>
      </c>
      <c r="ID33" s="209">
        <v>9154</v>
      </c>
      <c r="IE33" s="218">
        <v>9236</v>
      </c>
      <c r="IF33" s="225">
        <v>9328</v>
      </c>
      <c r="IG33" s="229">
        <v>9432</v>
      </c>
      <c r="IH33" s="235">
        <v>9526</v>
      </c>
      <c r="II33" s="245">
        <v>9607</v>
      </c>
      <c r="IJ33" s="251">
        <v>9696</v>
      </c>
      <c r="IK33" s="255">
        <v>9755</v>
      </c>
      <c r="IL33" s="264">
        <v>9817</v>
      </c>
      <c r="IM33" s="268">
        <v>9879</v>
      </c>
      <c r="IN33" s="272">
        <v>9950</v>
      </c>
      <c r="IO33" s="279">
        <v>10028</v>
      </c>
      <c r="IP33" s="285">
        <v>10114</v>
      </c>
      <c r="IQ33" s="291">
        <v>10212</v>
      </c>
      <c r="IR33" s="295">
        <v>10310</v>
      </c>
      <c r="IS33" s="299">
        <v>10416</v>
      </c>
      <c r="IT33" s="305">
        <v>10513</v>
      </c>
      <c r="IU33" s="308">
        <v>10601</v>
      </c>
      <c r="IV33" s="310">
        <v>10687</v>
      </c>
      <c r="IW33" s="313">
        <v>10755</v>
      </c>
      <c r="IX33" s="317">
        <v>10824</v>
      </c>
      <c r="IY33" s="322">
        <v>10892</v>
      </c>
      <c r="IZ33" s="327">
        <v>10969</v>
      </c>
      <c r="JA33" s="331">
        <v>11048</v>
      </c>
      <c r="JB33" s="335">
        <v>11133</v>
      </c>
      <c r="JC33" s="338">
        <v>11225</v>
      </c>
      <c r="JD33" s="343">
        <v>11314</v>
      </c>
      <c r="JE33" s="346">
        <v>11410</v>
      </c>
      <c r="JF33" s="354">
        <v>11498</v>
      </c>
      <c r="JG33" s="375">
        <v>11575</v>
      </c>
      <c r="JH33" s="388">
        <v>11654</v>
      </c>
      <c r="JI33" s="393">
        <v>11714</v>
      </c>
      <c r="JJ33" s="414">
        <v>11781</v>
      </c>
      <c r="JK33" s="422">
        <v>11848</v>
      </c>
      <c r="JL33" s="429">
        <v>11923</v>
      </c>
      <c r="JM33" s="435">
        <v>12002</v>
      </c>
      <c r="JN33" s="441">
        <v>12086</v>
      </c>
      <c r="JO33" s="448">
        <v>12178</v>
      </c>
      <c r="JP33" s="456">
        <v>12268</v>
      </c>
      <c r="JQ33" s="460">
        <v>12359</v>
      </c>
      <c r="JR33" s="469">
        <v>12448</v>
      </c>
      <c r="JS33" s="475">
        <v>12528</v>
      </c>
      <c r="JT33" s="483">
        <v>12606</v>
      </c>
      <c r="JU33" s="489">
        <v>12668</v>
      </c>
      <c r="JV33" s="498">
        <v>12732</v>
      </c>
      <c r="JW33" s="505">
        <v>12792</v>
      </c>
      <c r="JX33" s="511">
        <v>12861</v>
      </c>
      <c r="JY33" s="519">
        <v>12941</v>
      </c>
      <c r="JZ33" s="530">
        <v>13022</v>
      </c>
      <c r="KA33" s="218">
        <f t="shared" si="4"/>
        <v>81</v>
      </c>
      <c r="KB33" s="4"/>
    </row>
    <row r="34" spans="1:288" ht="15" customHeight="1" x14ac:dyDescent="0.2">
      <c r="A34" s="557">
        <v>4</v>
      </c>
      <c r="B34" s="132">
        <v>33</v>
      </c>
      <c r="C34" s="4" t="s">
        <v>268</v>
      </c>
      <c r="D34" s="132">
        <v>4</v>
      </c>
      <c r="E34" s="132">
        <v>4</v>
      </c>
      <c r="F34" s="7">
        <v>266</v>
      </c>
      <c r="G34" s="1">
        <v>273</v>
      </c>
      <c r="H34" s="1">
        <v>281</v>
      </c>
      <c r="I34" s="13">
        <v>285</v>
      </c>
      <c r="J34" s="1">
        <v>291</v>
      </c>
      <c r="K34" s="1">
        <v>297</v>
      </c>
      <c r="L34" s="31">
        <v>307</v>
      </c>
      <c r="M34" s="1">
        <f>ROUND((L34-F34)/6+L34+1,0)</f>
        <v>315</v>
      </c>
      <c r="N34" s="41">
        <v>326</v>
      </c>
      <c r="O34" s="1">
        <f>ROUND((N34-F34)/8+N34,0)</f>
        <v>334</v>
      </c>
      <c r="P34" s="47">
        <v>338</v>
      </c>
      <c r="Q34" s="53">
        <v>345</v>
      </c>
      <c r="R34" s="65">
        <v>351</v>
      </c>
      <c r="S34" s="69">
        <v>357</v>
      </c>
      <c r="T34" s="71">
        <v>365</v>
      </c>
      <c r="U34" s="73">
        <v>370</v>
      </c>
      <c r="V34" s="77">
        <v>376</v>
      </c>
      <c r="W34" s="82">
        <v>387</v>
      </c>
      <c r="X34" s="88">
        <v>395</v>
      </c>
      <c r="Y34" s="90">
        <v>404</v>
      </c>
      <c r="Z34" s="93">
        <v>414</v>
      </c>
      <c r="AA34" s="1">
        <f t="shared" si="75"/>
        <v>423</v>
      </c>
      <c r="AB34" s="104">
        <v>425</v>
      </c>
      <c r="AC34" s="114">
        <v>428</v>
      </c>
      <c r="AD34" s="117">
        <v>434</v>
      </c>
      <c r="AE34" s="1">
        <f>ROUND((AD34-AA34)/3+AD34,1)</f>
        <v>437.7</v>
      </c>
      <c r="AF34" s="1">
        <f>ROUND((AE34-AB34)/3+AE34,1)</f>
        <v>441.9</v>
      </c>
      <c r="AG34" s="129">
        <v>451</v>
      </c>
      <c r="AH34" s="133">
        <v>457</v>
      </c>
      <c r="AI34" s="136">
        <v>461</v>
      </c>
      <c r="AJ34" s="140">
        <v>468</v>
      </c>
      <c r="AK34" s="145">
        <v>476</v>
      </c>
      <c r="AL34" s="149">
        <v>489</v>
      </c>
      <c r="AM34" s="1">
        <v>498</v>
      </c>
      <c r="AN34" s="1">
        <v>507</v>
      </c>
      <c r="AO34" s="163">
        <v>507</v>
      </c>
      <c r="AP34" s="167">
        <v>507</v>
      </c>
      <c r="AQ34" s="174">
        <v>507</v>
      </c>
      <c r="AR34" s="178">
        <v>507</v>
      </c>
      <c r="AS34" s="184">
        <v>508</v>
      </c>
      <c r="AT34" s="189">
        <v>511</v>
      </c>
      <c r="AU34" s="1">
        <v>515</v>
      </c>
      <c r="AV34" s="1">
        <v>519</v>
      </c>
      <c r="AW34" s="1">
        <v>523</v>
      </c>
      <c r="AX34" s="1">
        <v>527</v>
      </c>
      <c r="AY34" s="1">
        <v>531</v>
      </c>
      <c r="AZ34" s="225">
        <v>553</v>
      </c>
      <c r="BA34" s="229">
        <v>561</v>
      </c>
      <c r="BB34" s="235">
        <v>564</v>
      </c>
      <c r="BC34" s="1">
        <v>570</v>
      </c>
      <c r="BD34" s="251">
        <v>569</v>
      </c>
      <c r="BE34" s="255">
        <v>572</v>
      </c>
      <c r="BF34" s="264">
        <v>582</v>
      </c>
      <c r="BG34" s="1">
        <v>582</v>
      </c>
      <c r="BH34" s="1">
        <v>582</v>
      </c>
      <c r="BI34" s="279">
        <v>605</v>
      </c>
      <c r="BJ34" s="285">
        <v>610</v>
      </c>
      <c r="BK34" s="291">
        <v>615</v>
      </c>
      <c r="BL34" s="295">
        <v>618</v>
      </c>
      <c r="BM34" s="299">
        <v>623</v>
      </c>
      <c r="BN34" s="305">
        <v>628</v>
      </c>
      <c r="BO34" s="308">
        <v>632</v>
      </c>
      <c r="BP34" s="310">
        <v>636</v>
      </c>
      <c r="BQ34" s="313">
        <v>640</v>
      </c>
      <c r="BR34" s="317">
        <v>641</v>
      </c>
      <c r="BS34" s="1">
        <v>644</v>
      </c>
      <c r="BT34" s="327">
        <v>644</v>
      </c>
      <c r="BU34" s="331">
        <v>644</v>
      </c>
      <c r="BV34" s="335">
        <v>647</v>
      </c>
      <c r="BW34" s="338">
        <v>648</v>
      </c>
      <c r="BX34" s="343">
        <v>650</v>
      </c>
      <c r="BY34" s="346">
        <v>653</v>
      </c>
      <c r="BZ34" s="354">
        <v>655</v>
      </c>
      <c r="CA34" s="375">
        <v>658</v>
      </c>
      <c r="CB34" s="388">
        <v>661</v>
      </c>
      <c r="CC34" s="393">
        <v>663</v>
      </c>
      <c r="CD34" s="414">
        <v>664</v>
      </c>
      <c r="CE34" s="422">
        <v>664</v>
      </c>
      <c r="CF34" s="429">
        <v>664</v>
      </c>
      <c r="CG34" s="435">
        <v>664</v>
      </c>
      <c r="CH34" s="441">
        <v>667</v>
      </c>
      <c r="CI34" s="448">
        <v>669</v>
      </c>
      <c r="CJ34" s="456">
        <v>672</v>
      </c>
      <c r="CK34" s="460">
        <v>675</v>
      </c>
      <c r="CL34" s="469">
        <v>680</v>
      </c>
      <c r="CM34" s="475">
        <v>682</v>
      </c>
      <c r="CN34" s="483">
        <v>686</v>
      </c>
      <c r="CO34" s="489">
        <v>688</v>
      </c>
      <c r="CP34" s="498">
        <v>690</v>
      </c>
      <c r="CQ34" s="505">
        <v>692</v>
      </c>
      <c r="CR34" s="511">
        <v>692</v>
      </c>
      <c r="CS34" s="519">
        <v>692</v>
      </c>
      <c r="CT34" s="530">
        <v>692</v>
      </c>
      <c r="CU34" s="218">
        <f t="shared" si="0"/>
        <v>0</v>
      </c>
      <c r="CV34" s="7">
        <v>15</v>
      </c>
      <c r="CW34" s="1">
        <v>20</v>
      </c>
      <c r="CX34" s="1">
        <v>25</v>
      </c>
      <c r="CY34" s="13">
        <v>29</v>
      </c>
      <c r="CZ34" s="1">
        <v>34</v>
      </c>
      <c r="DA34" s="1">
        <v>38</v>
      </c>
      <c r="DB34" s="31">
        <v>40</v>
      </c>
      <c r="DC34" s="1">
        <f>ROUND((DB34-CV34)/6/31*21+DB34,0)</f>
        <v>43</v>
      </c>
      <c r="DD34" s="41">
        <v>44</v>
      </c>
      <c r="DE34" s="1">
        <f>ROUND((DD34-CV34)/8+DD34,0)</f>
        <v>48</v>
      </c>
      <c r="DF34" s="47">
        <v>53</v>
      </c>
      <c r="DG34" s="53">
        <v>60</v>
      </c>
      <c r="DH34" s="65">
        <v>63</v>
      </c>
      <c r="DI34" s="69">
        <v>68</v>
      </c>
      <c r="DJ34" s="71">
        <v>74</v>
      </c>
      <c r="DK34" s="73">
        <v>77</v>
      </c>
      <c r="DL34" s="77">
        <v>81</v>
      </c>
      <c r="DM34" s="82">
        <v>82</v>
      </c>
      <c r="DN34" s="88">
        <v>85</v>
      </c>
      <c r="DO34" s="90">
        <v>87</v>
      </c>
      <c r="DP34" s="93">
        <v>92</v>
      </c>
      <c r="DQ34" s="1">
        <f t="shared" si="76"/>
        <v>95.3</v>
      </c>
      <c r="DR34" s="104">
        <v>100</v>
      </c>
      <c r="DS34" s="114">
        <v>104</v>
      </c>
      <c r="DT34" s="117">
        <v>111</v>
      </c>
      <c r="DU34" s="1">
        <f>ROUND((DT34-DQ34)/3+DT34,1)</f>
        <v>116.2</v>
      </c>
      <c r="DV34" s="1">
        <f>ROUND((DU34-DR34)/3+DU34,1)</f>
        <v>121.6</v>
      </c>
      <c r="DW34" s="129">
        <v>128</v>
      </c>
      <c r="DX34" s="133">
        <v>130</v>
      </c>
      <c r="DY34" s="136">
        <v>130</v>
      </c>
      <c r="DZ34" s="140">
        <v>130</v>
      </c>
      <c r="EA34" s="145">
        <v>130</v>
      </c>
      <c r="EB34" s="149">
        <v>132</v>
      </c>
      <c r="EC34" s="1">
        <v>134</v>
      </c>
      <c r="ED34" s="158">
        <v>142</v>
      </c>
      <c r="EE34" s="163">
        <v>146</v>
      </c>
      <c r="EF34" s="167">
        <v>148</v>
      </c>
      <c r="EG34" s="174">
        <v>152</v>
      </c>
      <c r="EH34" s="178">
        <v>156</v>
      </c>
      <c r="EI34" s="184">
        <v>159</v>
      </c>
      <c r="EJ34" s="189">
        <v>160</v>
      </c>
      <c r="EK34" s="1">
        <f>EJ34</f>
        <v>160</v>
      </c>
      <c r="EL34" s="1">
        <f>EK34</f>
        <v>160</v>
      </c>
      <c r="EM34" s="1">
        <f>EL34</f>
        <v>160</v>
      </c>
      <c r="EN34" s="1">
        <f>EM34</f>
        <v>160</v>
      </c>
      <c r="EO34" s="1">
        <f>EN34</f>
        <v>160</v>
      </c>
      <c r="EP34" s="225">
        <v>160</v>
      </c>
      <c r="EQ34" s="229">
        <v>162</v>
      </c>
      <c r="ER34" s="235">
        <v>168</v>
      </c>
      <c r="ES34" s="1">
        <v>173</v>
      </c>
      <c r="ET34" s="251">
        <v>183</v>
      </c>
      <c r="EU34" s="255">
        <v>192</v>
      </c>
      <c r="EV34" s="264">
        <v>197</v>
      </c>
      <c r="EW34" s="1">
        <f t="shared" si="77"/>
        <v>197</v>
      </c>
      <c r="EX34" s="1">
        <f t="shared" si="78"/>
        <v>197</v>
      </c>
      <c r="EY34" s="279">
        <v>197</v>
      </c>
      <c r="EZ34" s="285">
        <v>198</v>
      </c>
      <c r="FA34" s="291">
        <v>201</v>
      </c>
      <c r="FB34" s="295">
        <v>204</v>
      </c>
      <c r="FC34" s="299">
        <v>209</v>
      </c>
      <c r="FD34" s="305">
        <v>214</v>
      </c>
      <c r="FE34" s="308">
        <v>217</v>
      </c>
      <c r="FF34" s="310">
        <v>220</v>
      </c>
      <c r="FG34" s="313">
        <v>221</v>
      </c>
      <c r="FH34" s="317">
        <v>221</v>
      </c>
      <c r="FI34" s="1">
        <f t="shared" si="72"/>
        <v>221</v>
      </c>
      <c r="FJ34" s="327">
        <v>221</v>
      </c>
      <c r="FK34" s="331">
        <v>221</v>
      </c>
      <c r="FL34" s="335">
        <v>224</v>
      </c>
      <c r="FM34" s="338">
        <v>226</v>
      </c>
      <c r="FN34" s="343">
        <v>230</v>
      </c>
      <c r="FO34" s="346">
        <v>234</v>
      </c>
      <c r="FP34" s="354">
        <v>240</v>
      </c>
      <c r="FQ34" s="375">
        <v>243</v>
      </c>
      <c r="FR34" s="388">
        <v>246</v>
      </c>
      <c r="FS34" s="393">
        <v>248</v>
      </c>
      <c r="FT34" s="414">
        <v>249</v>
      </c>
      <c r="FU34" s="396">
        <v>248</v>
      </c>
      <c r="FV34" s="396">
        <v>248</v>
      </c>
      <c r="FW34" s="396">
        <v>248</v>
      </c>
      <c r="FX34" s="441">
        <v>250</v>
      </c>
      <c r="FY34" s="448">
        <v>253</v>
      </c>
      <c r="FZ34" s="456">
        <v>256</v>
      </c>
      <c r="GA34" s="460">
        <v>259</v>
      </c>
      <c r="GB34" s="469">
        <v>260</v>
      </c>
      <c r="GC34" s="475">
        <v>261</v>
      </c>
      <c r="GD34" s="483">
        <v>263</v>
      </c>
      <c r="GE34" s="489">
        <v>264</v>
      </c>
      <c r="GF34" s="498">
        <v>266</v>
      </c>
      <c r="GG34" s="505">
        <v>267</v>
      </c>
      <c r="GH34" s="511">
        <v>267</v>
      </c>
      <c r="GI34" s="519">
        <v>267</v>
      </c>
      <c r="GJ34" s="530">
        <v>267</v>
      </c>
      <c r="GK34" s="218">
        <f t="shared" si="3"/>
        <v>0</v>
      </c>
      <c r="GL34" s="7">
        <v>14209</v>
      </c>
      <c r="GM34" s="7">
        <v>14452</v>
      </c>
      <c r="GN34" s="7">
        <v>14768</v>
      </c>
      <c r="GO34" s="13">
        <v>15001</v>
      </c>
      <c r="GP34" s="17">
        <v>15210</v>
      </c>
      <c r="GQ34" s="22">
        <v>15449</v>
      </c>
      <c r="GR34" s="31">
        <v>15749</v>
      </c>
      <c r="GS34" s="37">
        <v>16054</v>
      </c>
      <c r="GT34" s="41">
        <v>16424</v>
      </c>
      <c r="GU34" s="44">
        <v>16639</v>
      </c>
      <c r="GV34" s="47">
        <v>16825</v>
      </c>
      <c r="GW34" s="53">
        <v>17059</v>
      </c>
      <c r="GX34" s="65">
        <v>17257</v>
      </c>
      <c r="GY34" s="69">
        <v>17481</v>
      </c>
      <c r="GZ34" s="71">
        <v>17713</v>
      </c>
      <c r="HA34" s="73">
        <v>17861</v>
      </c>
      <c r="HB34" s="77">
        <v>18054</v>
      </c>
      <c r="HC34" s="82">
        <v>18497</v>
      </c>
      <c r="HD34" s="88">
        <v>18774</v>
      </c>
      <c r="HE34" s="90">
        <v>19044</v>
      </c>
      <c r="HF34" s="93">
        <v>19309</v>
      </c>
      <c r="HG34" s="99">
        <v>19530</v>
      </c>
      <c r="HH34" s="104">
        <v>19729</v>
      </c>
      <c r="HI34" s="114">
        <v>19925</v>
      </c>
      <c r="HJ34" s="117">
        <v>20124</v>
      </c>
      <c r="HK34" s="122">
        <v>20274</v>
      </c>
      <c r="HL34" s="124">
        <v>20450</v>
      </c>
      <c r="HM34" s="129">
        <v>20610</v>
      </c>
      <c r="HN34" s="133">
        <v>20854</v>
      </c>
      <c r="HO34" s="136">
        <v>21085</v>
      </c>
      <c r="HP34" s="140">
        <v>21367</v>
      </c>
      <c r="HQ34" s="145">
        <v>21664</v>
      </c>
      <c r="HR34" s="149">
        <v>22066</v>
      </c>
      <c r="HS34" s="153">
        <v>22193</v>
      </c>
      <c r="HT34" s="158">
        <v>22311</v>
      </c>
      <c r="HU34" s="163">
        <v>22443</v>
      </c>
      <c r="HV34" s="167">
        <v>22586</v>
      </c>
      <c r="HW34" s="174">
        <v>22696</v>
      </c>
      <c r="HX34" s="178">
        <v>22844</v>
      </c>
      <c r="HY34" s="184">
        <v>22960</v>
      </c>
      <c r="HZ34" s="189">
        <v>23131</v>
      </c>
      <c r="IA34" s="193">
        <v>23315</v>
      </c>
      <c r="IB34" s="202">
        <v>23425</v>
      </c>
      <c r="IC34" s="205">
        <v>23543</v>
      </c>
      <c r="ID34" s="209">
        <v>23716</v>
      </c>
      <c r="IE34" s="218">
        <v>23843</v>
      </c>
      <c r="IF34" s="225">
        <v>24078</v>
      </c>
      <c r="IG34" s="229">
        <v>24333</v>
      </c>
      <c r="IH34" s="235">
        <v>24530</v>
      </c>
      <c r="II34" s="245">
        <v>24715</v>
      </c>
      <c r="IJ34" s="251">
        <v>24839</v>
      </c>
      <c r="IK34" s="255">
        <v>24949</v>
      </c>
      <c r="IL34" s="264">
        <v>24966</v>
      </c>
      <c r="IM34" s="268">
        <v>24967</v>
      </c>
      <c r="IN34" s="272">
        <v>24967</v>
      </c>
      <c r="IO34" s="279">
        <v>24967</v>
      </c>
      <c r="IP34" s="285">
        <v>24967</v>
      </c>
      <c r="IQ34" s="291">
        <v>24967</v>
      </c>
      <c r="IR34" s="295">
        <v>24967</v>
      </c>
      <c r="IS34" s="299">
        <v>24967</v>
      </c>
      <c r="IT34" s="305">
        <v>103</v>
      </c>
      <c r="IU34" s="308">
        <v>339</v>
      </c>
      <c r="IV34" s="310">
        <v>576</v>
      </c>
      <c r="IW34" s="313">
        <v>960</v>
      </c>
      <c r="IX34" s="317">
        <v>1041</v>
      </c>
      <c r="IY34" s="322">
        <v>1164</v>
      </c>
      <c r="IZ34" s="327">
        <v>1281</v>
      </c>
      <c r="JA34" s="331">
        <v>1387</v>
      </c>
      <c r="JB34" s="335">
        <v>1515</v>
      </c>
      <c r="JC34" s="338">
        <v>1731</v>
      </c>
      <c r="JD34" s="343">
        <v>2264</v>
      </c>
      <c r="JE34" s="346">
        <v>2970</v>
      </c>
      <c r="JF34" s="354">
        <v>3658</v>
      </c>
      <c r="JG34" s="375">
        <v>4097</v>
      </c>
      <c r="JH34" s="388">
        <v>4545</v>
      </c>
      <c r="JI34" s="393">
        <v>4777</v>
      </c>
      <c r="JJ34" s="414">
        <v>4909</v>
      </c>
      <c r="JK34" s="422">
        <v>5034</v>
      </c>
      <c r="JL34" s="429">
        <v>5176</v>
      </c>
      <c r="JM34" s="435">
        <v>5273</v>
      </c>
      <c r="JN34" s="441">
        <v>5374</v>
      </c>
      <c r="JO34" s="448">
        <v>5558</v>
      </c>
      <c r="JP34" s="456">
        <v>5890</v>
      </c>
      <c r="JQ34" s="460">
        <v>6093</v>
      </c>
      <c r="JR34" s="469">
        <v>6353</v>
      </c>
      <c r="JS34" s="475">
        <v>6501</v>
      </c>
      <c r="JT34" s="483">
        <v>6688</v>
      </c>
      <c r="JU34" s="489">
        <v>6811</v>
      </c>
      <c r="JV34" s="498">
        <v>6945</v>
      </c>
      <c r="JW34" s="505">
        <v>7078</v>
      </c>
      <c r="JX34" s="511">
        <v>7161</v>
      </c>
      <c r="JY34" s="519">
        <v>7231</v>
      </c>
      <c r="JZ34" s="530">
        <v>7299</v>
      </c>
      <c r="KA34" s="218">
        <f t="shared" si="4"/>
        <v>68</v>
      </c>
      <c r="KB34" s="4"/>
    </row>
    <row r="35" spans="1:288" ht="15" customHeight="1" x14ac:dyDescent="0.2">
      <c r="A35" s="557"/>
      <c r="B35" s="132">
        <v>34</v>
      </c>
      <c r="C35" s="4" t="s">
        <v>269</v>
      </c>
      <c r="D35" s="132">
        <v>2</v>
      </c>
      <c r="E35" s="132">
        <v>2</v>
      </c>
      <c r="F35" s="7">
        <v>250</v>
      </c>
      <c r="G35" s="7">
        <v>253</v>
      </c>
      <c r="H35" s="10">
        <v>258</v>
      </c>
      <c r="I35" s="13">
        <v>261</v>
      </c>
      <c r="J35" s="18">
        <v>267</v>
      </c>
      <c r="K35" s="22">
        <v>272</v>
      </c>
      <c r="L35" s="31">
        <v>280</v>
      </c>
      <c r="M35" s="37">
        <v>285</v>
      </c>
      <c r="N35" s="1">
        <f>ROUND((M35-F35)/7+M35,0)</f>
        <v>290</v>
      </c>
      <c r="O35" s="44">
        <v>294</v>
      </c>
      <c r="P35" s="47">
        <v>298</v>
      </c>
      <c r="Q35" s="1">
        <f>ROUND((P35-F35)/10+P35,1)</f>
        <v>302.8</v>
      </c>
      <c r="R35" s="65">
        <v>306</v>
      </c>
      <c r="S35" s="69">
        <v>310</v>
      </c>
      <c r="T35" s="71">
        <v>314</v>
      </c>
      <c r="U35" s="73">
        <v>318</v>
      </c>
      <c r="V35" s="77">
        <v>323</v>
      </c>
      <c r="W35" s="82">
        <v>327</v>
      </c>
      <c r="X35" s="88">
        <v>331</v>
      </c>
      <c r="Y35" s="90">
        <v>336</v>
      </c>
      <c r="Z35" s="93">
        <v>339</v>
      </c>
      <c r="AA35" s="99">
        <v>343</v>
      </c>
      <c r="AB35" s="104">
        <v>345</v>
      </c>
      <c r="AC35" s="114">
        <v>348</v>
      </c>
      <c r="AD35" s="117">
        <v>351</v>
      </c>
      <c r="AE35" s="122">
        <v>354</v>
      </c>
      <c r="AF35" s="124">
        <v>356</v>
      </c>
      <c r="AG35" s="129">
        <v>358</v>
      </c>
      <c r="AH35" s="133">
        <v>362</v>
      </c>
      <c r="AI35" s="136">
        <v>364</v>
      </c>
      <c r="AJ35" s="140">
        <v>367</v>
      </c>
      <c r="AK35" s="145">
        <v>370</v>
      </c>
      <c r="AL35" s="149">
        <v>373</v>
      </c>
      <c r="AM35" s="153">
        <v>377</v>
      </c>
      <c r="AN35" s="158">
        <v>380</v>
      </c>
      <c r="AO35" s="163">
        <v>382</v>
      </c>
      <c r="AP35" s="167">
        <v>384</v>
      </c>
      <c r="AQ35" s="174">
        <v>386</v>
      </c>
      <c r="AR35" s="178">
        <v>388</v>
      </c>
      <c r="AS35" s="184">
        <v>389</v>
      </c>
      <c r="AT35" s="189">
        <v>393</v>
      </c>
      <c r="AU35" s="193">
        <v>396</v>
      </c>
      <c r="AV35" s="202">
        <v>400</v>
      </c>
      <c r="AW35" s="205">
        <v>403</v>
      </c>
      <c r="AX35" s="209">
        <v>404</v>
      </c>
      <c r="AY35" s="218">
        <v>406</v>
      </c>
      <c r="AZ35" s="228">
        <v>407</v>
      </c>
      <c r="BA35" s="229">
        <v>409</v>
      </c>
      <c r="BB35" s="235">
        <v>410</v>
      </c>
      <c r="BC35" s="245">
        <v>411</v>
      </c>
      <c r="BD35" s="251">
        <v>412</v>
      </c>
      <c r="BE35" s="255">
        <v>414</v>
      </c>
      <c r="BF35" s="264">
        <v>415</v>
      </c>
      <c r="BG35" s="268">
        <v>415</v>
      </c>
      <c r="BH35" s="272">
        <v>416</v>
      </c>
      <c r="BI35" s="279">
        <v>418</v>
      </c>
      <c r="BJ35" s="285">
        <v>419</v>
      </c>
      <c r="BK35" s="291">
        <v>2</v>
      </c>
      <c r="BL35" s="295">
        <v>4</v>
      </c>
      <c r="BM35" s="299">
        <v>8</v>
      </c>
      <c r="BN35" s="305">
        <v>10</v>
      </c>
      <c r="BO35" s="308">
        <v>12</v>
      </c>
      <c r="BP35" s="310">
        <v>15</v>
      </c>
      <c r="BQ35" s="313">
        <v>18</v>
      </c>
      <c r="BR35" s="317">
        <v>19</v>
      </c>
      <c r="BS35" s="322">
        <v>20</v>
      </c>
      <c r="BT35" s="327">
        <v>21</v>
      </c>
      <c r="BU35" s="331">
        <v>23</v>
      </c>
      <c r="BV35" s="335">
        <v>26</v>
      </c>
      <c r="BW35" s="338">
        <v>29</v>
      </c>
      <c r="BX35" s="343">
        <v>31</v>
      </c>
      <c r="BY35" s="346">
        <v>33</v>
      </c>
      <c r="BZ35" s="354">
        <v>34</v>
      </c>
      <c r="CA35" s="375">
        <v>36</v>
      </c>
      <c r="CB35" s="388">
        <v>38</v>
      </c>
      <c r="CC35" s="393">
        <v>40</v>
      </c>
      <c r="CD35" s="414">
        <v>43</v>
      </c>
      <c r="CE35" s="422">
        <v>46</v>
      </c>
      <c r="CF35" s="429">
        <v>49</v>
      </c>
      <c r="CG35" s="435">
        <v>53</v>
      </c>
      <c r="CH35" s="441">
        <v>55</v>
      </c>
      <c r="CI35" s="448">
        <v>58</v>
      </c>
      <c r="CJ35" s="456">
        <v>61</v>
      </c>
      <c r="CK35" s="460">
        <v>63</v>
      </c>
      <c r="CL35" s="1">
        <v>66</v>
      </c>
      <c r="CM35" s="475">
        <v>68</v>
      </c>
      <c r="CN35" s="483">
        <v>71</v>
      </c>
      <c r="CO35" s="489">
        <v>74</v>
      </c>
      <c r="CP35" s="498">
        <v>76</v>
      </c>
      <c r="CQ35" s="505">
        <v>78</v>
      </c>
      <c r="CR35" s="511">
        <v>81</v>
      </c>
      <c r="CS35" s="519">
        <v>84</v>
      </c>
      <c r="CT35" s="530">
        <v>86</v>
      </c>
      <c r="CU35" s="218">
        <f t="shared" si="0"/>
        <v>2</v>
      </c>
      <c r="CV35" s="7">
        <v>122</v>
      </c>
      <c r="CW35" s="7">
        <v>125</v>
      </c>
      <c r="CX35" s="10">
        <v>129</v>
      </c>
      <c r="CY35" s="13">
        <v>131</v>
      </c>
      <c r="CZ35" s="18">
        <v>133</v>
      </c>
      <c r="DA35" s="22">
        <v>135</v>
      </c>
      <c r="DB35" s="31">
        <v>136</v>
      </c>
      <c r="DC35" s="37">
        <v>138</v>
      </c>
      <c r="DD35" s="1">
        <f>ROUND((DC35-CV35)/7+DC35,0)</f>
        <v>140</v>
      </c>
      <c r="DE35" s="44">
        <v>143</v>
      </c>
      <c r="DF35" s="47">
        <v>146</v>
      </c>
      <c r="DG35" s="1">
        <f>ROUND((DF35-CV35)/10+DF35+1,1)</f>
        <v>149.4</v>
      </c>
      <c r="DH35" s="65">
        <v>152</v>
      </c>
      <c r="DI35" s="69">
        <v>155</v>
      </c>
      <c r="DJ35" s="71">
        <v>157</v>
      </c>
      <c r="DK35" s="73">
        <v>160</v>
      </c>
      <c r="DL35" s="77">
        <v>162</v>
      </c>
      <c r="DM35" s="82">
        <v>163</v>
      </c>
      <c r="DN35" s="88">
        <v>164</v>
      </c>
      <c r="DO35" s="90">
        <v>165</v>
      </c>
      <c r="DP35" s="93">
        <v>167</v>
      </c>
      <c r="DQ35" s="99">
        <v>168</v>
      </c>
      <c r="DR35" s="104">
        <v>169</v>
      </c>
      <c r="DS35" s="114">
        <v>172</v>
      </c>
      <c r="DT35" s="117">
        <v>174</v>
      </c>
      <c r="DU35" s="122">
        <v>177</v>
      </c>
      <c r="DV35" s="124">
        <v>178</v>
      </c>
      <c r="DW35" s="129">
        <v>180</v>
      </c>
      <c r="DX35" s="133">
        <v>180</v>
      </c>
      <c r="DY35" s="136">
        <v>180</v>
      </c>
      <c r="DZ35" s="140">
        <v>180</v>
      </c>
      <c r="EA35" s="145">
        <v>180</v>
      </c>
      <c r="EB35" s="149">
        <v>181</v>
      </c>
      <c r="EC35" s="153">
        <v>183</v>
      </c>
      <c r="ED35" s="158">
        <v>185</v>
      </c>
      <c r="EE35" s="163">
        <v>186</v>
      </c>
      <c r="EF35" s="167">
        <v>188</v>
      </c>
      <c r="EG35" s="174">
        <v>200</v>
      </c>
      <c r="EH35" s="178">
        <v>191</v>
      </c>
      <c r="EI35" s="184">
        <v>192</v>
      </c>
      <c r="EJ35" s="189">
        <v>192</v>
      </c>
      <c r="EK35" s="193">
        <v>192</v>
      </c>
      <c r="EL35" s="202">
        <v>192</v>
      </c>
      <c r="EM35" s="205">
        <v>192</v>
      </c>
      <c r="EN35" s="209">
        <v>192</v>
      </c>
      <c r="EO35" s="218">
        <v>193</v>
      </c>
      <c r="EP35" s="228">
        <v>194</v>
      </c>
      <c r="EQ35" s="229">
        <v>195</v>
      </c>
      <c r="ER35" s="235">
        <v>197</v>
      </c>
      <c r="ES35" s="245">
        <v>197</v>
      </c>
      <c r="ET35" s="251">
        <v>197</v>
      </c>
      <c r="EU35" s="255">
        <v>197</v>
      </c>
      <c r="EV35" s="264">
        <v>197</v>
      </c>
      <c r="EW35" s="268">
        <v>197</v>
      </c>
      <c r="EX35" s="272">
        <v>197</v>
      </c>
      <c r="EY35" s="279">
        <v>197</v>
      </c>
      <c r="EZ35" s="285">
        <v>197</v>
      </c>
      <c r="FA35" s="291">
        <v>2</v>
      </c>
      <c r="FB35" s="295">
        <v>4</v>
      </c>
      <c r="FC35" s="299">
        <v>6</v>
      </c>
      <c r="FD35" s="305">
        <v>8</v>
      </c>
      <c r="FE35" s="308">
        <v>9</v>
      </c>
      <c r="FF35" s="310">
        <v>12</v>
      </c>
      <c r="FG35" s="313">
        <v>12</v>
      </c>
      <c r="FH35" s="317">
        <v>12</v>
      </c>
      <c r="FI35" s="322">
        <v>12</v>
      </c>
      <c r="FJ35" s="327">
        <v>12</v>
      </c>
      <c r="FK35" s="331">
        <v>13</v>
      </c>
      <c r="FL35" s="335">
        <v>14</v>
      </c>
      <c r="FM35" s="338">
        <v>16</v>
      </c>
      <c r="FN35" s="343">
        <v>18</v>
      </c>
      <c r="FO35" s="346">
        <v>20</v>
      </c>
      <c r="FP35" s="354">
        <v>22</v>
      </c>
      <c r="FQ35" s="375">
        <v>24</v>
      </c>
      <c r="FR35" s="388">
        <v>26</v>
      </c>
      <c r="FS35" s="393">
        <v>27</v>
      </c>
      <c r="FT35" s="414">
        <v>28</v>
      </c>
      <c r="FU35" s="422">
        <v>29</v>
      </c>
      <c r="FV35" s="429">
        <v>31</v>
      </c>
      <c r="FW35" s="435">
        <v>32</v>
      </c>
      <c r="FX35" s="441">
        <v>33</v>
      </c>
      <c r="FY35" s="448">
        <v>34</v>
      </c>
      <c r="FZ35" s="456">
        <v>36</v>
      </c>
      <c r="GA35" s="460">
        <v>37</v>
      </c>
      <c r="GB35" s="1">
        <v>38</v>
      </c>
      <c r="GC35" s="475">
        <v>40</v>
      </c>
      <c r="GD35" s="483">
        <v>42</v>
      </c>
      <c r="GE35" s="489">
        <v>44</v>
      </c>
      <c r="GF35" s="498">
        <v>46</v>
      </c>
      <c r="GG35" s="505">
        <v>47</v>
      </c>
      <c r="GH35" s="511">
        <v>48</v>
      </c>
      <c r="GI35" s="519">
        <v>49</v>
      </c>
      <c r="GJ35" s="530">
        <v>51</v>
      </c>
      <c r="GK35" s="218">
        <f t="shared" si="3"/>
        <v>2</v>
      </c>
      <c r="GL35" s="7">
        <v>5327</v>
      </c>
      <c r="GM35" s="7">
        <v>5429</v>
      </c>
      <c r="GN35" s="7">
        <v>5542</v>
      </c>
      <c r="GO35" s="13">
        <v>5636</v>
      </c>
      <c r="GP35" s="17">
        <v>5748</v>
      </c>
      <c r="GQ35" s="22">
        <v>5835</v>
      </c>
      <c r="GR35" s="31">
        <v>5934</v>
      </c>
      <c r="GS35" s="37">
        <v>6036</v>
      </c>
      <c r="GT35" s="41">
        <v>6145</v>
      </c>
      <c r="GU35" s="44">
        <v>6247</v>
      </c>
      <c r="GV35" s="47">
        <v>6338</v>
      </c>
      <c r="GW35" s="53">
        <v>6461</v>
      </c>
      <c r="GX35" s="65">
        <v>6568</v>
      </c>
      <c r="GY35" s="69">
        <v>6674</v>
      </c>
      <c r="GZ35" s="71">
        <v>6779</v>
      </c>
      <c r="HA35" s="73">
        <v>6873</v>
      </c>
      <c r="HB35" s="77">
        <v>6962</v>
      </c>
      <c r="HC35" s="82">
        <v>7072</v>
      </c>
      <c r="HD35" s="88">
        <v>7162</v>
      </c>
      <c r="HE35" s="90">
        <v>7258</v>
      </c>
      <c r="HF35" s="93">
        <v>7351</v>
      </c>
      <c r="HG35" s="99">
        <v>7444</v>
      </c>
      <c r="HH35" s="104">
        <v>7529</v>
      </c>
      <c r="HI35" s="114">
        <v>7644</v>
      </c>
      <c r="HJ35" s="117">
        <v>7750</v>
      </c>
      <c r="HK35" s="122">
        <v>7834</v>
      </c>
      <c r="HL35" s="124">
        <v>7916</v>
      </c>
      <c r="HM35" s="129">
        <v>7997</v>
      </c>
      <c r="HN35" s="133">
        <v>8088</v>
      </c>
      <c r="HO35" s="136">
        <v>8159</v>
      </c>
      <c r="HP35" s="140">
        <v>8228</v>
      </c>
      <c r="HQ35" s="145">
        <v>8313</v>
      </c>
      <c r="HR35" s="149">
        <v>8394</v>
      </c>
      <c r="HS35" s="153">
        <v>8486</v>
      </c>
      <c r="HT35" s="158">
        <v>8566</v>
      </c>
      <c r="HU35" s="163">
        <v>8656</v>
      </c>
      <c r="HV35" s="167">
        <v>8742</v>
      </c>
      <c r="HW35" s="174">
        <v>8818</v>
      </c>
      <c r="HX35" s="178">
        <v>8888</v>
      </c>
      <c r="HY35" s="184">
        <v>8965</v>
      </c>
      <c r="HZ35" s="189">
        <v>9065</v>
      </c>
      <c r="IA35" s="193">
        <v>9152</v>
      </c>
      <c r="IB35" s="202">
        <v>9237</v>
      </c>
      <c r="IC35" s="205">
        <v>9327</v>
      </c>
      <c r="ID35" s="209">
        <v>9390</v>
      </c>
      <c r="IE35" s="218">
        <v>9467</v>
      </c>
      <c r="IF35" s="225">
        <v>9523</v>
      </c>
      <c r="IG35" s="229">
        <v>9589</v>
      </c>
      <c r="IH35" s="235">
        <v>9648</v>
      </c>
      <c r="II35" s="245">
        <v>9707</v>
      </c>
      <c r="IJ35" s="251">
        <v>9774</v>
      </c>
      <c r="IK35" s="255">
        <v>9832</v>
      </c>
      <c r="IL35" s="264">
        <v>9899</v>
      </c>
      <c r="IM35" s="268">
        <v>9967</v>
      </c>
      <c r="IN35" s="272">
        <v>10032</v>
      </c>
      <c r="IO35" s="279">
        <v>10091</v>
      </c>
      <c r="IP35" s="285">
        <v>10155</v>
      </c>
      <c r="IQ35" s="291">
        <v>10237</v>
      </c>
      <c r="IR35" s="295">
        <v>10308</v>
      </c>
      <c r="IS35" s="299">
        <v>10395</v>
      </c>
      <c r="IT35" s="305">
        <v>10461</v>
      </c>
      <c r="IU35" s="308">
        <v>10540</v>
      </c>
      <c r="IV35" s="310">
        <v>10620</v>
      </c>
      <c r="IW35" s="313">
        <v>10691</v>
      </c>
      <c r="IX35" s="317">
        <v>10750</v>
      </c>
      <c r="IY35" s="322">
        <v>10807</v>
      </c>
      <c r="IZ35" s="327">
        <v>10871</v>
      </c>
      <c r="JA35" s="331">
        <v>10926</v>
      </c>
      <c r="JB35" s="335">
        <v>10996</v>
      </c>
      <c r="JC35" s="338">
        <v>11064</v>
      </c>
      <c r="JD35" s="343">
        <v>11122</v>
      </c>
      <c r="JE35" s="346">
        <v>11187</v>
      </c>
      <c r="JF35" s="354">
        <v>11249</v>
      </c>
      <c r="JG35" s="375">
        <v>11306</v>
      </c>
      <c r="JH35" s="388">
        <v>11370</v>
      </c>
      <c r="JI35" s="393">
        <v>11435</v>
      </c>
      <c r="JJ35" s="414">
        <v>11509</v>
      </c>
      <c r="JK35" s="422">
        <v>11581</v>
      </c>
      <c r="JL35" s="429">
        <v>11666</v>
      </c>
      <c r="JM35" s="435">
        <v>11740</v>
      </c>
      <c r="JN35" s="441">
        <v>11815</v>
      </c>
      <c r="JO35" s="448">
        <v>11889</v>
      </c>
      <c r="JP35" s="456">
        <v>11957</v>
      </c>
      <c r="JQ35" s="460">
        <v>12031</v>
      </c>
      <c r="JR35" s="469">
        <v>12096</v>
      </c>
      <c r="JS35" s="475">
        <v>12163</v>
      </c>
      <c r="JT35" s="483">
        <v>12239</v>
      </c>
      <c r="JU35" s="489">
        <v>12321</v>
      </c>
      <c r="JV35" s="498">
        <v>12406</v>
      </c>
      <c r="JW35" s="505">
        <v>12485</v>
      </c>
      <c r="JX35" s="511">
        <v>12569</v>
      </c>
      <c r="JY35" s="519">
        <v>12646</v>
      </c>
      <c r="JZ35" s="530">
        <v>12723</v>
      </c>
      <c r="KA35" s="218">
        <f t="shared" si="4"/>
        <v>77</v>
      </c>
      <c r="KB35" s="4"/>
    </row>
    <row r="36" spans="1:288" ht="15" customHeight="1" x14ac:dyDescent="0.2">
      <c r="A36" s="557"/>
      <c r="B36" s="132">
        <v>35</v>
      </c>
      <c r="C36" s="4" t="s">
        <v>270</v>
      </c>
      <c r="D36" s="132">
        <v>0</v>
      </c>
      <c r="E36" s="132">
        <v>1</v>
      </c>
      <c r="F36" s="7">
        <v>140</v>
      </c>
      <c r="G36" s="7">
        <v>144</v>
      </c>
      <c r="H36" s="10">
        <v>147</v>
      </c>
      <c r="I36" s="13">
        <v>149</v>
      </c>
      <c r="J36" s="18">
        <v>150</v>
      </c>
      <c r="K36" s="22">
        <v>153</v>
      </c>
      <c r="L36" s="31">
        <v>155</v>
      </c>
      <c r="M36" s="37">
        <v>159</v>
      </c>
      <c r="N36" s="41">
        <v>163</v>
      </c>
      <c r="O36" s="44">
        <v>166</v>
      </c>
      <c r="P36" s="47">
        <v>175</v>
      </c>
      <c r="Q36" s="53">
        <v>180</v>
      </c>
      <c r="R36" s="65">
        <v>183</v>
      </c>
      <c r="S36" s="69">
        <v>185</v>
      </c>
      <c r="T36" s="71">
        <v>187</v>
      </c>
      <c r="U36" s="73">
        <v>190</v>
      </c>
      <c r="V36" s="77">
        <v>192</v>
      </c>
      <c r="W36" s="82">
        <v>195</v>
      </c>
      <c r="X36" s="88">
        <v>198</v>
      </c>
      <c r="Y36" s="90">
        <v>201</v>
      </c>
      <c r="Z36" s="93">
        <v>203</v>
      </c>
      <c r="AA36" s="99">
        <v>203</v>
      </c>
      <c r="AB36" s="104">
        <v>208</v>
      </c>
      <c r="AC36" s="114">
        <v>209</v>
      </c>
      <c r="AD36" s="117">
        <v>212</v>
      </c>
      <c r="AE36" s="122">
        <v>214</v>
      </c>
      <c r="AF36" s="124">
        <v>216</v>
      </c>
      <c r="AG36" s="129">
        <v>218</v>
      </c>
      <c r="AH36" s="133">
        <v>221</v>
      </c>
      <c r="AI36" s="136">
        <v>222</v>
      </c>
      <c r="AJ36" s="140">
        <v>225</v>
      </c>
      <c r="AK36" s="145">
        <v>228</v>
      </c>
      <c r="AL36" s="1">
        <v>230</v>
      </c>
      <c r="AM36" s="153">
        <v>232</v>
      </c>
      <c r="AN36" s="158">
        <v>234</v>
      </c>
      <c r="AO36" s="163">
        <v>235</v>
      </c>
      <c r="AP36" s="167">
        <v>237</v>
      </c>
      <c r="AQ36" s="174">
        <v>239</v>
      </c>
      <c r="AR36" s="178">
        <v>242</v>
      </c>
      <c r="AS36" s="1">
        <v>244</v>
      </c>
      <c r="AT36" s="189">
        <v>248</v>
      </c>
      <c r="AU36" s="193">
        <v>250</v>
      </c>
      <c r="AV36" s="202">
        <v>255</v>
      </c>
      <c r="AW36" s="205">
        <v>257</v>
      </c>
      <c r="AX36" s="209">
        <v>260</v>
      </c>
      <c r="AY36" s="218">
        <v>263</v>
      </c>
      <c r="AZ36" s="225">
        <v>266</v>
      </c>
      <c r="BA36" s="1">
        <v>269</v>
      </c>
      <c r="BB36" s="235">
        <v>272</v>
      </c>
      <c r="BC36" s="245">
        <v>275</v>
      </c>
      <c r="BD36" s="251">
        <v>279</v>
      </c>
      <c r="BE36" s="255">
        <v>282</v>
      </c>
      <c r="BF36" s="1">
        <v>285</v>
      </c>
      <c r="BG36" s="1">
        <v>288</v>
      </c>
      <c r="BH36" s="272">
        <v>293</v>
      </c>
      <c r="BI36" s="279">
        <v>296</v>
      </c>
      <c r="BJ36" s="285">
        <v>299</v>
      </c>
      <c r="BK36" s="1">
        <v>302</v>
      </c>
      <c r="BL36" s="295">
        <v>305</v>
      </c>
      <c r="BM36" s="299">
        <v>309</v>
      </c>
      <c r="BN36" s="1">
        <v>313</v>
      </c>
      <c r="BO36" s="308">
        <v>315</v>
      </c>
      <c r="BP36" s="1">
        <v>318</v>
      </c>
      <c r="BQ36" s="313">
        <v>324</v>
      </c>
      <c r="BR36" s="1">
        <v>328</v>
      </c>
      <c r="BS36" s="322">
        <v>331</v>
      </c>
      <c r="BT36" s="327">
        <v>334</v>
      </c>
      <c r="BU36" s="331">
        <v>337</v>
      </c>
      <c r="BV36" s="335">
        <v>341</v>
      </c>
      <c r="BW36" s="340">
        <v>347</v>
      </c>
      <c r="BX36" s="343">
        <v>351</v>
      </c>
      <c r="BY36" s="346">
        <v>353</v>
      </c>
      <c r="BZ36" s="354">
        <v>2</v>
      </c>
      <c r="CA36" s="375">
        <v>6</v>
      </c>
      <c r="CB36" s="1">
        <v>10</v>
      </c>
      <c r="CC36" s="1">
        <v>14</v>
      </c>
      <c r="CD36" s="414">
        <v>14</v>
      </c>
      <c r="CE36" s="422">
        <v>17</v>
      </c>
      <c r="CF36" s="429">
        <v>22</v>
      </c>
      <c r="CG36" s="435">
        <v>26</v>
      </c>
      <c r="CH36" s="441">
        <v>31</v>
      </c>
      <c r="CI36" s="448">
        <v>35</v>
      </c>
      <c r="CJ36" s="456">
        <v>39</v>
      </c>
      <c r="CK36" s="460">
        <v>44</v>
      </c>
      <c r="CL36" s="1">
        <v>48</v>
      </c>
      <c r="CM36" s="475">
        <v>52</v>
      </c>
      <c r="CN36" s="483">
        <v>53</v>
      </c>
      <c r="CO36" s="489">
        <v>59</v>
      </c>
      <c r="CP36" s="498">
        <v>63</v>
      </c>
      <c r="CQ36" s="1">
        <v>67</v>
      </c>
      <c r="CR36" s="511">
        <v>72</v>
      </c>
      <c r="CS36" s="519">
        <v>77</v>
      </c>
      <c r="CT36" s="530">
        <v>81</v>
      </c>
      <c r="CU36" s="218">
        <f t="shared" si="0"/>
        <v>4</v>
      </c>
      <c r="CV36" s="7">
        <v>6</v>
      </c>
      <c r="CW36" s="7">
        <v>7</v>
      </c>
      <c r="CX36" s="10">
        <v>8</v>
      </c>
      <c r="CY36" s="13">
        <v>9</v>
      </c>
      <c r="CZ36" s="18">
        <v>10</v>
      </c>
      <c r="DA36" s="22">
        <v>11</v>
      </c>
      <c r="DB36" s="31">
        <v>12</v>
      </c>
      <c r="DC36" s="37">
        <v>12</v>
      </c>
      <c r="DD36" s="41">
        <v>12</v>
      </c>
      <c r="DE36" s="44">
        <v>12</v>
      </c>
      <c r="DF36" s="47">
        <v>12</v>
      </c>
      <c r="DG36" s="53">
        <v>13</v>
      </c>
      <c r="DH36" s="65">
        <v>14</v>
      </c>
      <c r="DI36" s="69">
        <v>15</v>
      </c>
      <c r="DJ36" s="71">
        <v>16</v>
      </c>
      <c r="DK36" s="73">
        <v>18</v>
      </c>
      <c r="DL36" s="77">
        <v>18</v>
      </c>
      <c r="DM36" s="82">
        <v>19</v>
      </c>
      <c r="DN36" s="88">
        <v>20</v>
      </c>
      <c r="DO36" s="90">
        <v>20</v>
      </c>
      <c r="DP36" s="93">
        <v>21</v>
      </c>
      <c r="DQ36" s="99">
        <v>21</v>
      </c>
      <c r="DR36" s="104">
        <v>23</v>
      </c>
      <c r="DS36" s="114">
        <v>25</v>
      </c>
      <c r="DT36" s="117">
        <v>27</v>
      </c>
      <c r="DU36" s="122">
        <v>28</v>
      </c>
      <c r="DV36" s="124">
        <v>30</v>
      </c>
      <c r="DW36" s="129">
        <v>31</v>
      </c>
      <c r="DX36" s="133">
        <v>31</v>
      </c>
      <c r="DY36" s="136">
        <v>31</v>
      </c>
      <c r="DZ36" s="140">
        <v>31</v>
      </c>
      <c r="EA36" s="145">
        <v>31</v>
      </c>
      <c r="EB36" s="1">
        <v>32</v>
      </c>
      <c r="EC36" s="153">
        <v>33</v>
      </c>
      <c r="ED36" s="158">
        <v>34</v>
      </c>
      <c r="EE36" s="163">
        <v>35</v>
      </c>
      <c r="EF36" s="167">
        <v>36</v>
      </c>
      <c r="EG36" s="174">
        <v>37</v>
      </c>
      <c r="EH36" s="178">
        <v>38</v>
      </c>
      <c r="EI36" s="1">
        <v>39</v>
      </c>
      <c r="EJ36" s="189">
        <v>40</v>
      </c>
      <c r="EK36" s="193">
        <v>40</v>
      </c>
      <c r="EL36" s="202">
        <v>40</v>
      </c>
      <c r="EM36" s="205">
        <v>40</v>
      </c>
      <c r="EN36" s="209">
        <v>40</v>
      </c>
      <c r="EO36" s="218">
        <v>40</v>
      </c>
      <c r="EP36" s="225">
        <v>40</v>
      </c>
      <c r="EQ36" s="1">
        <v>40</v>
      </c>
      <c r="ER36" s="235">
        <v>40</v>
      </c>
      <c r="ES36" s="245">
        <v>40</v>
      </c>
      <c r="ET36" s="251">
        <v>40</v>
      </c>
      <c r="EU36" s="255">
        <v>40</v>
      </c>
      <c r="EV36" s="1">
        <f>EU36</f>
        <v>40</v>
      </c>
      <c r="EW36" s="1">
        <f>EV36</f>
        <v>40</v>
      </c>
      <c r="EX36" s="272">
        <v>40</v>
      </c>
      <c r="EY36" s="279">
        <v>40</v>
      </c>
      <c r="EZ36" s="285">
        <v>40</v>
      </c>
      <c r="FA36" s="1">
        <v>40</v>
      </c>
      <c r="FB36" s="295">
        <v>40</v>
      </c>
      <c r="FC36" s="299">
        <v>40</v>
      </c>
      <c r="FD36" s="1">
        <v>40</v>
      </c>
      <c r="FE36" s="308">
        <v>40</v>
      </c>
      <c r="FF36" s="1">
        <v>40</v>
      </c>
      <c r="FG36" s="313">
        <v>40</v>
      </c>
      <c r="FH36" s="1">
        <f>FG36</f>
        <v>40</v>
      </c>
      <c r="FI36" s="322">
        <v>40</v>
      </c>
      <c r="FJ36" s="327">
        <v>40</v>
      </c>
      <c r="FK36" s="331">
        <v>40</v>
      </c>
      <c r="FL36" s="335">
        <v>40</v>
      </c>
      <c r="FM36" s="340">
        <v>40</v>
      </c>
      <c r="FN36" s="343">
        <v>40</v>
      </c>
      <c r="FO36" s="346">
        <v>40</v>
      </c>
      <c r="FP36" s="354">
        <v>1.288</v>
      </c>
      <c r="FQ36" s="375">
        <v>1.288</v>
      </c>
      <c r="FR36" s="1">
        <v>1.288</v>
      </c>
      <c r="FS36" s="1">
        <v>1.288</v>
      </c>
      <c r="FT36" s="414">
        <v>1.288</v>
      </c>
      <c r="FU36" s="422">
        <v>1.288</v>
      </c>
      <c r="FV36" s="429">
        <v>1.288</v>
      </c>
      <c r="FW36" s="435">
        <v>1.288</v>
      </c>
      <c r="FX36" s="441">
        <v>1.288</v>
      </c>
      <c r="FY36" s="448">
        <v>1.288</v>
      </c>
      <c r="FZ36" s="456">
        <v>1.288</v>
      </c>
      <c r="GA36" s="460">
        <v>1.288</v>
      </c>
      <c r="GB36" s="1">
        <v>1.288</v>
      </c>
      <c r="GC36" s="475">
        <v>1.288</v>
      </c>
      <c r="GD36" s="483">
        <v>3</v>
      </c>
      <c r="GE36" s="489">
        <v>3</v>
      </c>
      <c r="GF36" s="498">
        <v>3</v>
      </c>
      <c r="GG36" s="1">
        <v>3</v>
      </c>
      <c r="GH36" s="511">
        <v>3</v>
      </c>
      <c r="GI36" s="519">
        <v>3</v>
      </c>
      <c r="GJ36" s="530">
        <v>3</v>
      </c>
      <c r="GK36" s="218">
        <f t="shared" si="3"/>
        <v>0</v>
      </c>
      <c r="GL36" s="7">
        <v>5021</v>
      </c>
      <c r="GM36" s="7">
        <v>5134</v>
      </c>
      <c r="GN36" s="7">
        <v>5238</v>
      </c>
      <c r="GO36" s="13">
        <v>5310</v>
      </c>
      <c r="GP36" s="17">
        <v>5393</v>
      </c>
      <c r="GQ36" s="22">
        <v>5483</v>
      </c>
      <c r="GR36" s="31">
        <v>5610</v>
      </c>
      <c r="GS36" s="37">
        <v>5739</v>
      </c>
      <c r="GT36" s="41">
        <v>5875</v>
      </c>
      <c r="GU36" s="44">
        <v>5998</v>
      </c>
      <c r="GV36" s="47">
        <v>6125</v>
      </c>
      <c r="GW36" s="53">
        <v>6257</v>
      </c>
      <c r="GX36" s="65">
        <v>6346</v>
      </c>
      <c r="GY36" s="69">
        <v>6433</v>
      </c>
      <c r="GZ36" s="71">
        <v>6522</v>
      </c>
      <c r="HA36" s="73">
        <v>6603</v>
      </c>
      <c r="HB36" s="77">
        <v>6686</v>
      </c>
      <c r="HC36" s="82">
        <v>6813</v>
      </c>
      <c r="HD36" s="88">
        <v>6923</v>
      </c>
      <c r="HE36" s="90">
        <v>7021</v>
      </c>
      <c r="HF36" s="93">
        <v>7108</v>
      </c>
      <c r="HG36" s="99">
        <v>7206</v>
      </c>
      <c r="HH36" s="104">
        <v>7306</v>
      </c>
      <c r="HI36" s="114">
        <v>7422</v>
      </c>
      <c r="HJ36" s="117">
        <v>7532</v>
      </c>
      <c r="HK36" s="122">
        <v>7625</v>
      </c>
      <c r="HL36" s="124">
        <v>7730</v>
      </c>
      <c r="HM36" s="129">
        <v>7825</v>
      </c>
      <c r="HN36" s="133">
        <v>7920</v>
      </c>
      <c r="HO36" s="136">
        <v>8007</v>
      </c>
      <c r="HP36" s="140">
        <v>8096</v>
      </c>
      <c r="HQ36" s="145">
        <v>8188</v>
      </c>
      <c r="HR36" s="149">
        <v>8275</v>
      </c>
      <c r="HS36" s="153">
        <v>8378</v>
      </c>
      <c r="HT36" s="158">
        <v>8449</v>
      </c>
      <c r="HU36" s="163">
        <v>8504</v>
      </c>
      <c r="HV36" s="167">
        <v>8571</v>
      </c>
      <c r="HW36" s="174">
        <v>8633</v>
      </c>
      <c r="HX36" s="178">
        <v>8715</v>
      </c>
      <c r="HY36" s="184">
        <v>8813</v>
      </c>
      <c r="HZ36" s="189">
        <v>8909</v>
      </c>
      <c r="IA36" s="193">
        <v>9040</v>
      </c>
      <c r="IB36" s="202">
        <v>9218</v>
      </c>
      <c r="IC36" s="205">
        <v>9394</v>
      </c>
      <c r="ID36" s="209">
        <v>9543</v>
      </c>
      <c r="IE36" s="218">
        <v>9720</v>
      </c>
      <c r="IF36" s="225">
        <v>9893</v>
      </c>
      <c r="IG36" s="229">
        <v>10069</v>
      </c>
      <c r="IH36" s="235">
        <v>10238</v>
      </c>
      <c r="II36" s="245">
        <v>10405</v>
      </c>
      <c r="IJ36" s="251">
        <v>10590</v>
      </c>
      <c r="IK36" s="255">
        <v>10745</v>
      </c>
      <c r="IL36" s="264">
        <v>10907</v>
      </c>
      <c r="IM36" s="268">
        <v>11119</v>
      </c>
      <c r="IN36" s="272">
        <v>11324</v>
      </c>
      <c r="IO36" s="279">
        <v>11459</v>
      </c>
      <c r="IP36" s="285">
        <v>11594</v>
      </c>
      <c r="IQ36" s="291">
        <v>11736</v>
      </c>
      <c r="IR36" s="295">
        <v>11872</v>
      </c>
      <c r="IS36" s="299">
        <v>12016</v>
      </c>
      <c r="IT36" s="305">
        <v>12152</v>
      </c>
      <c r="IU36" s="308">
        <v>12285</v>
      </c>
      <c r="IV36" s="310">
        <v>12464</v>
      </c>
      <c r="IW36" s="313">
        <v>12632</v>
      </c>
      <c r="IX36" s="317">
        <v>12783</v>
      </c>
      <c r="IY36" s="322">
        <v>12942</v>
      </c>
      <c r="IZ36" s="327">
        <v>13093</v>
      </c>
      <c r="JA36" s="331">
        <v>13203</v>
      </c>
      <c r="JB36" s="335">
        <v>13389</v>
      </c>
      <c r="JC36" s="338">
        <v>13503</v>
      </c>
      <c r="JD36" s="343">
        <v>13590</v>
      </c>
      <c r="JE36" s="346">
        <v>13686</v>
      </c>
      <c r="JF36" s="354">
        <v>13834</v>
      </c>
      <c r="JG36" s="375">
        <v>13963</v>
      </c>
      <c r="JH36" s="388">
        <v>14104</v>
      </c>
      <c r="JI36" s="393">
        <v>14200</v>
      </c>
      <c r="JJ36" s="414">
        <v>14334</v>
      </c>
      <c r="JK36" s="422">
        <v>14490</v>
      </c>
      <c r="JL36" s="429">
        <v>14706</v>
      </c>
      <c r="JM36" s="435">
        <v>14862</v>
      </c>
      <c r="JN36" s="441">
        <v>15037</v>
      </c>
      <c r="JO36" s="448">
        <v>15207</v>
      </c>
      <c r="JP36" s="456">
        <v>15401</v>
      </c>
      <c r="JQ36" s="460">
        <v>15616</v>
      </c>
      <c r="JR36" s="469">
        <v>15804</v>
      </c>
      <c r="JS36" s="475">
        <v>15910</v>
      </c>
      <c r="JT36" s="483">
        <v>16027</v>
      </c>
      <c r="JU36" s="489">
        <v>16186</v>
      </c>
      <c r="JV36" s="498">
        <v>16395</v>
      </c>
      <c r="JW36" s="505">
        <v>16622</v>
      </c>
      <c r="JX36" s="511">
        <v>16804</v>
      </c>
      <c r="JY36" s="519">
        <v>16983</v>
      </c>
      <c r="JZ36" s="530">
        <v>17131</v>
      </c>
      <c r="KA36" s="218">
        <f t="shared" si="4"/>
        <v>148</v>
      </c>
      <c r="KB36" s="4"/>
    </row>
    <row r="37" spans="1:288" ht="15" customHeight="1" x14ac:dyDescent="0.2">
      <c r="A37" s="557"/>
      <c r="B37" s="132">
        <v>36</v>
      </c>
      <c r="C37" s="4" t="s">
        <v>382</v>
      </c>
      <c r="D37" s="132">
        <v>2</v>
      </c>
      <c r="E37" s="132">
        <v>2</v>
      </c>
      <c r="F37" s="7">
        <v>241</v>
      </c>
      <c r="G37" s="7">
        <v>245</v>
      </c>
      <c r="H37" s="10">
        <v>250</v>
      </c>
      <c r="I37" s="13">
        <v>256</v>
      </c>
      <c r="J37" s="18">
        <v>267</v>
      </c>
      <c r="K37" s="1">
        <v>267</v>
      </c>
      <c r="L37" s="31">
        <v>269</v>
      </c>
      <c r="M37" s="37">
        <v>277</v>
      </c>
      <c r="N37" s="41">
        <v>282</v>
      </c>
      <c r="O37" s="44">
        <v>287</v>
      </c>
      <c r="P37" s="47">
        <v>291</v>
      </c>
      <c r="Q37" s="53">
        <v>296</v>
      </c>
      <c r="R37" s="65">
        <v>301</v>
      </c>
      <c r="S37" s="69">
        <v>305</v>
      </c>
      <c r="T37" s="71">
        <v>309</v>
      </c>
      <c r="U37" s="73">
        <v>313</v>
      </c>
      <c r="V37" s="77">
        <v>318</v>
      </c>
      <c r="W37" s="82">
        <v>323</v>
      </c>
      <c r="X37" s="88">
        <v>328</v>
      </c>
      <c r="Y37" s="90">
        <v>333</v>
      </c>
      <c r="Z37" s="93">
        <v>337</v>
      </c>
      <c r="AA37" s="99">
        <v>342</v>
      </c>
      <c r="AB37" s="104">
        <v>346</v>
      </c>
      <c r="AC37" s="114">
        <v>350</v>
      </c>
      <c r="AD37" s="117">
        <v>354</v>
      </c>
      <c r="AE37" s="122">
        <v>357</v>
      </c>
      <c r="AF37" s="124">
        <v>360</v>
      </c>
      <c r="AG37" s="129">
        <v>365</v>
      </c>
      <c r="AH37" s="133">
        <v>373</v>
      </c>
      <c r="AI37" s="136">
        <v>387</v>
      </c>
      <c r="AJ37" s="140">
        <v>387</v>
      </c>
      <c r="AK37" s="145">
        <v>391</v>
      </c>
      <c r="AL37" s="149">
        <v>396</v>
      </c>
      <c r="AM37" s="153">
        <v>399</v>
      </c>
      <c r="AN37" s="158">
        <v>402</v>
      </c>
      <c r="AO37" s="163">
        <v>405</v>
      </c>
      <c r="AP37" s="167">
        <v>409</v>
      </c>
      <c r="AQ37" s="174">
        <v>412</v>
      </c>
      <c r="AR37" s="178">
        <v>415</v>
      </c>
      <c r="AS37" s="1">
        <v>418</v>
      </c>
      <c r="AT37" s="189">
        <v>422</v>
      </c>
      <c r="AU37" s="193">
        <v>427</v>
      </c>
      <c r="AV37" s="202">
        <v>431</v>
      </c>
      <c r="AW37" s="205">
        <v>431</v>
      </c>
      <c r="AX37" s="209">
        <v>431</v>
      </c>
      <c r="AY37" s="218">
        <v>431</v>
      </c>
      <c r="AZ37" s="225">
        <v>432</v>
      </c>
      <c r="BA37" s="229">
        <v>432</v>
      </c>
      <c r="BB37" s="235">
        <v>432</v>
      </c>
      <c r="BC37" s="245">
        <v>432</v>
      </c>
      <c r="BD37" s="251">
        <v>432</v>
      </c>
      <c r="BE37" s="255">
        <v>432</v>
      </c>
      <c r="BF37" s="264">
        <v>432</v>
      </c>
      <c r="BG37" s="268">
        <v>432</v>
      </c>
      <c r="BH37" s="1">
        <v>432</v>
      </c>
      <c r="BI37" s="279">
        <v>432</v>
      </c>
      <c r="BJ37" s="285">
        <v>432</v>
      </c>
      <c r="BK37" s="1">
        <v>432</v>
      </c>
      <c r="BL37" s="1">
        <v>432</v>
      </c>
      <c r="BM37" s="1">
        <v>432</v>
      </c>
      <c r="BN37" s="305">
        <v>433</v>
      </c>
      <c r="BO37" s="1">
        <v>433</v>
      </c>
      <c r="BP37" s="1">
        <v>433</v>
      </c>
      <c r="BQ37" s="1">
        <v>433</v>
      </c>
      <c r="BR37" s="317">
        <v>445</v>
      </c>
      <c r="BS37" s="1">
        <v>445</v>
      </c>
      <c r="BT37" s="327">
        <v>449</v>
      </c>
      <c r="BU37" s="331">
        <v>453</v>
      </c>
      <c r="BV37" s="335">
        <v>465</v>
      </c>
      <c r="BW37" s="338">
        <v>469</v>
      </c>
      <c r="BX37" s="343">
        <v>472</v>
      </c>
      <c r="BY37" s="346">
        <v>475</v>
      </c>
      <c r="BZ37" s="354">
        <v>479</v>
      </c>
      <c r="CA37" s="375">
        <v>481</v>
      </c>
      <c r="CB37" s="388">
        <v>485</v>
      </c>
      <c r="CC37" s="393">
        <v>489</v>
      </c>
      <c r="CD37" s="414">
        <v>495</v>
      </c>
      <c r="CE37" s="422">
        <v>500</v>
      </c>
      <c r="CF37" s="429">
        <v>503</v>
      </c>
      <c r="CG37" s="435">
        <v>509</v>
      </c>
      <c r="CH37" s="441">
        <v>513</v>
      </c>
      <c r="CI37" s="448">
        <v>516</v>
      </c>
      <c r="CJ37" s="456">
        <v>519</v>
      </c>
      <c r="CK37" s="460">
        <v>527</v>
      </c>
      <c r="CL37" s="469">
        <v>531</v>
      </c>
      <c r="CM37" s="475">
        <v>536</v>
      </c>
      <c r="CN37" s="483">
        <v>570</v>
      </c>
      <c r="CO37" s="489">
        <v>573</v>
      </c>
      <c r="CP37" s="498">
        <v>547</v>
      </c>
      <c r="CQ37" s="505">
        <v>552</v>
      </c>
      <c r="CR37" s="511">
        <v>557</v>
      </c>
      <c r="CS37" s="519">
        <v>560</v>
      </c>
      <c r="CT37" s="530">
        <v>564</v>
      </c>
      <c r="CU37" s="218">
        <f t="shared" si="0"/>
        <v>4</v>
      </c>
      <c r="CV37" s="7">
        <v>107</v>
      </c>
      <c r="CW37" s="7">
        <v>110</v>
      </c>
      <c r="CX37" s="10">
        <v>115</v>
      </c>
      <c r="CY37" s="13">
        <v>121</v>
      </c>
      <c r="CZ37" s="18">
        <v>124</v>
      </c>
      <c r="DA37" s="22">
        <v>127</v>
      </c>
      <c r="DB37" s="31">
        <v>130</v>
      </c>
      <c r="DC37" s="37">
        <v>131</v>
      </c>
      <c r="DD37" s="41">
        <v>133</v>
      </c>
      <c r="DE37" s="44">
        <v>136</v>
      </c>
      <c r="DF37" s="47">
        <v>138</v>
      </c>
      <c r="DG37" s="53">
        <v>140</v>
      </c>
      <c r="DH37" s="65">
        <v>143</v>
      </c>
      <c r="DI37" s="69">
        <v>145</v>
      </c>
      <c r="DJ37" s="71">
        <v>148</v>
      </c>
      <c r="DK37" s="73">
        <v>150</v>
      </c>
      <c r="DL37" s="77">
        <v>152</v>
      </c>
      <c r="DM37" s="82">
        <v>154</v>
      </c>
      <c r="DN37" s="88">
        <v>155</v>
      </c>
      <c r="DO37" s="90">
        <v>156</v>
      </c>
      <c r="DP37" s="93">
        <v>159</v>
      </c>
      <c r="DQ37" s="99">
        <v>161</v>
      </c>
      <c r="DR37" s="104">
        <v>164</v>
      </c>
      <c r="DS37" s="114">
        <v>167</v>
      </c>
      <c r="DT37" s="117">
        <v>170</v>
      </c>
      <c r="DU37" s="122">
        <v>172</v>
      </c>
      <c r="DV37" s="124">
        <v>174</v>
      </c>
      <c r="DW37" s="129">
        <v>174</v>
      </c>
      <c r="DX37" s="133">
        <v>180</v>
      </c>
      <c r="DY37" s="136">
        <v>180</v>
      </c>
      <c r="DZ37" s="140">
        <v>180</v>
      </c>
      <c r="EA37" s="145">
        <v>180</v>
      </c>
      <c r="EB37" s="149">
        <v>180</v>
      </c>
      <c r="EC37" s="153">
        <v>188</v>
      </c>
      <c r="ED37" s="158">
        <v>188</v>
      </c>
      <c r="EE37" s="163">
        <v>188</v>
      </c>
      <c r="EF37" s="167">
        <v>188</v>
      </c>
      <c r="EG37" s="174">
        <v>191</v>
      </c>
      <c r="EH37" s="178">
        <v>193</v>
      </c>
      <c r="EI37" s="1">
        <v>195</v>
      </c>
      <c r="EJ37" s="189">
        <v>196</v>
      </c>
      <c r="EK37" s="193">
        <v>196</v>
      </c>
      <c r="EL37" s="202">
        <v>196</v>
      </c>
      <c r="EM37" s="205">
        <v>196</v>
      </c>
      <c r="EN37" s="209">
        <v>196</v>
      </c>
      <c r="EO37" s="218">
        <v>196</v>
      </c>
      <c r="EP37" s="225">
        <v>196</v>
      </c>
      <c r="EQ37" s="229">
        <v>196</v>
      </c>
      <c r="ER37" s="235">
        <v>196</v>
      </c>
      <c r="ES37" s="245">
        <v>196</v>
      </c>
      <c r="ET37" s="251">
        <v>196</v>
      </c>
      <c r="EU37" s="255">
        <v>196</v>
      </c>
      <c r="EV37" s="264">
        <v>196</v>
      </c>
      <c r="EW37" s="268">
        <v>196</v>
      </c>
      <c r="EX37" s="1">
        <f>EW37</f>
        <v>196</v>
      </c>
      <c r="EY37" s="279">
        <v>196</v>
      </c>
      <c r="EZ37" s="285">
        <v>196</v>
      </c>
      <c r="FA37" s="1">
        <v>196</v>
      </c>
      <c r="FB37" s="1">
        <v>196</v>
      </c>
      <c r="FC37" s="1">
        <v>196</v>
      </c>
      <c r="FD37" s="305">
        <v>197</v>
      </c>
      <c r="FE37" s="1">
        <v>197</v>
      </c>
      <c r="FF37" s="1">
        <v>197</v>
      </c>
      <c r="FG37" s="1">
        <v>197</v>
      </c>
      <c r="FH37" s="317">
        <v>197</v>
      </c>
      <c r="FI37" s="1">
        <f>FH37</f>
        <v>197</v>
      </c>
      <c r="FJ37" s="327">
        <v>197</v>
      </c>
      <c r="FK37" s="331">
        <v>198</v>
      </c>
      <c r="FL37" s="335">
        <v>200</v>
      </c>
      <c r="FM37" s="338">
        <v>201</v>
      </c>
      <c r="FN37" s="343">
        <v>203</v>
      </c>
      <c r="FO37" s="346">
        <v>205</v>
      </c>
      <c r="FP37" s="354">
        <v>208</v>
      </c>
      <c r="FQ37" s="375">
        <v>210</v>
      </c>
      <c r="FR37" s="388">
        <v>212</v>
      </c>
      <c r="FS37" s="393">
        <v>215</v>
      </c>
      <c r="FT37" s="414">
        <v>215</v>
      </c>
      <c r="FU37" s="422">
        <v>218</v>
      </c>
      <c r="FV37" s="429">
        <v>220</v>
      </c>
      <c r="FW37" s="435">
        <v>223</v>
      </c>
      <c r="FX37" s="441">
        <v>225</v>
      </c>
      <c r="FY37" s="448">
        <v>227</v>
      </c>
      <c r="FZ37" s="456">
        <v>229</v>
      </c>
      <c r="GA37" s="460">
        <v>234</v>
      </c>
      <c r="GB37" s="469">
        <v>237</v>
      </c>
      <c r="GC37" s="475">
        <v>240</v>
      </c>
      <c r="GD37" s="483">
        <v>243</v>
      </c>
      <c r="GE37" s="489">
        <v>246</v>
      </c>
      <c r="GF37" s="498">
        <v>248</v>
      </c>
      <c r="GG37" s="505">
        <v>252</v>
      </c>
      <c r="GH37" s="511">
        <v>255</v>
      </c>
      <c r="GI37" s="519">
        <v>257</v>
      </c>
      <c r="GJ37" s="530">
        <v>260</v>
      </c>
      <c r="GK37" s="218">
        <f t="shared" si="3"/>
        <v>3</v>
      </c>
      <c r="GL37" s="7">
        <v>4243</v>
      </c>
      <c r="GM37" s="7">
        <v>4338</v>
      </c>
      <c r="GN37" s="7">
        <v>4475</v>
      </c>
      <c r="GO37" s="13">
        <v>4579</v>
      </c>
      <c r="GP37" s="17">
        <v>4656</v>
      </c>
      <c r="GQ37" s="22">
        <v>4723</v>
      </c>
      <c r="GR37" s="31">
        <v>4804</v>
      </c>
      <c r="GS37" s="37">
        <v>4889</v>
      </c>
      <c r="GT37" s="41">
        <v>5003</v>
      </c>
      <c r="GU37" s="44">
        <v>5110</v>
      </c>
      <c r="GV37" s="47">
        <v>5210</v>
      </c>
      <c r="GW37" s="53">
        <v>5311</v>
      </c>
      <c r="GX37" s="65">
        <v>5417</v>
      </c>
      <c r="GY37" s="69">
        <v>5522</v>
      </c>
      <c r="GZ37" s="71">
        <v>5601</v>
      </c>
      <c r="HA37" s="73">
        <v>5672</v>
      </c>
      <c r="HB37" s="77">
        <v>5750</v>
      </c>
      <c r="HC37" s="82">
        <v>5843</v>
      </c>
      <c r="HD37" s="88">
        <v>5932</v>
      </c>
      <c r="HE37" s="90">
        <v>6020</v>
      </c>
      <c r="HF37" s="93">
        <v>6111</v>
      </c>
      <c r="HG37" s="99">
        <v>6218</v>
      </c>
      <c r="HH37" s="104">
        <v>6329</v>
      </c>
      <c r="HI37" s="114">
        <v>6450</v>
      </c>
      <c r="HJ37" s="117">
        <v>6586</v>
      </c>
      <c r="HK37" s="122">
        <v>6698</v>
      </c>
      <c r="HL37" s="124">
        <v>6814</v>
      </c>
      <c r="HM37" s="129">
        <v>6952</v>
      </c>
      <c r="HN37" s="133">
        <v>7067</v>
      </c>
      <c r="HO37" s="136">
        <v>7192</v>
      </c>
      <c r="HP37" s="140">
        <v>7316</v>
      </c>
      <c r="HQ37" s="145">
        <v>7430</v>
      </c>
      <c r="HR37" s="149">
        <v>7596</v>
      </c>
      <c r="HS37" s="153">
        <v>7740</v>
      </c>
      <c r="HT37" s="158">
        <v>7882</v>
      </c>
      <c r="HU37" s="163">
        <v>8018</v>
      </c>
      <c r="HV37" s="167">
        <v>8181</v>
      </c>
      <c r="HW37" s="174">
        <v>8317</v>
      </c>
      <c r="HX37" s="178">
        <v>8463</v>
      </c>
      <c r="HY37" s="184">
        <v>8593</v>
      </c>
      <c r="HZ37" s="189">
        <v>8717</v>
      </c>
      <c r="IA37" s="193">
        <v>8851</v>
      </c>
      <c r="IB37" s="202">
        <v>8967</v>
      </c>
      <c r="IC37" s="205">
        <v>8969</v>
      </c>
      <c r="ID37" s="209">
        <v>8974</v>
      </c>
      <c r="IE37" s="218">
        <v>8975</v>
      </c>
      <c r="IF37" s="225">
        <v>8979</v>
      </c>
      <c r="IG37" s="229">
        <v>8981</v>
      </c>
      <c r="IH37" s="235">
        <v>8982</v>
      </c>
      <c r="II37" s="245">
        <v>8982</v>
      </c>
      <c r="IJ37" s="251">
        <v>8983</v>
      </c>
      <c r="IK37" s="255">
        <v>8984</v>
      </c>
      <c r="IL37" s="264">
        <v>8984</v>
      </c>
      <c r="IM37" s="268">
        <v>8984</v>
      </c>
      <c r="IN37" s="272">
        <v>8984</v>
      </c>
      <c r="IO37" s="279">
        <v>8984</v>
      </c>
      <c r="IP37" s="285">
        <v>8984</v>
      </c>
      <c r="IQ37" s="291">
        <v>8985</v>
      </c>
      <c r="IR37" s="295">
        <v>8985</v>
      </c>
      <c r="IS37" s="299">
        <v>8986</v>
      </c>
      <c r="IT37" s="305">
        <v>8991</v>
      </c>
      <c r="IU37" s="308">
        <v>8993</v>
      </c>
      <c r="IV37" s="310">
        <v>8997</v>
      </c>
      <c r="IW37" s="313">
        <v>8999</v>
      </c>
      <c r="IX37" s="317">
        <v>9001</v>
      </c>
      <c r="IY37" s="322">
        <v>9002</v>
      </c>
      <c r="IZ37" s="327">
        <v>9058</v>
      </c>
      <c r="JA37" s="331">
        <v>9220</v>
      </c>
      <c r="JB37" s="335">
        <v>9391</v>
      </c>
      <c r="JC37" s="338">
        <v>9572</v>
      </c>
      <c r="JD37" s="343">
        <v>9693</v>
      </c>
      <c r="JE37" s="346">
        <v>9836</v>
      </c>
      <c r="JF37" s="354">
        <v>9977</v>
      </c>
      <c r="JG37" s="375">
        <v>10092</v>
      </c>
      <c r="JH37" s="388">
        <v>10232</v>
      </c>
      <c r="JI37" s="393">
        <v>10381</v>
      </c>
      <c r="JJ37" s="414">
        <v>10619</v>
      </c>
      <c r="JK37" s="422">
        <v>10763</v>
      </c>
      <c r="JL37" s="429">
        <v>10906</v>
      </c>
      <c r="JM37" s="435">
        <v>11072</v>
      </c>
      <c r="JN37" s="441">
        <v>11233</v>
      </c>
      <c r="JO37" s="448">
        <v>11365</v>
      </c>
      <c r="JP37" s="456">
        <v>11502</v>
      </c>
      <c r="JQ37" s="460">
        <v>11704</v>
      </c>
      <c r="JR37" s="469">
        <v>11865</v>
      </c>
      <c r="JS37" s="475">
        <v>12005</v>
      </c>
      <c r="JT37" s="483">
        <v>12160</v>
      </c>
      <c r="JU37" s="489">
        <v>12290</v>
      </c>
      <c r="JV37" s="498">
        <v>12461</v>
      </c>
      <c r="JW37" s="505">
        <v>12654</v>
      </c>
      <c r="JX37" s="511">
        <v>12832</v>
      </c>
      <c r="JY37" s="519">
        <v>12962</v>
      </c>
      <c r="JZ37" s="530">
        <v>13110</v>
      </c>
      <c r="KA37" s="218">
        <f t="shared" si="4"/>
        <v>148</v>
      </c>
      <c r="KB37" s="4"/>
    </row>
    <row r="38" spans="1:288" ht="15" customHeight="1" x14ac:dyDescent="0.2">
      <c r="A38" s="557">
        <v>5</v>
      </c>
      <c r="B38" s="132">
        <v>37</v>
      </c>
      <c r="C38" s="4" t="s">
        <v>271</v>
      </c>
      <c r="D38" s="132">
        <v>2</v>
      </c>
      <c r="E38" s="132">
        <v>2</v>
      </c>
      <c r="F38" s="7">
        <v>423</v>
      </c>
      <c r="G38" s="7">
        <v>428</v>
      </c>
      <c r="H38" s="10">
        <v>433</v>
      </c>
      <c r="I38" s="13">
        <v>437</v>
      </c>
      <c r="J38" s="18">
        <v>443</v>
      </c>
      <c r="K38" s="24">
        <v>450</v>
      </c>
      <c r="L38" s="31">
        <v>456</v>
      </c>
      <c r="M38" s="37">
        <v>465</v>
      </c>
      <c r="N38" s="41">
        <v>471</v>
      </c>
      <c r="O38" s="44">
        <v>477</v>
      </c>
      <c r="P38" s="47">
        <v>483</v>
      </c>
      <c r="Q38" s="53">
        <v>488</v>
      </c>
      <c r="R38" s="65">
        <v>493</v>
      </c>
      <c r="S38" s="69">
        <v>498</v>
      </c>
      <c r="T38" s="71">
        <v>504</v>
      </c>
      <c r="U38" s="73">
        <v>508</v>
      </c>
      <c r="V38" s="77">
        <v>514</v>
      </c>
      <c r="W38" s="82">
        <v>520</v>
      </c>
      <c r="X38" s="88">
        <v>525</v>
      </c>
      <c r="Y38" s="90">
        <v>527</v>
      </c>
      <c r="Z38" s="93">
        <v>529</v>
      </c>
      <c r="AA38" s="99">
        <v>532</v>
      </c>
      <c r="AB38" s="104">
        <v>535</v>
      </c>
      <c r="AC38" s="114">
        <v>537</v>
      </c>
      <c r="AD38" s="117">
        <v>539</v>
      </c>
      <c r="AE38" s="122">
        <v>541</v>
      </c>
      <c r="AF38" s="124">
        <v>543</v>
      </c>
      <c r="AG38" s="129">
        <v>543</v>
      </c>
      <c r="AH38" s="133">
        <v>546</v>
      </c>
      <c r="AI38" s="136">
        <v>550</v>
      </c>
      <c r="AJ38" s="140">
        <v>552</v>
      </c>
      <c r="AK38" s="145">
        <v>554</v>
      </c>
      <c r="AL38" s="149">
        <v>557</v>
      </c>
      <c r="AM38" s="153">
        <v>559</v>
      </c>
      <c r="AN38" s="158">
        <v>562</v>
      </c>
      <c r="AO38" s="163">
        <v>564</v>
      </c>
      <c r="AP38" s="167">
        <v>566</v>
      </c>
      <c r="AQ38" s="174">
        <v>567</v>
      </c>
      <c r="AR38" s="1">
        <v>569</v>
      </c>
      <c r="AS38" s="184">
        <v>572</v>
      </c>
      <c r="AT38" s="189">
        <v>575</v>
      </c>
      <c r="AU38" s="193">
        <v>578</v>
      </c>
      <c r="AV38" s="202">
        <v>583</v>
      </c>
      <c r="AW38" s="1">
        <v>587</v>
      </c>
      <c r="AX38" s="209">
        <v>585</v>
      </c>
      <c r="AY38" s="218">
        <v>585</v>
      </c>
      <c r="AZ38" s="1">
        <v>585</v>
      </c>
      <c r="BA38" s="1">
        <v>585</v>
      </c>
      <c r="BB38" s="241">
        <v>585</v>
      </c>
      <c r="BC38" s="246">
        <v>588</v>
      </c>
      <c r="BD38" s="246">
        <v>590</v>
      </c>
      <c r="BE38" s="246">
        <v>591</v>
      </c>
      <c r="BF38" s="246">
        <v>592</v>
      </c>
      <c r="BG38" s="246">
        <v>593</v>
      </c>
      <c r="BH38" s="246">
        <v>594</v>
      </c>
      <c r="BI38" s="246">
        <v>595</v>
      </c>
      <c r="BJ38" s="246">
        <v>596</v>
      </c>
      <c r="BK38" s="246">
        <v>597</v>
      </c>
      <c r="BL38" s="246">
        <v>597</v>
      </c>
      <c r="BM38" s="246">
        <v>598</v>
      </c>
      <c r="BN38" s="246">
        <v>598</v>
      </c>
      <c r="BO38" s="246">
        <v>599</v>
      </c>
      <c r="BP38" s="246">
        <v>599</v>
      </c>
      <c r="BQ38" s="246">
        <v>599</v>
      </c>
      <c r="BR38" s="246">
        <v>600</v>
      </c>
      <c r="BS38" s="246">
        <v>600</v>
      </c>
      <c r="BT38" s="246">
        <v>601</v>
      </c>
      <c r="BU38" s="246">
        <v>601</v>
      </c>
      <c r="BV38" s="246">
        <v>601</v>
      </c>
      <c r="BW38" s="246">
        <v>601</v>
      </c>
      <c r="BX38" s="246">
        <v>602</v>
      </c>
      <c r="BY38" s="246">
        <v>602</v>
      </c>
      <c r="BZ38" s="241">
        <v>602</v>
      </c>
      <c r="CA38" s="246">
        <v>603</v>
      </c>
      <c r="CB38" s="246">
        <v>603</v>
      </c>
      <c r="CC38" s="246">
        <v>603</v>
      </c>
      <c r="CD38" s="246">
        <v>603</v>
      </c>
      <c r="CE38" s="246">
        <v>604</v>
      </c>
      <c r="CF38" s="246">
        <v>604</v>
      </c>
      <c r="CG38" s="246">
        <v>604</v>
      </c>
      <c r="CH38" s="246">
        <v>604</v>
      </c>
      <c r="CI38" s="246">
        <v>605</v>
      </c>
      <c r="CJ38" s="246">
        <v>605</v>
      </c>
      <c r="CK38" s="246">
        <v>606</v>
      </c>
      <c r="CL38" s="246">
        <v>606</v>
      </c>
      <c r="CM38" s="246">
        <v>606</v>
      </c>
      <c r="CN38" s="246">
        <v>606</v>
      </c>
      <c r="CO38" s="246">
        <v>607</v>
      </c>
      <c r="CP38" s="246">
        <v>607</v>
      </c>
      <c r="CQ38" s="246">
        <v>607</v>
      </c>
      <c r="CR38" s="246">
        <v>607</v>
      </c>
      <c r="CS38" s="246">
        <v>607</v>
      </c>
      <c r="CT38" s="246">
        <v>607</v>
      </c>
      <c r="CU38" s="218">
        <f t="shared" si="0"/>
        <v>0</v>
      </c>
      <c r="CV38" s="7">
        <v>190</v>
      </c>
      <c r="CW38" s="7">
        <v>192</v>
      </c>
      <c r="CX38" s="10">
        <v>196</v>
      </c>
      <c r="CY38" s="13">
        <v>198</v>
      </c>
      <c r="CZ38" s="18">
        <v>201</v>
      </c>
      <c r="DA38" s="22">
        <v>204</v>
      </c>
      <c r="DB38" s="31">
        <v>206</v>
      </c>
      <c r="DC38" s="37">
        <v>209</v>
      </c>
      <c r="DD38" s="41">
        <v>210</v>
      </c>
      <c r="DE38" s="44">
        <v>213</v>
      </c>
      <c r="DF38" s="47">
        <v>217</v>
      </c>
      <c r="DG38" s="53">
        <v>220</v>
      </c>
      <c r="DH38" s="65">
        <v>223</v>
      </c>
      <c r="DI38" s="69">
        <v>226</v>
      </c>
      <c r="DJ38" s="71">
        <v>230</v>
      </c>
      <c r="DK38" s="73">
        <v>233</v>
      </c>
      <c r="DL38" s="77">
        <v>236</v>
      </c>
      <c r="DM38" s="82">
        <v>238</v>
      </c>
      <c r="DN38" s="88">
        <v>240</v>
      </c>
      <c r="DO38" s="90">
        <v>240</v>
      </c>
      <c r="DP38" s="93">
        <v>241</v>
      </c>
      <c r="DQ38" s="99">
        <v>241</v>
      </c>
      <c r="DR38" s="104">
        <v>242</v>
      </c>
      <c r="DS38" s="114">
        <v>244</v>
      </c>
      <c r="DT38" s="117">
        <v>245</v>
      </c>
      <c r="DU38" s="122">
        <v>246</v>
      </c>
      <c r="DV38" s="124">
        <v>247</v>
      </c>
      <c r="DW38" s="129">
        <v>247</v>
      </c>
      <c r="DX38" s="133">
        <v>248</v>
      </c>
      <c r="DY38" s="136">
        <v>248</v>
      </c>
      <c r="DZ38" s="140">
        <v>248</v>
      </c>
      <c r="EA38" s="145">
        <v>248</v>
      </c>
      <c r="EB38" s="149">
        <v>248</v>
      </c>
      <c r="EC38" s="153">
        <v>248</v>
      </c>
      <c r="ED38" s="158">
        <v>249</v>
      </c>
      <c r="EE38" s="163">
        <v>250</v>
      </c>
      <c r="EF38" s="167">
        <v>251</v>
      </c>
      <c r="EG38" s="174">
        <v>251</v>
      </c>
      <c r="EH38" s="1">
        <v>252</v>
      </c>
      <c r="EI38" s="184">
        <v>252</v>
      </c>
      <c r="EJ38" s="189">
        <v>252</v>
      </c>
      <c r="EK38" s="193">
        <v>252</v>
      </c>
      <c r="EL38" s="202">
        <v>252</v>
      </c>
      <c r="EM38" s="1">
        <f>EL38</f>
        <v>252</v>
      </c>
      <c r="EN38" s="209">
        <v>252</v>
      </c>
      <c r="EO38" s="218">
        <v>252</v>
      </c>
      <c r="EP38" s="1">
        <v>252</v>
      </c>
      <c r="EQ38" s="1">
        <v>252</v>
      </c>
      <c r="ER38" s="241">
        <v>252</v>
      </c>
      <c r="ES38" s="246">
        <v>253</v>
      </c>
      <c r="ET38" s="246">
        <v>253</v>
      </c>
      <c r="EU38" s="246">
        <v>254</v>
      </c>
      <c r="EV38" s="246">
        <v>254</v>
      </c>
      <c r="EW38" s="246">
        <v>254</v>
      </c>
      <c r="EX38" s="246">
        <v>254</v>
      </c>
      <c r="EY38" s="246">
        <v>254</v>
      </c>
      <c r="EZ38" s="246">
        <v>254</v>
      </c>
      <c r="FA38" s="246">
        <v>254</v>
      </c>
      <c r="FB38" s="246">
        <v>254</v>
      </c>
      <c r="FC38" s="246">
        <v>254</v>
      </c>
      <c r="FD38" s="246">
        <v>254</v>
      </c>
      <c r="FE38" s="246">
        <v>254</v>
      </c>
      <c r="FF38" s="246">
        <v>254</v>
      </c>
      <c r="FG38" s="246">
        <v>254</v>
      </c>
      <c r="FH38" s="246">
        <v>254</v>
      </c>
      <c r="FI38" s="246">
        <v>254</v>
      </c>
      <c r="FJ38" s="246">
        <v>254</v>
      </c>
      <c r="FK38" s="246">
        <v>254</v>
      </c>
      <c r="FL38" s="246">
        <v>254</v>
      </c>
      <c r="FM38" s="246">
        <v>254</v>
      </c>
      <c r="FN38" s="246">
        <v>255</v>
      </c>
      <c r="FO38" s="246">
        <v>255</v>
      </c>
      <c r="FP38" s="241">
        <v>255</v>
      </c>
      <c r="FQ38" s="246">
        <v>255</v>
      </c>
      <c r="FR38" s="246">
        <v>255</v>
      </c>
      <c r="FS38" s="246">
        <v>255</v>
      </c>
      <c r="FT38" s="246">
        <v>255</v>
      </c>
      <c r="FU38" s="246">
        <v>255</v>
      </c>
      <c r="FV38" s="246">
        <v>255</v>
      </c>
      <c r="FW38" s="246">
        <v>255</v>
      </c>
      <c r="FX38" s="246">
        <v>255</v>
      </c>
      <c r="FY38" s="246">
        <v>256</v>
      </c>
      <c r="FZ38" s="246">
        <v>256</v>
      </c>
      <c r="GA38" s="246">
        <v>257</v>
      </c>
      <c r="GB38" s="246">
        <v>257</v>
      </c>
      <c r="GC38" s="246">
        <v>257</v>
      </c>
      <c r="GD38" s="246">
        <v>257</v>
      </c>
      <c r="GE38" s="246">
        <v>257</v>
      </c>
      <c r="GF38" s="246">
        <v>257</v>
      </c>
      <c r="GG38" s="246">
        <v>257</v>
      </c>
      <c r="GH38" s="246">
        <v>257</v>
      </c>
      <c r="GI38" s="246">
        <v>257</v>
      </c>
      <c r="GJ38" s="246">
        <v>257</v>
      </c>
      <c r="GK38" s="218">
        <f t="shared" si="3"/>
        <v>0</v>
      </c>
      <c r="GL38" s="7">
        <v>9078</v>
      </c>
      <c r="GM38" s="7">
        <v>9209</v>
      </c>
      <c r="GN38" s="7">
        <v>9338</v>
      </c>
      <c r="GO38" s="13">
        <v>9430</v>
      </c>
      <c r="GP38" s="17">
        <v>9549</v>
      </c>
      <c r="GQ38" s="22">
        <v>9666</v>
      </c>
      <c r="GR38" s="31">
        <v>9803</v>
      </c>
      <c r="GS38" s="37">
        <v>9984</v>
      </c>
      <c r="GT38" s="41">
        <v>10159</v>
      </c>
      <c r="GU38" s="44">
        <v>10283</v>
      </c>
      <c r="GV38" s="47">
        <v>10366</v>
      </c>
      <c r="GW38" s="53">
        <v>10464</v>
      </c>
      <c r="GX38" s="65">
        <v>10547</v>
      </c>
      <c r="GY38" s="69">
        <v>10641</v>
      </c>
      <c r="GZ38" s="71">
        <v>10737</v>
      </c>
      <c r="HA38" s="73">
        <v>10817</v>
      </c>
      <c r="HB38" s="77">
        <v>10918</v>
      </c>
      <c r="HC38" s="82">
        <v>11027</v>
      </c>
      <c r="HD38" s="88">
        <v>11125</v>
      </c>
      <c r="HE38" s="90">
        <v>11210</v>
      </c>
      <c r="HF38" s="93">
        <v>11283</v>
      </c>
      <c r="HG38" s="99">
        <v>11380</v>
      </c>
      <c r="HH38" s="104">
        <v>11479</v>
      </c>
      <c r="HI38" s="114">
        <v>11557</v>
      </c>
      <c r="HJ38" s="117">
        <v>11640</v>
      </c>
      <c r="HK38" s="122">
        <v>11690</v>
      </c>
      <c r="HL38" s="124">
        <v>11734</v>
      </c>
      <c r="HM38" s="129">
        <v>11769</v>
      </c>
      <c r="HN38" s="133">
        <v>11838</v>
      </c>
      <c r="HO38" s="136">
        <v>11954</v>
      </c>
      <c r="HP38" s="140">
        <v>12033</v>
      </c>
      <c r="HQ38" s="145">
        <v>12111</v>
      </c>
      <c r="HR38" s="149">
        <v>12182</v>
      </c>
      <c r="HS38" s="153">
        <v>12246</v>
      </c>
      <c r="HT38" s="158">
        <v>12305</v>
      </c>
      <c r="HU38" s="163">
        <v>12362</v>
      </c>
      <c r="HV38" s="167">
        <v>12412</v>
      </c>
      <c r="HW38" s="174">
        <v>12452</v>
      </c>
      <c r="HX38" s="178">
        <v>12550</v>
      </c>
      <c r="HY38" s="184">
        <v>12623</v>
      </c>
      <c r="HZ38" s="189">
        <v>12707</v>
      </c>
      <c r="IA38" s="193">
        <v>12810</v>
      </c>
      <c r="IB38" s="202">
        <v>12919</v>
      </c>
      <c r="IC38" s="205">
        <v>12962</v>
      </c>
      <c r="ID38" s="209">
        <v>13017</v>
      </c>
      <c r="IE38" s="218">
        <v>13077</v>
      </c>
      <c r="IF38" s="225">
        <v>13118</v>
      </c>
      <c r="IG38" s="229">
        <v>13178</v>
      </c>
      <c r="IH38" s="235">
        <v>13208</v>
      </c>
      <c r="II38" s="245">
        <v>13236</v>
      </c>
      <c r="IJ38" s="251">
        <v>13275</v>
      </c>
      <c r="IK38" s="255">
        <v>13302</v>
      </c>
      <c r="IL38" s="264">
        <v>13356</v>
      </c>
      <c r="IM38" s="268">
        <v>13420</v>
      </c>
      <c r="IN38" s="272">
        <v>13491</v>
      </c>
      <c r="IO38" s="279">
        <v>13536</v>
      </c>
      <c r="IP38" s="285">
        <v>13577</v>
      </c>
      <c r="IQ38" s="291">
        <v>13606</v>
      </c>
      <c r="IR38" s="295">
        <v>13634</v>
      </c>
      <c r="IS38" s="299">
        <v>13664</v>
      </c>
      <c r="IT38" s="305">
        <v>13696</v>
      </c>
      <c r="IU38" s="308">
        <v>13727</v>
      </c>
      <c r="IV38" s="310">
        <v>13760</v>
      </c>
      <c r="IW38" s="313">
        <v>13784</v>
      </c>
      <c r="IX38" s="317">
        <v>13816</v>
      </c>
      <c r="IY38" s="322">
        <v>13858</v>
      </c>
      <c r="IZ38" s="327">
        <v>13899</v>
      </c>
      <c r="JA38" s="331">
        <v>13930</v>
      </c>
      <c r="JB38" s="335">
        <v>13955</v>
      </c>
      <c r="JC38" s="338">
        <v>13986</v>
      </c>
      <c r="JD38" s="343">
        <v>14011</v>
      </c>
      <c r="JE38" s="346">
        <v>14040</v>
      </c>
      <c r="JF38" s="354">
        <v>14067</v>
      </c>
      <c r="JG38" s="375">
        <v>14093</v>
      </c>
      <c r="JH38" s="388">
        <v>14121</v>
      </c>
      <c r="JI38" s="393">
        <v>14150</v>
      </c>
      <c r="JJ38" s="414">
        <v>14186</v>
      </c>
      <c r="JK38" s="422">
        <v>14226</v>
      </c>
      <c r="JL38" s="429">
        <v>14275</v>
      </c>
      <c r="JM38" s="435">
        <v>14314</v>
      </c>
      <c r="JN38" s="441">
        <v>14345</v>
      </c>
      <c r="JO38" s="448">
        <v>14383</v>
      </c>
      <c r="JP38" s="456">
        <v>14412</v>
      </c>
      <c r="JQ38" s="460">
        <v>14460</v>
      </c>
      <c r="JR38" s="469">
        <v>14492</v>
      </c>
      <c r="JS38" s="475">
        <v>14519</v>
      </c>
      <c r="JT38" s="483">
        <v>14552</v>
      </c>
      <c r="JU38" s="489">
        <v>14579</v>
      </c>
      <c r="JV38" s="498">
        <v>14617</v>
      </c>
      <c r="JW38" s="505">
        <v>14662</v>
      </c>
      <c r="JX38" s="511">
        <v>14701</v>
      </c>
      <c r="JY38" s="519">
        <v>14738</v>
      </c>
      <c r="JZ38" s="530">
        <v>14767</v>
      </c>
      <c r="KA38" s="218">
        <f t="shared" si="4"/>
        <v>29</v>
      </c>
      <c r="KB38" s="4"/>
    </row>
    <row r="39" spans="1:288" ht="15" customHeight="1" x14ac:dyDescent="0.2">
      <c r="A39" s="557"/>
      <c r="B39" s="132">
        <v>38</v>
      </c>
      <c r="C39" s="4" t="s">
        <v>365</v>
      </c>
      <c r="D39" s="132">
        <v>0</v>
      </c>
      <c r="E39" s="132">
        <v>1</v>
      </c>
      <c r="F39" s="7" t="s">
        <v>7</v>
      </c>
      <c r="G39" s="7" t="s">
        <v>7</v>
      </c>
      <c r="H39" s="10" t="s">
        <v>7</v>
      </c>
      <c r="I39" s="15" t="s">
        <v>7</v>
      </c>
      <c r="J39" s="18" t="s">
        <v>7</v>
      </c>
      <c r="K39" s="22" t="s">
        <v>7</v>
      </c>
      <c r="L39" s="31" t="s">
        <v>7</v>
      </c>
      <c r="M39" s="40" t="s">
        <v>7</v>
      </c>
      <c r="N39" s="41" t="s">
        <v>7</v>
      </c>
      <c r="O39" s="44" t="s">
        <v>7</v>
      </c>
      <c r="P39" s="47" t="s">
        <v>7</v>
      </c>
      <c r="Q39" s="53" t="s">
        <v>7</v>
      </c>
      <c r="R39" s="65" t="s">
        <v>7</v>
      </c>
      <c r="S39" s="69" t="s">
        <v>7</v>
      </c>
      <c r="T39" s="71" t="s">
        <v>7</v>
      </c>
      <c r="U39" s="73" t="s">
        <v>7</v>
      </c>
      <c r="V39" s="77" t="s">
        <v>7</v>
      </c>
      <c r="W39" s="82" t="s">
        <v>7</v>
      </c>
      <c r="X39" s="88" t="s">
        <v>7</v>
      </c>
      <c r="Y39" s="90" t="s">
        <v>7</v>
      </c>
      <c r="Z39" s="93" t="s">
        <v>7</v>
      </c>
      <c r="AA39" s="99" t="s">
        <v>7</v>
      </c>
      <c r="AB39" s="104" t="s">
        <v>7</v>
      </c>
      <c r="AC39" s="114" t="s">
        <v>7</v>
      </c>
      <c r="AD39" s="117" t="s">
        <v>7</v>
      </c>
      <c r="AE39" s="122" t="s">
        <v>7</v>
      </c>
      <c r="AF39" s="124" t="s">
        <v>7</v>
      </c>
      <c r="AG39" s="129" t="s">
        <v>7</v>
      </c>
      <c r="AH39" s="133" t="s">
        <v>7</v>
      </c>
      <c r="AI39" s="136" t="s">
        <v>7</v>
      </c>
      <c r="AJ39" s="142" t="s">
        <v>7</v>
      </c>
      <c r="AK39" s="148" t="s">
        <v>7</v>
      </c>
      <c r="AL39" s="151" t="s">
        <v>7</v>
      </c>
      <c r="AM39" s="157" t="s">
        <v>7</v>
      </c>
      <c r="AN39" s="159" t="s">
        <v>7</v>
      </c>
      <c r="AO39" s="165" t="s">
        <v>7</v>
      </c>
      <c r="AP39" s="169" t="s">
        <v>7</v>
      </c>
      <c r="AQ39" s="175" t="s">
        <v>7</v>
      </c>
      <c r="AR39" s="181" t="s">
        <v>7</v>
      </c>
      <c r="AS39" s="186" t="s">
        <v>7</v>
      </c>
      <c r="AT39" s="191" t="s">
        <v>7</v>
      </c>
      <c r="AU39" s="200" t="s">
        <v>7</v>
      </c>
      <c r="AV39" s="203" t="s">
        <v>7</v>
      </c>
      <c r="AW39" s="207" t="s">
        <v>7</v>
      </c>
      <c r="AX39" s="211" t="s">
        <v>7</v>
      </c>
      <c r="AY39" s="220" t="s">
        <v>7</v>
      </c>
      <c r="AZ39" s="227" t="s">
        <v>7</v>
      </c>
      <c r="BA39" s="231" t="s">
        <v>7</v>
      </c>
      <c r="BB39" s="238" t="s">
        <v>7</v>
      </c>
      <c r="BC39" s="248" t="s">
        <v>7</v>
      </c>
      <c r="BD39" s="253" t="s">
        <v>7</v>
      </c>
      <c r="BE39" s="258" t="s">
        <v>7</v>
      </c>
      <c r="BF39" s="266" t="s">
        <v>7</v>
      </c>
      <c r="BG39" s="270" t="s">
        <v>7</v>
      </c>
      <c r="BH39" s="274" t="s">
        <v>7</v>
      </c>
      <c r="BI39" s="281" t="s">
        <v>7</v>
      </c>
      <c r="BJ39" s="287" t="s">
        <v>7</v>
      </c>
      <c r="BK39" s="293" t="s">
        <v>7</v>
      </c>
      <c r="BL39" s="297" t="s">
        <v>7</v>
      </c>
      <c r="BM39" s="302" t="s">
        <v>7</v>
      </c>
      <c r="BN39" s="307" t="s">
        <v>7</v>
      </c>
      <c r="BO39" s="309" t="s">
        <v>7</v>
      </c>
      <c r="BP39" s="312" t="s">
        <v>7</v>
      </c>
      <c r="BQ39" s="315" t="s">
        <v>7</v>
      </c>
      <c r="BR39" s="319" t="s">
        <v>7</v>
      </c>
      <c r="BS39" s="325" t="s">
        <v>7</v>
      </c>
      <c r="BT39" s="329" t="s">
        <v>7</v>
      </c>
      <c r="BU39" s="331" t="s">
        <v>7</v>
      </c>
      <c r="BV39" s="337" t="s">
        <v>7</v>
      </c>
      <c r="BW39" s="339" t="s">
        <v>7</v>
      </c>
      <c r="BX39" s="345" t="s">
        <v>7</v>
      </c>
      <c r="BY39" s="349" t="s">
        <v>7</v>
      </c>
      <c r="BZ39" s="371" t="s">
        <v>7</v>
      </c>
      <c r="CA39" s="376" t="s">
        <v>7</v>
      </c>
      <c r="CB39" s="388" t="s">
        <v>7</v>
      </c>
      <c r="CC39" s="394" t="s">
        <v>7</v>
      </c>
      <c r="CD39" s="416" t="s">
        <v>7</v>
      </c>
      <c r="CE39" s="427" t="s">
        <v>7</v>
      </c>
      <c r="CF39" s="432" t="s">
        <v>7</v>
      </c>
      <c r="CG39" s="437" t="s">
        <v>7</v>
      </c>
      <c r="CH39" s="441" t="s">
        <v>7</v>
      </c>
      <c r="CI39" s="450" t="s">
        <v>7</v>
      </c>
      <c r="CJ39" s="457" t="s">
        <v>7</v>
      </c>
      <c r="CK39" s="461" t="s">
        <v>7</v>
      </c>
      <c r="CL39" s="469" t="s">
        <v>7</v>
      </c>
      <c r="CM39" s="477" t="s">
        <v>7</v>
      </c>
      <c r="CN39" s="485" t="s">
        <v>7</v>
      </c>
      <c r="CO39" s="491" t="s">
        <v>7</v>
      </c>
      <c r="CP39" s="499" t="s">
        <v>7</v>
      </c>
      <c r="CQ39" s="506" t="s">
        <v>7</v>
      </c>
      <c r="CR39" s="514" t="s">
        <v>7</v>
      </c>
      <c r="CS39" s="521" t="s">
        <v>7</v>
      </c>
      <c r="CT39" s="533" t="s">
        <v>7</v>
      </c>
      <c r="CU39" s="218">
        <f>4.37*E39</f>
        <v>4.37</v>
      </c>
      <c r="CV39" s="7" t="s">
        <v>7</v>
      </c>
      <c r="CW39" s="7" t="s">
        <v>7</v>
      </c>
      <c r="CX39" s="10" t="s">
        <v>7</v>
      </c>
      <c r="CY39" s="15" t="s">
        <v>7</v>
      </c>
      <c r="CZ39" s="18" t="s">
        <v>7</v>
      </c>
      <c r="DA39" s="22" t="s">
        <v>7</v>
      </c>
      <c r="DB39" s="31" t="s">
        <v>7</v>
      </c>
      <c r="DC39" s="40" t="s">
        <v>7</v>
      </c>
      <c r="DD39" s="41" t="s">
        <v>7</v>
      </c>
      <c r="DE39" s="44" t="s">
        <v>7</v>
      </c>
      <c r="DF39" s="47" t="s">
        <v>7</v>
      </c>
      <c r="DG39" s="53" t="s">
        <v>7</v>
      </c>
      <c r="DH39" s="65" t="s">
        <v>7</v>
      </c>
      <c r="DI39" s="69" t="s">
        <v>7</v>
      </c>
      <c r="DJ39" s="71" t="s">
        <v>7</v>
      </c>
      <c r="DK39" s="73" t="s">
        <v>7</v>
      </c>
      <c r="DL39" s="77" t="s">
        <v>7</v>
      </c>
      <c r="DM39" s="82" t="s">
        <v>7</v>
      </c>
      <c r="DN39" s="88" t="s">
        <v>7</v>
      </c>
      <c r="DO39" s="90" t="s">
        <v>7</v>
      </c>
      <c r="DP39" s="93" t="s">
        <v>7</v>
      </c>
      <c r="DQ39" s="99" t="s">
        <v>7</v>
      </c>
      <c r="DR39" s="104" t="s">
        <v>7</v>
      </c>
      <c r="DS39" s="114" t="s">
        <v>7</v>
      </c>
      <c r="DT39" s="117" t="s">
        <v>7</v>
      </c>
      <c r="DU39" s="122" t="s">
        <v>7</v>
      </c>
      <c r="DV39" s="124" t="s">
        <v>7</v>
      </c>
      <c r="DW39" s="129" t="s">
        <v>7</v>
      </c>
      <c r="DX39" s="133" t="s">
        <v>7</v>
      </c>
      <c r="DY39" s="136" t="s">
        <v>7</v>
      </c>
      <c r="DZ39" s="142" t="s">
        <v>7</v>
      </c>
      <c r="EA39" s="148" t="s">
        <v>7</v>
      </c>
      <c r="EB39" s="151" t="s">
        <v>7</v>
      </c>
      <c r="EC39" s="157" t="s">
        <v>7</v>
      </c>
      <c r="ED39" s="159" t="s">
        <v>7</v>
      </c>
      <c r="EE39" s="165" t="s">
        <v>7</v>
      </c>
      <c r="EF39" s="169" t="s">
        <v>7</v>
      </c>
      <c r="EG39" s="175" t="s">
        <v>7</v>
      </c>
      <c r="EH39" s="181" t="s">
        <v>7</v>
      </c>
      <c r="EI39" s="186" t="s">
        <v>7</v>
      </c>
      <c r="EJ39" s="191" t="s">
        <v>7</v>
      </c>
      <c r="EK39" s="200" t="s">
        <v>7</v>
      </c>
      <c r="EL39" s="203" t="s">
        <v>7</v>
      </c>
      <c r="EM39" s="207" t="s">
        <v>7</v>
      </c>
      <c r="EN39" s="211" t="s">
        <v>7</v>
      </c>
      <c r="EO39" s="220" t="s">
        <v>7</v>
      </c>
      <c r="EP39" s="227" t="s">
        <v>7</v>
      </c>
      <c r="EQ39" s="231" t="s">
        <v>7</v>
      </c>
      <c r="ER39" s="238" t="s">
        <v>7</v>
      </c>
      <c r="ES39" s="248" t="s">
        <v>7</v>
      </c>
      <c r="ET39" s="253" t="s">
        <v>7</v>
      </c>
      <c r="EU39" s="258" t="s">
        <v>7</v>
      </c>
      <c r="EV39" s="266" t="s">
        <v>7</v>
      </c>
      <c r="EW39" s="270" t="s">
        <v>7</v>
      </c>
      <c r="EX39" s="274" t="s">
        <v>7</v>
      </c>
      <c r="EY39" s="281" t="s">
        <v>7</v>
      </c>
      <c r="EZ39" s="287" t="s">
        <v>7</v>
      </c>
      <c r="FA39" s="293" t="s">
        <v>7</v>
      </c>
      <c r="FB39" s="297" t="s">
        <v>7</v>
      </c>
      <c r="FC39" s="302" t="s">
        <v>7</v>
      </c>
      <c r="FD39" s="307" t="s">
        <v>7</v>
      </c>
      <c r="FE39" s="309" t="s">
        <v>7</v>
      </c>
      <c r="FF39" s="312" t="s">
        <v>7</v>
      </c>
      <c r="FG39" s="315" t="s">
        <v>7</v>
      </c>
      <c r="FH39" s="319" t="s">
        <v>7</v>
      </c>
      <c r="FI39" s="325" t="s">
        <v>7</v>
      </c>
      <c r="FJ39" s="329" t="s">
        <v>7</v>
      </c>
      <c r="FK39" s="331" t="s">
        <v>7</v>
      </c>
      <c r="FL39" s="337" t="s">
        <v>7</v>
      </c>
      <c r="FM39" s="339" t="s">
        <v>7</v>
      </c>
      <c r="FN39" s="345" t="s">
        <v>7</v>
      </c>
      <c r="FO39" s="349" t="s">
        <v>7</v>
      </c>
      <c r="FP39" s="371" t="s">
        <v>7</v>
      </c>
      <c r="FQ39" s="376" t="s">
        <v>7</v>
      </c>
      <c r="FR39" s="388" t="s">
        <v>7</v>
      </c>
      <c r="FS39" s="394" t="s">
        <v>7</v>
      </c>
      <c r="FT39" s="416" t="s">
        <v>7</v>
      </c>
      <c r="FU39" s="427" t="s">
        <v>7</v>
      </c>
      <c r="FV39" s="432" t="s">
        <v>7</v>
      </c>
      <c r="FW39" s="437" t="s">
        <v>7</v>
      </c>
      <c r="FX39" s="441" t="s">
        <v>7</v>
      </c>
      <c r="FY39" s="450" t="s">
        <v>7</v>
      </c>
      <c r="FZ39" s="457" t="s">
        <v>7</v>
      </c>
      <c r="GA39" s="461" t="s">
        <v>7</v>
      </c>
      <c r="GB39" s="469" t="s">
        <v>7</v>
      </c>
      <c r="GC39" s="477" t="s">
        <v>7</v>
      </c>
      <c r="GD39" s="485" t="s">
        <v>7</v>
      </c>
      <c r="GE39" s="491" t="s">
        <v>7</v>
      </c>
      <c r="GF39" s="499" t="s">
        <v>7</v>
      </c>
      <c r="GG39" s="506" t="s">
        <v>7</v>
      </c>
      <c r="GH39" s="514" t="s">
        <v>7</v>
      </c>
      <c r="GI39" s="521" t="s">
        <v>7</v>
      </c>
      <c r="GJ39" s="533" t="s">
        <v>7</v>
      </c>
      <c r="GK39" s="218">
        <f>3.18*E39</f>
        <v>3.18</v>
      </c>
      <c r="GL39" s="7">
        <v>8176</v>
      </c>
      <c r="GM39" s="7">
        <v>8280</v>
      </c>
      <c r="GN39" s="7">
        <v>8403</v>
      </c>
      <c r="GO39" s="13">
        <v>8517</v>
      </c>
      <c r="GP39" s="17">
        <v>8618</v>
      </c>
      <c r="GQ39" s="22">
        <v>8732</v>
      </c>
      <c r="GR39" s="31">
        <v>8822</v>
      </c>
      <c r="GS39" s="37">
        <v>8912</v>
      </c>
      <c r="GT39" s="41">
        <v>8990</v>
      </c>
      <c r="GU39" s="44">
        <v>9083</v>
      </c>
      <c r="GV39" s="47">
        <v>9159</v>
      </c>
      <c r="GW39" s="53">
        <v>9251</v>
      </c>
      <c r="GX39" s="65">
        <v>9358</v>
      </c>
      <c r="GY39" s="69">
        <v>9467</v>
      </c>
      <c r="GZ39" s="71">
        <v>9595</v>
      </c>
      <c r="HA39" s="73">
        <v>9671</v>
      </c>
      <c r="HB39" s="77">
        <v>9760</v>
      </c>
      <c r="HC39" s="82">
        <v>9866</v>
      </c>
      <c r="HD39" s="88">
        <v>9983</v>
      </c>
      <c r="HE39" s="90">
        <v>10097</v>
      </c>
      <c r="HF39" s="93">
        <v>10185</v>
      </c>
      <c r="HG39" s="99">
        <v>10297</v>
      </c>
      <c r="HH39" s="104">
        <v>10427</v>
      </c>
      <c r="HI39" s="114">
        <v>10565</v>
      </c>
      <c r="HJ39" s="117">
        <v>10686</v>
      </c>
      <c r="HK39" s="122">
        <v>10810</v>
      </c>
      <c r="HL39" s="124">
        <v>10950</v>
      </c>
      <c r="HM39" s="129">
        <v>11079</v>
      </c>
      <c r="HN39" s="133">
        <v>11204</v>
      </c>
      <c r="HO39" s="136">
        <v>11612</v>
      </c>
      <c r="HP39" s="140">
        <v>12033</v>
      </c>
      <c r="HQ39" s="145">
        <v>12463</v>
      </c>
      <c r="HR39" s="149">
        <v>12734</v>
      </c>
      <c r="HS39" s="153">
        <v>12821</v>
      </c>
      <c r="HT39" s="158">
        <v>12910</v>
      </c>
      <c r="HU39" s="163">
        <v>12989</v>
      </c>
      <c r="HV39" s="167">
        <v>13082</v>
      </c>
      <c r="HW39" s="174">
        <v>13163</v>
      </c>
      <c r="HX39" s="178">
        <v>13209</v>
      </c>
      <c r="HY39" s="184">
        <v>13265</v>
      </c>
      <c r="HZ39" s="189">
        <v>13349</v>
      </c>
      <c r="IA39" s="193">
        <v>13542</v>
      </c>
      <c r="IB39" s="202">
        <v>13741</v>
      </c>
      <c r="IC39" s="205">
        <v>13891</v>
      </c>
      <c r="ID39" s="209">
        <v>13937</v>
      </c>
      <c r="IE39" s="218">
        <v>14153</v>
      </c>
      <c r="IF39" s="225">
        <v>14284</v>
      </c>
      <c r="IG39" s="229">
        <v>14570</v>
      </c>
      <c r="IH39" s="235">
        <v>15180</v>
      </c>
      <c r="II39" s="245">
        <v>15634</v>
      </c>
      <c r="IJ39" s="251">
        <v>15833</v>
      </c>
      <c r="IK39" s="255">
        <v>15937</v>
      </c>
      <c r="IL39" s="264">
        <v>16005</v>
      </c>
      <c r="IM39" s="268">
        <v>16080</v>
      </c>
      <c r="IN39" s="272">
        <v>16141</v>
      </c>
      <c r="IO39" s="279">
        <v>16187</v>
      </c>
      <c r="IP39" s="285">
        <v>16230</v>
      </c>
      <c r="IQ39" s="291">
        <v>16272</v>
      </c>
      <c r="IR39" s="295">
        <v>16310</v>
      </c>
      <c r="IS39" s="299">
        <v>16320</v>
      </c>
      <c r="IT39" s="305">
        <v>16391</v>
      </c>
      <c r="IU39" s="308">
        <v>16490</v>
      </c>
      <c r="IV39" s="310">
        <v>16607</v>
      </c>
      <c r="IW39" s="313">
        <v>16767</v>
      </c>
      <c r="IX39" s="317">
        <v>16915</v>
      </c>
      <c r="IY39" s="322">
        <v>17061</v>
      </c>
      <c r="IZ39" s="327">
        <v>17271</v>
      </c>
      <c r="JA39" s="331">
        <v>17472</v>
      </c>
      <c r="JB39" s="335">
        <v>17669</v>
      </c>
      <c r="JC39" s="338">
        <v>17728</v>
      </c>
      <c r="JD39" s="343">
        <v>17765</v>
      </c>
      <c r="JE39" s="346">
        <v>17804</v>
      </c>
      <c r="JF39" s="354">
        <v>17840</v>
      </c>
      <c r="JG39" s="375">
        <v>17871</v>
      </c>
      <c r="JH39" s="388">
        <v>17921</v>
      </c>
      <c r="JI39" s="393">
        <v>17981</v>
      </c>
      <c r="JJ39" s="414">
        <v>18106</v>
      </c>
      <c r="JK39" s="422">
        <v>18191</v>
      </c>
      <c r="JL39" s="429">
        <v>18315</v>
      </c>
      <c r="JM39" s="435">
        <v>18395</v>
      </c>
      <c r="JN39" s="441">
        <v>18462</v>
      </c>
      <c r="JO39" s="448">
        <v>18516</v>
      </c>
      <c r="JP39" s="456">
        <v>18571</v>
      </c>
      <c r="JQ39" s="460">
        <v>18627</v>
      </c>
      <c r="JR39" s="469">
        <v>18683</v>
      </c>
      <c r="JS39" s="475">
        <v>18742</v>
      </c>
      <c r="JT39" s="483">
        <v>18805</v>
      </c>
      <c r="JU39" s="489">
        <v>18870</v>
      </c>
      <c r="JV39" s="498">
        <v>18930</v>
      </c>
      <c r="JW39" s="505">
        <v>19015</v>
      </c>
      <c r="JX39" s="511">
        <v>19090</v>
      </c>
      <c r="JY39" s="519">
        <v>19161</v>
      </c>
      <c r="JZ39" s="530">
        <v>19233</v>
      </c>
      <c r="KA39" s="218">
        <f t="shared" si="4"/>
        <v>72</v>
      </c>
      <c r="KB39" s="4"/>
    </row>
    <row r="40" spans="1:288" ht="15" customHeight="1" x14ac:dyDescent="0.2">
      <c r="A40" s="557"/>
      <c r="B40" s="132">
        <v>39</v>
      </c>
      <c r="C40" s="4" t="s">
        <v>272</v>
      </c>
      <c r="D40" s="132">
        <v>2</v>
      </c>
      <c r="E40" s="132">
        <v>2</v>
      </c>
      <c r="F40" s="7">
        <v>401</v>
      </c>
      <c r="G40" s="7">
        <v>414</v>
      </c>
      <c r="H40" s="10">
        <v>427</v>
      </c>
      <c r="I40" s="13">
        <v>442</v>
      </c>
      <c r="J40" s="18">
        <v>455</v>
      </c>
      <c r="K40" s="22">
        <v>469</v>
      </c>
      <c r="L40" s="1">
        <v>479</v>
      </c>
      <c r="M40" s="37">
        <v>495</v>
      </c>
      <c r="N40" s="1">
        <f t="shared" ref="N40:N42" si="79">ROUND((M40-F40)/7+M40,0)</f>
        <v>508</v>
      </c>
      <c r="O40" s="44">
        <v>521</v>
      </c>
      <c r="P40" s="47">
        <v>534</v>
      </c>
      <c r="Q40" s="53">
        <v>547</v>
      </c>
      <c r="R40" s="65">
        <v>560</v>
      </c>
      <c r="S40" s="69">
        <v>571</v>
      </c>
      <c r="T40" s="71">
        <v>583</v>
      </c>
      <c r="U40" s="73">
        <v>593</v>
      </c>
      <c r="V40" s="77">
        <v>602</v>
      </c>
      <c r="W40" s="82">
        <v>613</v>
      </c>
      <c r="X40" s="88">
        <v>622</v>
      </c>
      <c r="Y40" s="1">
        <f>ROUND((X40-U40)/3+X40,1)</f>
        <v>631.70000000000005</v>
      </c>
      <c r="Z40" s="93">
        <v>645</v>
      </c>
      <c r="AA40" s="99">
        <v>654</v>
      </c>
      <c r="AB40" s="104">
        <v>662</v>
      </c>
      <c r="AC40" s="114">
        <v>668</v>
      </c>
      <c r="AD40" s="117">
        <v>675</v>
      </c>
      <c r="AE40" s="122">
        <v>681</v>
      </c>
      <c r="AF40" s="124">
        <v>686</v>
      </c>
      <c r="AG40" s="129">
        <v>693</v>
      </c>
      <c r="AH40" s="133">
        <v>701</v>
      </c>
      <c r="AI40" s="136">
        <v>713</v>
      </c>
      <c r="AJ40" s="140">
        <v>723</v>
      </c>
      <c r="AK40" s="145">
        <v>732</v>
      </c>
      <c r="AL40" s="149">
        <v>741</v>
      </c>
      <c r="AM40" s="153">
        <v>750</v>
      </c>
      <c r="AN40" s="158">
        <v>759</v>
      </c>
      <c r="AO40" s="163">
        <v>766</v>
      </c>
      <c r="AP40" s="167">
        <v>776</v>
      </c>
      <c r="AQ40" s="174">
        <v>786</v>
      </c>
      <c r="AR40" s="178">
        <v>797</v>
      </c>
      <c r="AS40" s="184">
        <v>805</v>
      </c>
      <c r="AT40" s="189">
        <v>812</v>
      </c>
      <c r="AU40" s="193">
        <v>821</v>
      </c>
      <c r="AV40" s="202">
        <v>831</v>
      </c>
      <c r="AW40" s="205">
        <v>842</v>
      </c>
      <c r="AX40" s="209">
        <v>851</v>
      </c>
      <c r="AY40" s="218">
        <v>863</v>
      </c>
      <c r="AZ40" s="1">
        <v>873</v>
      </c>
      <c r="BA40" s="1">
        <v>883</v>
      </c>
      <c r="BB40" s="1">
        <v>893</v>
      </c>
      <c r="BC40" s="245">
        <v>900</v>
      </c>
      <c r="BD40" s="251">
        <v>910</v>
      </c>
      <c r="BE40" s="255">
        <v>920</v>
      </c>
      <c r="BF40" s="264">
        <v>931</v>
      </c>
      <c r="BG40" s="1">
        <v>942</v>
      </c>
      <c r="BH40" s="272">
        <v>950</v>
      </c>
      <c r="BI40" s="279">
        <v>961</v>
      </c>
      <c r="BJ40" s="285">
        <v>969</v>
      </c>
      <c r="BK40" s="291">
        <v>981</v>
      </c>
      <c r="BL40" s="295">
        <v>990</v>
      </c>
      <c r="BM40" s="303">
        <v>1001</v>
      </c>
      <c r="BN40" s="305">
        <v>1010</v>
      </c>
      <c r="BO40" s="308">
        <v>1020</v>
      </c>
      <c r="BP40" s="310">
        <v>1033</v>
      </c>
      <c r="BQ40" s="313">
        <v>1043</v>
      </c>
      <c r="BR40" s="317">
        <v>1056</v>
      </c>
      <c r="BS40" s="322">
        <v>1065</v>
      </c>
      <c r="BT40" s="330">
        <v>1080</v>
      </c>
      <c r="BU40" s="331">
        <v>1092</v>
      </c>
      <c r="BV40" s="335">
        <v>1105</v>
      </c>
      <c r="BW40" s="338">
        <v>1113</v>
      </c>
      <c r="BX40" s="343">
        <v>1122</v>
      </c>
      <c r="BY40" s="346">
        <v>1132</v>
      </c>
      <c r="BZ40" s="354">
        <v>1138</v>
      </c>
      <c r="CA40" s="375">
        <v>6</v>
      </c>
      <c r="CB40" s="388">
        <v>12</v>
      </c>
      <c r="CC40" s="393">
        <v>20</v>
      </c>
      <c r="CD40" s="414">
        <v>30</v>
      </c>
      <c r="CE40" s="422">
        <v>44</v>
      </c>
      <c r="CF40" s="429">
        <v>56</v>
      </c>
      <c r="CG40" s="435">
        <v>68</v>
      </c>
      <c r="CH40" s="441">
        <v>79</v>
      </c>
      <c r="CI40" s="448">
        <v>92</v>
      </c>
      <c r="CJ40" s="456">
        <v>103</v>
      </c>
      <c r="CK40" s="460">
        <v>115</v>
      </c>
      <c r="CL40" s="469">
        <v>127</v>
      </c>
      <c r="CM40" s="475">
        <v>138</v>
      </c>
      <c r="CN40" s="483">
        <v>151</v>
      </c>
      <c r="CO40" s="489">
        <v>162</v>
      </c>
      <c r="CP40" s="498">
        <v>174</v>
      </c>
      <c r="CQ40" s="505">
        <v>184</v>
      </c>
      <c r="CR40" s="511">
        <v>193</v>
      </c>
      <c r="CS40" s="519">
        <v>205</v>
      </c>
      <c r="CT40" s="530">
        <v>217</v>
      </c>
      <c r="CU40" s="218">
        <f t="shared" si="0"/>
        <v>12</v>
      </c>
      <c r="CV40" s="7">
        <v>14</v>
      </c>
      <c r="CW40" s="7">
        <v>14</v>
      </c>
      <c r="CX40" s="10">
        <v>14</v>
      </c>
      <c r="CY40" s="13">
        <v>14</v>
      </c>
      <c r="CZ40" s="18">
        <v>14</v>
      </c>
      <c r="DA40" s="22">
        <v>14</v>
      </c>
      <c r="DB40" s="1">
        <v>14</v>
      </c>
      <c r="DC40" s="37">
        <v>14</v>
      </c>
      <c r="DD40" s="1">
        <f t="shared" ref="DD40:DD42" si="80">ROUND((DC40-CV40)/7+DC40,0)</f>
        <v>14</v>
      </c>
      <c r="DE40" s="44">
        <v>14</v>
      </c>
      <c r="DF40" s="47">
        <v>14</v>
      </c>
      <c r="DG40" s="53">
        <v>14</v>
      </c>
      <c r="DH40" s="65">
        <v>14</v>
      </c>
      <c r="DI40" s="69">
        <v>14</v>
      </c>
      <c r="DJ40" s="71">
        <v>15</v>
      </c>
      <c r="DK40" s="73">
        <v>18</v>
      </c>
      <c r="DL40" s="77">
        <v>21</v>
      </c>
      <c r="DM40" s="82">
        <v>23</v>
      </c>
      <c r="DN40" s="88">
        <v>25</v>
      </c>
      <c r="DO40" s="1">
        <f>ROUND((DN40-DK40)/3+DN40,1)</f>
        <v>27.3</v>
      </c>
      <c r="DP40" s="93">
        <v>29</v>
      </c>
      <c r="DQ40" s="99">
        <v>33</v>
      </c>
      <c r="DR40" s="104">
        <v>37</v>
      </c>
      <c r="DS40" s="114">
        <v>41</v>
      </c>
      <c r="DT40" s="117">
        <v>46</v>
      </c>
      <c r="DU40" s="122">
        <v>50</v>
      </c>
      <c r="DV40" s="124">
        <v>53</v>
      </c>
      <c r="DW40" s="129">
        <v>57</v>
      </c>
      <c r="DX40" s="133">
        <v>59</v>
      </c>
      <c r="DY40" s="136">
        <v>59</v>
      </c>
      <c r="DZ40" s="140">
        <v>59</v>
      </c>
      <c r="EA40" s="145">
        <v>59</v>
      </c>
      <c r="EB40" s="149">
        <v>59</v>
      </c>
      <c r="EC40" s="153">
        <v>59</v>
      </c>
      <c r="ED40" s="158">
        <v>59</v>
      </c>
      <c r="EE40" s="163">
        <v>59</v>
      </c>
      <c r="EF40" s="167">
        <v>59</v>
      </c>
      <c r="EG40" s="174">
        <v>59</v>
      </c>
      <c r="EH40" s="178">
        <v>59</v>
      </c>
      <c r="EI40" s="184">
        <v>59</v>
      </c>
      <c r="EJ40" s="189">
        <v>60</v>
      </c>
      <c r="EK40" s="193">
        <v>60</v>
      </c>
      <c r="EL40" s="202">
        <v>60</v>
      </c>
      <c r="EM40" s="205">
        <v>60</v>
      </c>
      <c r="EN40" s="209">
        <v>60</v>
      </c>
      <c r="EO40" s="218">
        <v>60</v>
      </c>
      <c r="EP40" s="1">
        <v>60</v>
      </c>
      <c r="EQ40" s="1">
        <v>60</v>
      </c>
      <c r="ER40" s="1">
        <v>60</v>
      </c>
      <c r="ES40" s="245">
        <v>60</v>
      </c>
      <c r="ET40" s="251">
        <v>60</v>
      </c>
      <c r="EU40" s="255">
        <v>60</v>
      </c>
      <c r="EV40" s="264">
        <v>60</v>
      </c>
      <c r="EW40" s="1">
        <f>EV40</f>
        <v>60</v>
      </c>
      <c r="EX40" s="272">
        <v>60</v>
      </c>
      <c r="EY40" s="279">
        <v>60</v>
      </c>
      <c r="EZ40" s="285">
        <v>60</v>
      </c>
      <c r="FA40" s="291">
        <v>60</v>
      </c>
      <c r="FB40" s="295">
        <v>60</v>
      </c>
      <c r="FC40" s="303">
        <v>60</v>
      </c>
      <c r="FD40" s="305">
        <v>60</v>
      </c>
      <c r="FE40" s="308">
        <v>60</v>
      </c>
      <c r="FF40" s="310">
        <v>60</v>
      </c>
      <c r="FG40" s="313">
        <v>60</v>
      </c>
      <c r="FH40" s="317">
        <v>60</v>
      </c>
      <c r="FI40" s="322">
        <v>60</v>
      </c>
      <c r="FJ40" s="330">
        <f>FI40</f>
        <v>60</v>
      </c>
      <c r="FK40" s="331">
        <v>60</v>
      </c>
      <c r="FL40" s="335">
        <v>60</v>
      </c>
      <c r="FM40" s="338">
        <v>62</v>
      </c>
      <c r="FN40" s="343">
        <v>67</v>
      </c>
      <c r="FO40" s="346">
        <v>73</v>
      </c>
      <c r="FP40" s="354">
        <v>77</v>
      </c>
      <c r="FQ40" s="375">
        <v>4</v>
      </c>
      <c r="FR40" s="388">
        <v>8</v>
      </c>
      <c r="FS40" s="393">
        <v>13</v>
      </c>
      <c r="FT40" s="414">
        <v>14</v>
      </c>
      <c r="FU40" s="422">
        <v>14</v>
      </c>
      <c r="FV40" s="429">
        <v>14</v>
      </c>
      <c r="FW40" s="435">
        <v>14</v>
      </c>
      <c r="FX40" s="441">
        <v>14</v>
      </c>
      <c r="FY40" s="448">
        <v>14</v>
      </c>
      <c r="FZ40" s="456">
        <v>14</v>
      </c>
      <c r="GA40" s="460">
        <v>14</v>
      </c>
      <c r="GB40" s="469">
        <v>14</v>
      </c>
      <c r="GC40" s="475">
        <v>14</v>
      </c>
      <c r="GD40" s="483">
        <v>14</v>
      </c>
      <c r="GE40" s="489">
        <v>14</v>
      </c>
      <c r="GF40" s="498">
        <v>14</v>
      </c>
      <c r="GG40" s="505">
        <v>14</v>
      </c>
      <c r="GH40" s="511">
        <v>14</v>
      </c>
      <c r="GI40" s="519">
        <v>14</v>
      </c>
      <c r="GJ40" s="530">
        <v>14</v>
      </c>
      <c r="GK40" s="218">
        <f t="shared" si="3"/>
        <v>0</v>
      </c>
      <c r="GL40" s="7">
        <v>8768</v>
      </c>
      <c r="GM40" s="7">
        <v>9172</v>
      </c>
      <c r="GN40" s="7">
        <v>9606</v>
      </c>
      <c r="GO40" s="13">
        <v>10008</v>
      </c>
      <c r="GP40" s="17">
        <v>10363</v>
      </c>
      <c r="GQ40" s="22">
        <v>10768</v>
      </c>
      <c r="GR40" s="31">
        <v>11225</v>
      </c>
      <c r="GS40" s="37">
        <v>11581</v>
      </c>
      <c r="GT40" s="41">
        <v>11935</v>
      </c>
      <c r="GU40" s="44">
        <v>12285</v>
      </c>
      <c r="GV40" s="47">
        <v>12830</v>
      </c>
      <c r="GW40" s="53">
        <v>13336</v>
      </c>
      <c r="GX40" s="65">
        <v>13927</v>
      </c>
      <c r="GY40" s="69">
        <v>14292</v>
      </c>
      <c r="GZ40" s="71">
        <v>14570</v>
      </c>
      <c r="HA40" s="73">
        <v>14685</v>
      </c>
      <c r="HB40" s="77">
        <v>14810</v>
      </c>
      <c r="HC40" s="82">
        <v>15084</v>
      </c>
      <c r="HD40" s="88">
        <v>15246</v>
      </c>
      <c r="HE40" s="90">
        <v>15430</v>
      </c>
      <c r="HF40" s="93">
        <v>15649</v>
      </c>
      <c r="HG40" s="99">
        <v>15817</v>
      </c>
      <c r="HH40" s="104">
        <v>16410</v>
      </c>
      <c r="HI40" s="114">
        <v>16759</v>
      </c>
      <c r="HJ40" s="117">
        <v>16935</v>
      </c>
      <c r="HK40" s="122">
        <v>17030</v>
      </c>
      <c r="HL40" s="124">
        <v>17123</v>
      </c>
      <c r="HM40" s="129">
        <v>17215</v>
      </c>
      <c r="HN40" s="133">
        <v>17425</v>
      </c>
      <c r="HO40" s="136">
        <v>17687</v>
      </c>
      <c r="HP40" s="140">
        <v>17956</v>
      </c>
      <c r="HQ40" s="145">
        <v>18217</v>
      </c>
      <c r="HR40" s="149">
        <v>18504</v>
      </c>
      <c r="HS40" s="153">
        <v>18787</v>
      </c>
      <c r="HT40" s="158">
        <v>19058</v>
      </c>
      <c r="HU40" s="163">
        <v>19363</v>
      </c>
      <c r="HV40" s="167">
        <v>19697</v>
      </c>
      <c r="HW40" s="174">
        <v>20027</v>
      </c>
      <c r="HX40" s="178">
        <v>20370</v>
      </c>
      <c r="HY40" s="184">
        <v>20612</v>
      </c>
      <c r="HZ40" s="189">
        <v>20805</v>
      </c>
      <c r="IA40" s="193">
        <v>21098</v>
      </c>
      <c r="IB40" s="202">
        <v>21332</v>
      </c>
      <c r="IC40" s="205">
        <v>21605</v>
      </c>
      <c r="ID40" s="209">
        <v>21869</v>
      </c>
      <c r="IE40" s="218">
        <v>22186</v>
      </c>
      <c r="IF40" s="225">
        <v>22494</v>
      </c>
      <c r="IG40" s="229">
        <v>22829</v>
      </c>
      <c r="IH40" s="235">
        <v>23111</v>
      </c>
      <c r="II40" s="245">
        <v>23395</v>
      </c>
      <c r="IJ40" s="251">
        <v>23717</v>
      </c>
      <c r="IK40" s="255">
        <v>24014</v>
      </c>
      <c r="IL40" s="264">
        <v>24337</v>
      </c>
      <c r="IM40" s="268">
        <v>24729</v>
      </c>
      <c r="IN40" s="272">
        <v>25159</v>
      </c>
      <c r="IO40" s="279">
        <v>25405</v>
      </c>
      <c r="IP40" s="285">
        <v>25630</v>
      </c>
      <c r="IQ40" s="291">
        <v>25937</v>
      </c>
      <c r="IR40" s="295">
        <v>26237</v>
      </c>
      <c r="IS40" s="299">
        <v>26583</v>
      </c>
      <c r="IT40" s="305">
        <v>26926</v>
      </c>
      <c r="IU40" s="308">
        <v>27296</v>
      </c>
      <c r="IV40" s="310">
        <v>27683</v>
      </c>
      <c r="IW40" s="313">
        <v>28047</v>
      </c>
      <c r="IX40" s="317">
        <v>28415</v>
      </c>
      <c r="IY40" s="322">
        <v>28779</v>
      </c>
      <c r="IZ40" s="327">
        <v>29258</v>
      </c>
      <c r="JA40" s="331">
        <v>29657</v>
      </c>
      <c r="JB40" s="335">
        <v>30018</v>
      </c>
      <c r="JC40" s="338">
        <v>30270</v>
      </c>
      <c r="JD40" s="343">
        <v>30626</v>
      </c>
      <c r="JE40" s="346">
        <v>30890</v>
      </c>
      <c r="JF40" s="354">
        <v>31035</v>
      </c>
      <c r="JG40" s="375">
        <v>31167</v>
      </c>
      <c r="JH40" s="388">
        <v>31291</v>
      </c>
      <c r="JI40" s="393">
        <v>31418</v>
      </c>
      <c r="JJ40" s="414">
        <v>31742</v>
      </c>
      <c r="JK40" s="422">
        <v>32077</v>
      </c>
      <c r="JL40" s="429">
        <v>32564</v>
      </c>
      <c r="JM40" s="435">
        <v>32917</v>
      </c>
      <c r="JN40" s="441">
        <v>33273</v>
      </c>
      <c r="JO40" s="448">
        <v>33637</v>
      </c>
      <c r="JP40" s="456">
        <v>34073</v>
      </c>
      <c r="JQ40" s="460">
        <v>34547</v>
      </c>
      <c r="JR40" s="469">
        <v>34989</v>
      </c>
      <c r="JS40" s="475">
        <v>35410</v>
      </c>
      <c r="JT40" s="483">
        <v>35867</v>
      </c>
      <c r="JU40" s="489">
        <v>36254</v>
      </c>
      <c r="JV40" s="498">
        <v>36679</v>
      </c>
      <c r="JW40" s="505">
        <v>37135</v>
      </c>
      <c r="JX40" s="511">
        <v>37440</v>
      </c>
      <c r="JY40" s="519">
        <v>37839</v>
      </c>
      <c r="JZ40" s="530">
        <v>38208</v>
      </c>
      <c r="KA40" s="218">
        <f t="shared" si="4"/>
        <v>369</v>
      </c>
      <c r="KB40" s="4"/>
    </row>
    <row r="41" spans="1:288" ht="15" customHeight="1" x14ac:dyDescent="0.2">
      <c r="A41" s="557"/>
      <c r="B41" s="132">
        <v>40</v>
      </c>
      <c r="C41" s="4" t="s">
        <v>362</v>
      </c>
      <c r="D41" s="132">
        <v>3</v>
      </c>
      <c r="E41" s="132">
        <v>3</v>
      </c>
      <c r="F41" s="7">
        <v>305</v>
      </c>
      <c r="G41" s="1">
        <v>310</v>
      </c>
      <c r="H41" s="1">
        <v>315</v>
      </c>
      <c r="I41" s="13">
        <v>320</v>
      </c>
      <c r="J41" s="5">
        <v>320</v>
      </c>
      <c r="K41" s="5">
        <v>320</v>
      </c>
      <c r="L41" s="1">
        <v>324</v>
      </c>
      <c r="M41" s="1">
        <f t="shared" ref="M41:M42" si="81">ROUND((L41-F41)/6+L41+1,0)</f>
        <v>328</v>
      </c>
      <c r="N41" s="1">
        <f t="shared" si="79"/>
        <v>331</v>
      </c>
      <c r="O41" s="44">
        <v>349</v>
      </c>
      <c r="P41" s="1">
        <f t="shared" ref="P41:P42" si="82">ROUND((O41-F41)/9+O41,0)</f>
        <v>354</v>
      </c>
      <c r="Q41" s="1">
        <f t="shared" ref="Q41:Q42" si="83">ROUND((P41-F41)/10+P41,1)</f>
        <v>358.9</v>
      </c>
      <c r="R41" s="1">
        <f>ROUND((Q41-F41)/11+Q41,1)</f>
        <v>363.8</v>
      </c>
      <c r="S41" s="69">
        <v>371</v>
      </c>
      <c r="T41" s="71">
        <v>371</v>
      </c>
      <c r="U41" s="73">
        <v>385</v>
      </c>
      <c r="V41" s="77">
        <v>393</v>
      </c>
      <c r="W41" s="1">
        <f>ROUND((V41-T41)/2+V41,1)</f>
        <v>404</v>
      </c>
      <c r="X41" s="1">
        <f>ROUND((W41-T41)/3+W41,1)</f>
        <v>415</v>
      </c>
      <c r="Y41" s="90">
        <v>399</v>
      </c>
      <c r="Z41" s="1">
        <f>ROUND((Y41-V41)/3+Y41,1)</f>
        <v>401</v>
      </c>
      <c r="AA41" s="99">
        <v>405</v>
      </c>
      <c r="AB41" s="104">
        <v>409</v>
      </c>
      <c r="AC41" s="114">
        <v>413</v>
      </c>
      <c r="AD41" s="117">
        <v>416</v>
      </c>
      <c r="AE41" s="122">
        <v>419</v>
      </c>
      <c r="AF41" s="124">
        <v>423</v>
      </c>
      <c r="AG41" s="129">
        <v>427</v>
      </c>
      <c r="AH41" s="133">
        <v>434</v>
      </c>
      <c r="AI41" s="136">
        <v>446</v>
      </c>
      <c r="AJ41" s="140">
        <v>456</v>
      </c>
      <c r="AK41" s="1">
        <f t="shared" ref="AK41:AK44" si="84">ROUND((AJ41-AG41)/3+AJ41,1)</f>
        <v>465.7</v>
      </c>
      <c r="AL41" s="149">
        <v>477</v>
      </c>
      <c r="AM41" s="153">
        <v>485</v>
      </c>
      <c r="AN41" s="158">
        <v>491</v>
      </c>
      <c r="AO41" s="163">
        <v>498</v>
      </c>
      <c r="AP41" s="167">
        <v>507</v>
      </c>
      <c r="AQ41" s="174">
        <v>511</v>
      </c>
      <c r="AR41" s="178">
        <v>517</v>
      </c>
      <c r="AS41" s="1">
        <v>523</v>
      </c>
      <c r="AT41" s="1">
        <v>529</v>
      </c>
      <c r="AU41" s="1">
        <v>535</v>
      </c>
      <c r="AV41" s="1">
        <v>541</v>
      </c>
      <c r="AW41" s="205">
        <v>549</v>
      </c>
      <c r="AX41" s="1">
        <v>555</v>
      </c>
      <c r="AY41" s="218">
        <v>564</v>
      </c>
      <c r="AZ41" s="225">
        <v>569</v>
      </c>
      <c r="BA41" s="1">
        <v>574</v>
      </c>
      <c r="BB41" s="1">
        <v>579</v>
      </c>
      <c r="BC41" s="1">
        <v>584</v>
      </c>
      <c r="BD41" s="1">
        <v>589</v>
      </c>
      <c r="BE41" s="1">
        <v>594</v>
      </c>
      <c r="BF41" s="264">
        <v>576</v>
      </c>
      <c r="BG41" s="268">
        <v>582</v>
      </c>
      <c r="BH41" s="1">
        <v>588</v>
      </c>
      <c r="BI41" s="279">
        <v>594</v>
      </c>
      <c r="BJ41" s="285">
        <v>1.2330000000000001</v>
      </c>
      <c r="BK41" s="291">
        <v>4</v>
      </c>
      <c r="BL41" s="1">
        <v>9</v>
      </c>
      <c r="BM41" s="299">
        <v>17</v>
      </c>
      <c r="BN41" s="305">
        <v>24</v>
      </c>
      <c r="BO41" s="308">
        <v>32</v>
      </c>
      <c r="BP41" s="310">
        <v>39</v>
      </c>
      <c r="BQ41" s="1">
        <v>51</v>
      </c>
      <c r="BR41" s="317">
        <v>59</v>
      </c>
      <c r="BS41" s="322">
        <v>69</v>
      </c>
      <c r="BT41" s="327">
        <v>80</v>
      </c>
      <c r="BU41" s="331">
        <v>90</v>
      </c>
      <c r="BV41" s="335">
        <v>99</v>
      </c>
      <c r="BW41" s="338">
        <v>107</v>
      </c>
      <c r="BX41" s="343">
        <v>109</v>
      </c>
      <c r="BY41" s="346">
        <v>114</v>
      </c>
      <c r="BZ41" s="354">
        <v>117</v>
      </c>
      <c r="CA41" s="375">
        <v>121</v>
      </c>
      <c r="CB41" s="388">
        <v>125</v>
      </c>
      <c r="CC41" s="1">
        <v>129</v>
      </c>
      <c r="CD41" s="414">
        <v>136</v>
      </c>
      <c r="CE41" s="422">
        <v>142</v>
      </c>
      <c r="CF41" s="429">
        <v>147</v>
      </c>
      <c r="CG41" s="435">
        <v>151</v>
      </c>
      <c r="CH41" s="441">
        <v>155</v>
      </c>
      <c r="CI41" s="448">
        <v>160</v>
      </c>
      <c r="CJ41" s="456">
        <v>165</v>
      </c>
      <c r="CK41" s="460">
        <v>170</v>
      </c>
      <c r="CL41" s="469">
        <v>175</v>
      </c>
      <c r="CM41" s="475">
        <v>180</v>
      </c>
      <c r="CN41" s="483">
        <v>185</v>
      </c>
      <c r="CO41" s="489">
        <v>188</v>
      </c>
      <c r="CP41" s="1">
        <v>192</v>
      </c>
      <c r="CQ41" s="1">
        <v>196</v>
      </c>
      <c r="CR41" s="511">
        <v>205</v>
      </c>
      <c r="CS41" s="519">
        <v>213</v>
      </c>
      <c r="CT41" s="530">
        <v>220</v>
      </c>
      <c r="CU41" s="218">
        <f t="shared" si="0"/>
        <v>7</v>
      </c>
      <c r="CV41" s="7">
        <v>14</v>
      </c>
      <c r="CW41" s="1">
        <v>16</v>
      </c>
      <c r="CX41" s="1">
        <v>18</v>
      </c>
      <c r="CY41" s="1">
        <v>20</v>
      </c>
      <c r="CZ41" s="18">
        <v>26</v>
      </c>
      <c r="DA41" s="1">
        <v>29</v>
      </c>
      <c r="DB41" s="1">
        <v>31</v>
      </c>
      <c r="DC41" s="1">
        <f t="shared" ref="DC41:DC42" si="85">ROUND((DB41-CV41)/6/31*21+DB41,0)</f>
        <v>33</v>
      </c>
      <c r="DD41" s="1">
        <f t="shared" si="80"/>
        <v>36</v>
      </c>
      <c r="DE41" s="5">
        <v>36</v>
      </c>
      <c r="DF41" s="1">
        <v>37</v>
      </c>
      <c r="DG41" s="1">
        <f t="shared" ref="DG41:DG42" si="86">ROUND((DF41-CV41)/10+DF41+1,1)</f>
        <v>40.299999999999997</v>
      </c>
      <c r="DH41" s="1">
        <f>ROUND((DG41-CV41)/11+DG41,1)</f>
        <v>42.7</v>
      </c>
      <c r="DI41" s="69">
        <v>50</v>
      </c>
      <c r="DJ41" s="71">
        <v>54</v>
      </c>
      <c r="DK41" s="73">
        <v>57</v>
      </c>
      <c r="DL41" s="77">
        <v>61</v>
      </c>
      <c r="DM41" s="1">
        <f>ROUND((DL41-DJ41)/2+DL41,1)</f>
        <v>64.5</v>
      </c>
      <c r="DN41" s="1">
        <f>ROUND((DM41-DJ41)/3+DM41,1)</f>
        <v>68</v>
      </c>
      <c r="DO41" s="90">
        <v>61</v>
      </c>
      <c r="DP41" s="1">
        <f>ROUND((DO41-DL41)/3+DO41,1)</f>
        <v>61</v>
      </c>
      <c r="DQ41" s="99">
        <v>64</v>
      </c>
      <c r="DR41" s="104">
        <v>68</v>
      </c>
      <c r="DS41" s="114">
        <v>72</v>
      </c>
      <c r="DT41" s="117">
        <v>75</v>
      </c>
      <c r="DU41" s="122">
        <v>78</v>
      </c>
      <c r="DV41" s="124">
        <v>80</v>
      </c>
      <c r="DW41" s="129">
        <v>83</v>
      </c>
      <c r="DX41" s="133">
        <v>86</v>
      </c>
      <c r="DY41" s="136">
        <v>86</v>
      </c>
      <c r="DZ41" s="140">
        <v>86</v>
      </c>
      <c r="EA41" s="1">
        <v>86</v>
      </c>
      <c r="EB41" s="149">
        <v>87</v>
      </c>
      <c r="EC41" s="153">
        <v>92</v>
      </c>
      <c r="ED41" s="158">
        <v>96</v>
      </c>
      <c r="EE41" s="163">
        <v>101</v>
      </c>
      <c r="EF41" s="167">
        <v>106</v>
      </c>
      <c r="EG41" s="174">
        <v>110</v>
      </c>
      <c r="EH41" s="178">
        <v>114</v>
      </c>
      <c r="EI41" s="1">
        <v>118</v>
      </c>
      <c r="EJ41" s="1">
        <v>119</v>
      </c>
      <c r="EK41" s="1">
        <f t="shared" ref="EK41:EK42" si="87">EJ41</f>
        <v>119</v>
      </c>
      <c r="EL41" s="1">
        <f t="shared" ref="EL41:EL42" si="88">EK41</f>
        <v>119</v>
      </c>
      <c r="EM41" s="205">
        <v>119</v>
      </c>
      <c r="EN41" s="1">
        <f t="shared" ref="EN41:EN42" si="89">EM41</f>
        <v>119</v>
      </c>
      <c r="EO41" s="218">
        <v>119</v>
      </c>
      <c r="EP41" s="225">
        <v>120</v>
      </c>
      <c r="EQ41" s="1">
        <v>121</v>
      </c>
      <c r="ER41" s="1">
        <v>122</v>
      </c>
      <c r="ES41" s="1">
        <v>123</v>
      </c>
      <c r="ET41" s="1">
        <v>124</v>
      </c>
      <c r="EU41" s="1">
        <v>125</v>
      </c>
      <c r="EV41" s="264">
        <v>122</v>
      </c>
      <c r="EW41" s="268">
        <v>122</v>
      </c>
      <c r="EX41" s="1">
        <f t="shared" ref="EX41:EX47" si="90">EW41</f>
        <v>122</v>
      </c>
      <c r="EY41" s="279">
        <v>122</v>
      </c>
      <c r="EZ41" s="285">
        <v>1.2589999999999999</v>
      </c>
      <c r="FA41" s="291">
        <v>1.2589999999999999</v>
      </c>
      <c r="FB41" s="234">
        <v>7</v>
      </c>
      <c r="FC41" s="299">
        <v>14</v>
      </c>
      <c r="FD41" s="305">
        <v>21</v>
      </c>
      <c r="FE41" s="308">
        <v>29</v>
      </c>
      <c r="FF41" s="310">
        <v>36</v>
      </c>
      <c r="FG41" s="1">
        <v>37</v>
      </c>
      <c r="FH41" s="317">
        <v>37</v>
      </c>
      <c r="FI41" s="322">
        <v>37</v>
      </c>
      <c r="FJ41" s="327">
        <v>37</v>
      </c>
      <c r="FK41" s="331">
        <v>39</v>
      </c>
      <c r="FL41" s="335">
        <v>40</v>
      </c>
      <c r="FM41" s="338">
        <v>44</v>
      </c>
      <c r="FN41" s="343">
        <v>47</v>
      </c>
      <c r="FO41" s="346">
        <v>51</v>
      </c>
      <c r="FP41" s="354">
        <v>55</v>
      </c>
      <c r="FQ41" s="375">
        <v>59</v>
      </c>
      <c r="FR41" s="388">
        <v>62</v>
      </c>
      <c r="FS41" s="1">
        <v>65</v>
      </c>
      <c r="FT41" s="414">
        <v>65</v>
      </c>
      <c r="FU41" s="422">
        <v>67</v>
      </c>
      <c r="FV41" s="429">
        <v>70</v>
      </c>
      <c r="FW41" s="435">
        <v>72</v>
      </c>
      <c r="FX41" s="441">
        <v>74</v>
      </c>
      <c r="FY41" s="448">
        <v>76</v>
      </c>
      <c r="FZ41" s="456">
        <v>80</v>
      </c>
      <c r="GA41" s="460">
        <v>83</v>
      </c>
      <c r="GB41" s="469">
        <v>85</v>
      </c>
      <c r="GC41" s="475">
        <v>89</v>
      </c>
      <c r="GD41" s="483">
        <v>93</v>
      </c>
      <c r="GE41" s="489">
        <v>96</v>
      </c>
      <c r="GF41" s="1">
        <v>99</v>
      </c>
      <c r="GG41" s="1">
        <v>102</v>
      </c>
      <c r="GH41" s="511">
        <v>104</v>
      </c>
      <c r="GI41" s="519">
        <v>107</v>
      </c>
      <c r="GJ41" s="530">
        <v>112</v>
      </c>
      <c r="GK41" s="218">
        <f t="shared" si="3"/>
        <v>5</v>
      </c>
      <c r="GL41" s="7">
        <v>7919</v>
      </c>
      <c r="GM41" s="7">
        <v>7979</v>
      </c>
      <c r="GN41" s="7">
        <v>8017</v>
      </c>
      <c r="GO41" s="13">
        <v>8070</v>
      </c>
      <c r="GP41" s="17">
        <v>8129</v>
      </c>
      <c r="GQ41" s="22">
        <v>8190</v>
      </c>
      <c r="GR41" s="31">
        <v>8253</v>
      </c>
      <c r="GS41" s="37">
        <v>8316</v>
      </c>
      <c r="GT41" s="41">
        <v>8374</v>
      </c>
      <c r="GU41" s="44">
        <v>8442</v>
      </c>
      <c r="GV41" s="47">
        <v>8501</v>
      </c>
      <c r="GW41" s="53">
        <v>8564</v>
      </c>
      <c r="GX41" s="65">
        <v>8655</v>
      </c>
      <c r="GY41" s="69">
        <v>8750</v>
      </c>
      <c r="GZ41" s="71">
        <v>8839</v>
      </c>
      <c r="HA41" s="73">
        <v>8915</v>
      </c>
      <c r="HB41" s="77">
        <v>8973</v>
      </c>
      <c r="HC41" s="82">
        <v>9018</v>
      </c>
      <c r="HD41" s="88">
        <v>9079</v>
      </c>
      <c r="HE41" s="90">
        <v>9105</v>
      </c>
      <c r="HF41" s="93">
        <v>9127</v>
      </c>
      <c r="HG41" s="99">
        <v>9200</v>
      </c>
      <c r="HH41" s="104">
        <v>9254</v>
      </c>
      <c r="HI41" s="114">
        <v>9307</v>
      </c>
      <c r="HJ41" s="117">
        <v>9358</v>
      </c>
      <c r="HK41" s="122">
        <v>9404</v>
      </c>
      <c r="HL41" s="124">
        <v>9452</v>
      </c>
      <c r="HM41" s="129">
        <v>9505</v>
      </c>
      <c r="HN41" s="133">
        <v>9583</v>
      </c>
      <c r="HO41" s="136">
        <v>9689</v>
      </c>
      <c r="HP41" s="140">
        <v>9794</v>
      </c>
      <c r="HQ41" s="145">
        <v>9903</v>
      </c>
      <c r="HR41" s="149">
        <v>10007</v>
      </c>
      <c r="HS41" s="153">
        <v>10119</v>
      </c>
      <c r="HT41" s="158">
        <v>10220</v>
      </c>
      <c r="HU41" s="163">
        <v>10332</v>
      </c>
      <c r="HV41" s="167">
        <v>10437</v>
      </c>
      <c r="HW41" s="174">
        <v>10525</v>
      </c>
      <c r="HX41" s="178">
        <v>10597</v>
      </c>
      <c r="HY41" s="184">
        <v>10682</v>
      </c>
      <c r="HZ41" s="189">
        <v>10780</v>
      </c>
      <c r="IA41" s="193">
        <v>10890</v>
      </c>
      <c r="IB41" s="202">
        <v>11002</v>
      </c>
      <c r="IC41" s="205">
        <v>11141</v>
      </c>
      <c r="ID41" s="209">
        <v>11399</v>
      </c>
      <c r="IE41" s="218">
        <v>11547</v>
      </c>
      <c r="IF41" s="225">
        <v>11610</v>
      </c>
      <c r="IG41" s="229">
        <v>11655</v>
      </c>
      <c r="IH41" s="235">
        <v>11751</v>
      </c>
      <c r="II41" s="245">
        <v>12016</v>
      </c>
      <c r="IJ41" s="251">
        <v>12227</v>
      </c>
      <c r="IK41" s="255">
        <v>12326</v>
      </c>
      <c r="IL41" s="264">
        <v>12371</v>
      </c>
      <c r="IM41" s="268">
        <v>12496</v>
      </c>
      <c r="IN41" s="272">
        <v>12636</v>
      </c>
      <c r="IO41" s="279">
        <v>12730</v>
      </c>
      <c r="IP41" s="285">
        <v>12734</v>
      </c>
      <c r="IQ41" s="291">
        <v>12740</v>
      </c>
      <c r="IR41" s="295">
        <v>12852</v>
      </c>
      <c r="IS41" s="299">
        <v>12965</v>
      </c>
      <c r="IT41" s="305">
        <v>13082</v>
      </c>
      <c r="IU41" s="308">
        <v>13203</v>
      </c>
      <c r="IV41" s="310">
        <v>13322</v>
      </c>
      <c r="IW41" s="313">
        <v>13797</v>
      </c>
      <c r="IX41" s="317">
        <v>14166</v>
      </c>
      <c r="IY41" s="322">
        <v>14429</v>
      </c>
      <c r="IZ41" s="327">
        <v>14693</v>
      </c>
      <c r="JA41" s="331">
        <v>14911</v>
      </c>
      <c r="JB41" s="335">
        <v>15178</v>
      </c>
      <c r="JC41" s="338">
        <v>15403</v>
      </c>
      <c r="JD41" s="343">
        <v>15486</v>
      </c>
      <c r="JE41" s="346">
        <v>15580</v>
      </c>
      <c r="JF41" s="354">
        <v>15701</v>
      </c>
      <c r="JG41" s="375">
        <v>15820</v>
      </c>
      <c r="JH41" s="388">
        <v>16121</v>
      </c>
      <c r="JI41" s="393">
        <v>16328</v>
      </c>
      <c r="JJ41" s="414">
        <v>16580</v>
      </c>
      <c r="JK41" s="422">
        <v>16721</v>
      </c>
      <c r="JL41" s="429">
        <v>16841</v>
      </c>
      <c r="JM41" s="435">
        <v>16961</v>
      </c>
      <c r="JN41" s="441">
        <v>17133</v>
      </c>
      <c r="JO41" s="448">
        <v>17242</v>
      </c>
      <c r="JP41" s="456">
        <v>17357</v>
      </c>
      <c r="JQ41" s="460">
        <v>17483</v>
      </c>
      <c r="JR41" s="469">
        <v>17603</v>
      </c>
      <c r="JS41" s="475">
        <v>17717</v>
      </c>
      <c r="JT41" s="483">
        <v>17823</v>
      </c>
      <c r="JU41" s="489">
        <v>17901</v>
      </c>
      <c r="JV41" s="498">
        <v>18005</v>
      </c>
      <c r="JW41" s="505">
        <v>18091</v>
      </c>
      <c r="JX41" s="511">
        <v>18191</v>
      </c>
      <c r="JY41" s="519">
        <v>18332</v>
      </c>
      <c r="JZ41" s="530">
        <v>18455</v>
      </c>
      <c r="KA41" s="218">
        <f t="shared" si="4"/>
        <v>123</v>
      </c>
      <c r="KB41" s="4"/>
    </row>
    <row r="42" spans="1:288" ht="15" customHeight="1" x14ac:dyDescent="0.2">
      <c r="A42" s="557">
        <v>1</v>
      </c>
      <c r="B42" s="132">
        <v>41</v>
      </c>
      <c r="C42" s="4" t="s">
        <v>273</v>
      </c>
      <c r="D42" s="132">
        <v>0</v>
      </c>
      <c r="E42" s="132">
        <v>4</v>
      </c>
      <c r="F42" s="7">
        <v>528</v>
      </c>
      <c r="G42" s="1">
        <v>548</v>
      </c>
      <c r="H42" s="1">
        <v>568</v>
      </c>
      <c r="I42" s="1">
        <v>588</v>
      </c>
      <c r="J42" s="1">
        <v>600</v>
      </c>
      <c r="K42" s="1">
        <v>616</v>
      </c>
      <c r="L42" s="1">
        <v>628</v>
      </c>
      <c r="M42" s="1">
        <f t="shared" si="81"/>
        <v>646</v>
      </c>
      <c r="N42" s="1">
        <f t="shared" si="79"/>
        <v>663</v>
      </c>
      <c r="O42" s="1">
        <f>ROUND((N42-F42)/8+N42,0)</f>
        <v>680</v>
      </c>
      <c r="P42" s="1">
        <f t="shared" si="82"/>
        <v>697</v>
      </c>
      <c r="Q42" s="1">
        <f t="shared" si="83"/>
        <v>713.9</v>
      </c>
      <c r="R42" s="65">
        <v>647</v>
      </c>
      <c r="S42" s="69">
        <v>658</v>
      </c>
      <c r="T42" s="71">
        <v>670</v>
      </c>
      <c r="U42" s="73">
        <v>679</v>
      </c>
      <c r="V42" s="1">
        <f>ROUND((U42-S42)/2+U42,1)</f>
        <v>689.5</v>
      </c>
      <c r="W42" s="82">
        <v>691</v>
      </c>
      <c r="X42" s="88">
        <v>697</v>
      </c>
      <c r="Y42" s="90">
        <v>703</v>
      </c>
      <c r="Z42" s="93">
        <v>707</v>
      </c>
      <c r="AA42" s="99">
        <v>712</v>
      </c>
      <c r="AB42" s="104">
        <v>717</v>
      </c>
      <c r="AC42" s="114">
        <v>720</v>
      </c>
      <c r="AD42" s="117">
        <v>727</v>
      </c>
      <c r="AE42" s="122">
        <v>732</v>
      </c>
      <c r="AF42" s="124">
        <v>737</v>
      </c>
      <c r="AG42" s="129">
        <v>740</v>
      </c>
      <c r="AH42" s="133">
        <v>747</v>
      </c>
      <c r="AI42" s="136">
        <v>753</v>
      </c>
      <c r="AJ42" s="140">
        <v>759</v>
      </c>
      <c r="AK42" s="1">
        <f t="shared" si="84"/>
        <v>765.3</v>
      </c>
      <c r="AL42" s="149">
        <v>762</v>
      </c>
      <c r="AM42" s="153">
        <v>768</v>
      </c>
      <c r="AN42" s="1">
        <v>774</v>
      </c>
      <c r="AO42" s="1">
        <v>780</v>
      </c>
      <c r="AP42" s="167">
        <v>781</v>
      </c>
      <c r="AQ42" s="1">
        <v>785</v>
      </c>
      <c r="AR42" s="178">
        <v>795</v>
      </c>
      <c r="AS42" s="1">
        <v>801</v>
      </c>
      <c r="AT42" s="1">
        <v>807</v>
      </c>
      <c r="AU42" s="1">
        <v>813</v>
      </c>
      <c r="AV42" s="1">
        <v>819</v>
      </c>
      <c r="AW42" s="1">
        <f>AV42+8.7</f>
        <v>827.7</v>
      </c>
      <c r="AX42" s="1">
        <f>AW42+8.7</f>
        <v>836.40000000000009</v>
      </c>
      <c r="AY42" s="218">
        <v>850</v>
      </c>
      <c r="AZ42" s="225">
        <v>863</v>
      </c>
      <c r="BA42" s="1">
        <v>875</v>
      </c>
      <c r="BB42" s="235">
        <v>882</v>
      </c>
      <c r="BC42" s="245">
        <v>889</v>
      </c>
      <c r="BD42" s="251">
        <v>894</v>
      </c>
      <c r="BE42" s="255">
        <v>904</v>
      </c>
      <c r="BF42" s="264">
        <v>910</v>
      </c>
      <c r="BG42" s="1">
        <v>916</v>
      </c>
      <c r="BH42" s="272">
        <v>918</v>
      </c>
      <c r="BI42" s="279">
        <v>931</v>
      </c>
      <c r="BJ42" s="285">
        <v>941</v>
      </c>
      <c r="BK42" s="1">
        <v>951</v>
      </c>
      <c r="BL42" s="295">
        <v>958</v>
      </c>
      <c r="BM42" s="1">
        <v>966</v>
      </c>
      <c r="BN42" s="305">
        <v>968</v>
      </c>
      <c r="BO42" s="308">
        <v>973</v>
      </c>
      <c r="BP42" s="310">
        <v>979</v>
      </c>
      <c r="BQ42" s="313">
        <v>986</v>
      </c>
      <c r="BR42" s="317">
        <v>995</v>
      </c>
      <c r="BS42" s="322">
        <v>1004</v>
      </c>
      <c r="BT42" s="327">
        <v>1012</v>
      </c>
      <c r="BU42" s="331">
        <v>1020</v>
      </c>
      <c r="BV42" s="335">
        <v>1037</v>
      </c>
      <c r="BW42" s="338">
        <v>1045</v>
      </c>
      <c r="BX42" s="343">
        <v>1052</v>
      </c>
      <c r="BY42" s="346">
        <v>1060</v>
      </c>
      <c r="BZ42" s="354">
        <v>1067</v>
      </c>
      <c r="CA42" s="375">
        <v>1074</v>
      </c>
      <c r="CB42" s="388">
        <v>1085</v>
      </c>
      <c r="CC42" s="393">
        <v>1094</v>
      </c>
      <c r="CD42" s="414">
        <v>1107</v>
      </c>
      <c r="CE42" s="422">
        <v>3</v>
      </c>
      <c r="CF42" s="429">
        <v>15</v>
      </c>
      <c r="CG42" s="1">
        <v>27</v>
      </c>
      <c r="CH42" s="441">
        <v>31</v>
      </c>
      <c r="CI42" s="448">
        <v>39</v>
      </c>
      <c r="CJ42" s="1">
        <v>47</v>
      </c>
      <c r="CK42" s="460">
        <v>54</v>
      </c>
      <c r="CL42" s="469">
        <v>61</v>
      </c>
      <c r="CM42" s="475">
        <v>69</v>
      </c>
      <c r="CN42" s="483">
        <v>80</v>
      </c>
      <c r="CO42" s="489">
        <v>90</v>
      </c>
      <c r="CP42" s="498">
        <v>106</v>
      </c>
      <c r="CQ42" s="505">
        <v>114</v>
      </c>
      <c r="CR42" s="1">
        <v>124</v>
      </c>
      <c r="CS42" s="522">
        <v>134</v>
      </c>
      <c r="CT42" s="530">
        <v>139</v>
      </c>
      <c r="CU42" s="218">
        <f t="shared" si="0"/>
        <v>5</v>
      </c>
      <c r="CV42" s="7">
        <v>301</v>
      </c>
      <c r="CW42" s="1">
        <v>311</v>
      </c>
      <c r="CX42" s="1">
        <v>321</v>
      </c>
      <c r="CY42" s="1">
        <v>331</v>
      </c>
      <c r="CZ42" s="1">
        <v>339</v>
      </c>
      <c r="DA42" s="1">
        <v>347</v>
      </c>
      <c r="DB42" s="1">
        <v>353</v>
      </c>
      <c r="DC42" s="1">
        <f t="shared" si="85"/>
        <v>359</v>
      </c>
      <c r="DD42" s="1">
        <f t="shared" si="80"/>
        <v>367</v>
      </c>
      <c r="DE42" s="1">
        <f>ROUND((DD42-CV42)/8+DD42,0)</f>
        <v>375</v>
      </c>
      <c r="DF42" s="1">
        <f>ROUND((DE42-CV42)/9+DE42+1,0)</f>
        <v>384</v>
      </c>
      <c r="DG42" s="1">
        <f t="shared" si="86"/>
        <v>393.3</v>
      </c>
      <c r="DH42" s="65">
        <v>374</v>
      </c>
      <c r="DI42" s="69">
        <v>381</v>
      </c>
      <c r="DJ42" s="71">
        <v>387</v>
      </c>
      <c r="DK42" s="73">
        <v>393</v>
      </c>
      <c r="DL42" s="1">
        <f>ROUND((DK42-DI42)/2+DK42,1)</f>
        <v>399</v>
      </c>
      <c r="DM42" s="5">
        <v>399</v>
      </c>
      <c r="DN42" s="88">
        <v>400</v>
      </c>
      <c r="DO42" s="90">
        <v>401</v>
      </c>
      <c r="DP42" s="93">
        <v>403</v>
      </c>
      <c r="DQ42" s="99">
        <v>405</v>
      </c>
      <c r="DR42" s="104">
        <v>409</v>
      </c>
      <c r="DS42" s="114">
        <v>413</v>
      </c>
      <c r="DT42" s="117">
        <v>417</v>
      </c>
      <c r="DU42" s="122">
        <v>421</v>
      </c>
      <c r="DV42" s="124">
        <v>424</v>
      </c>
      <c r="DW42" s="129">
        <v>429</v>
      </c>
      <c r="DX42" s="133">
        <v>430</v>
      </c>
      <c r="DY42" s="136">
        <v>430</v>
      </c>
      <c r="DZ42" s="140">
        <v>430</v>
      </c>
      <c r="EA42" s="1">
        <v>430</v>
      </c>
      <c r="EB42" s="149">
        <v>431</v>
      </c>
      <c r="EC42" s="153">
        <v>434</v>
      </c>
      <c r="ED42" s="1">
        <v>437</v>
      </c>
      <c r="EE42" s="1">
        <v>440</v>
      </c>
      <c r="EF42" s="167">
        <v>445</v>
      </c>
      <c r="EG42" s="1">
        <v>449</v>
      </c>
      <c r="EH42" s="178">
        <v>454</v>
      </c>
      <c r="EI42" s="1">
        <v>459</v>
      </c>
      <c r="EJ42" s="1">
        <v>460</v>
      </c>
      <c r="EK42" s="1">
        <f t="shared" si="87"/>
        <v>460</v>
      </c>
      <c r="EL42" s="1">
        <f t="shared" si="88"/>
        <v>460</v>
      </c>
      <c r="EM42" s="1">
        <f>EL42</f>
        <v>460</v>
      </c>
      <c r="EN42" s="1">
        <f t="shared" si="89"/>
        <v>460</v>
      </c>
      <c r="EO42" s="218">
        <v>459</v>
      </c>
      <c r="EP42" s="225">
        <v>461</v>
      </c>
      <c r="EQ42" s="1">
        <v>463</v>
      </c>
      <c r="ER42" s="235">
        <v>474</v>
      </c>
      <c r="ES42" s="245">
        <v>477</v>
      </c>
      <c r="ET42" s="251">
        <v>480</v>
      </c>
      <c r="EU42" s="255">
        <v>484</v>
      </c>
      <c r="EV42" s="264">
        <v>484</v>
      </c>
      <c r="EW42" s="1">
        <f>EV42</f>
        <v>484</v>
      </c>
      <c r="EX42" s="1">
        <f t="shared" si="90"/>
        <v>484</v>
      </c>
      <c r="EY42" s="279">
        <v>484</v>
      </c>
      <c r="EZ42" s="285">
        <v>484</v>
      </c>
      <c r="FA42" s="1">
        <v>484</v>
      </c>
      <c r="FB42" s="295">
        <v>489</v>
      </c>
      <c r="FC42" s="1">
        <v>491</v>
      </c>
      <c r="FD42" s="305">
        <v>495</v>
      </c>
      <c r="FE42" s="308">
        <v>498</v>
      </c>
      <c r="FF42" s="310">
        <v>501</v>
      </c>
      <c r="FG42" s="313">
        <v>501</v>
      </c>
      <c r="FH42" s="317">
        <v>501</v>
      </c>
      <c r="FI42" s="322">
        <v>501</v>
      </c>
      <c r="FJ42" s="327">
        <v>501</v>
      </c>
      <c r="FK42" s="331">
        <v>501</v>
      </c>
      <c r="FL42" s="335">
        <v>501</v>
      </c>
      <c r="FM42" s="338">
        <v>501</v>
      </c>
      <c r="FN42" s="343">
        <v>502</v>
      </c>
      <c r="FO42" s="346">
        <v>502</v>
      </c>
      <c r="FP42" s="354">
        <v>502</v>
      </c>
      <c r="FQ42" s="375">
        <v>502</v>
      </c>
      <c r="FR42" s="388">
        <v>502</v>
      </c>
      <c r="FS42" s="393">
        <v>502</v>
      </c>
      <c r="FT42" s="414">
        <v>502</v>
      </c>
      <c r="FU42" s="422">
        <v>1.081</v>
      </c>
      <c r="FV42" s="429">
        <v>1.081</v>
      </c>
      <c r="FW42" s="1">
        <v>1.081</v>
      </c>
      <c r="FX42" s="441">
        <v>1.081</v>
      </c>
      <c r="FY42" s="448">
        <v>1.081</v>
      </c>
      <c r="FZ42" s="1">
        <v>1.081</v>
      </c>
      <c r="GA42" s="460">
        <v>1.081</v>
      </c>
      <c r="GB42" s="469">
        <v>1.081</v>
      </c>
      <c r="GC42" s="475">
        <v>2</v>
      </c>
      <c r="GD42" s="483">
        <v>2</v>
      </c>
      <c r="GE42" s="489">
        <v>2</v>
      </c>
      <c r="GF42" s="498">
        <v>2</v>
      </c>
      <c r="GG42" s="505">
        <v>2</v>
      </c>
      <c r="GH42" s="1">
        <v>2</v>
      </c>
      <c r="GI42" s="522">
        <v>2</v>
      </c>
      <c r="GJ42" s="530">
        <v>2</v>
      </c>
      <c r="GK42" s="218">
        <f t="shared" si="3"/>
        <v>0</v>
      </c>
      <c r="GL42" s="7">
        <v>7422</v>
      </c>
      <c r="GM42" s="7">
        <v>7584</v>
      </c>
      <c r="GN42" s="7">
        <v>7781</v>
      </c>
      <c r="GO42" s="13">
        <v>7934</v>
      </c>
      <c r="GP42" s="17">
        <v>8073</v>
      </c>
      <c r="GQ42" s="22">
        <v>8191</v>
      </c>
      <c r="GR42" s="31">
        <v>8319</v>
      </c>
      <c r="GS42" s="37">
        <v>8459</v>
      </c>
      <c r="GT42" s="41">
        <v>8678</v>
      </c>
      <c r="GU42" s="44">
        <v>8847</v>
      </c>
      <c r="GV42" s="47">
        <v>8976</v>
      </c>
      <c r="GW42" s="53">
        <v>9092</v>
      </c>
      <c r="GX42" s="65">
        <v>9223</v>
      </c>
      <c r="GY42" s="69">
        <v>9371</v>
      </c>
      <c r="GZ42" s="71">
        <v>9511</v>
      </c>
      <c r="HA42" s="73">
        <v>9661</v>
      </c>
      <c r="HB42" s="77">
        <v>9752</v>
      </c>
      <c r="HC42" s="82">
        <v>9821</v>
      </c>
      <c r="HD42" s="88">
        <v>9886</v>
      </c>
      <c r="HE42" s="90">
        <v>9956</v>
      </c>
      <c r="HF42" s="93">
        <v>10018</v>
      </c>
      <c r="HG42" s="99">
        <v>10098</v>
      </c>
      <c r="HH42" s="104">
        <v>10195</v>
      </c>
      <c r="HI42" s="114">
        <v>10272</v>
      </c>
      <c r="HJ42" s="117">
        <v>10386</v>
      </c>
      <c r="HK42" s="122">
        <v>10478</v>
      </c>
      <c r="HL42" s="124">
        <v>10563</v>
      </c>
      <c r="HM42" s="129">
        <v>10659</v>
      </c>
      <c r="HN42" s="133">
        <v>10734</v>
      </c>
      <c r="HO42" s="136">
        <v>10814</v>
      </c>
      <c r="HP42" s="140">
        <v>10864</v>
      </c>
      <c r="HQ42" s="145">
        <v>10939</v>
      </c>
      <c r="HR42" s="149">
        <v>11087</v>
      </c>
      <c r="HS42" s="153">
        <v>11170</v>
      </c>
      <c r="HT42" s="158">
        <v>11286</v>
      </c>
      <c r="HU42" s="163">
        <v>11364</v>
      </c>
      <c r="HV42" s="167">
        <v>11450</v>
      </c>
      <c r="HW42" s="174">
        <v>11548</v>
      </c>
      <c r="HX42" s="178">
        <v>11685</v>
      </c>
      <c r="HY42" s="184">
        <v>11803</v>
      </c>
      <c r="HZ42" s="189">
        <v>11879</v>
      </c>
      <c r="IA42" s="193">
        <v>11934</v>
      </c>
      <c r="IB42" s="202">
        <v>12012</v>
      </c>
      <c r="IC42" s="205">
        <v>12147</v>
      </c>
      <c r="ID42" s="209">
        <v>12452</v>
      </c>
      <c r="IE42" s="218">
        <v>12833</v>
      </c>
      <c r="IF42" s="225">
        <v>13200</v>
      </c>
      <c r="IG42" s="229">
        <v>13350</v>
      </c>
      <c r="IH42" s="235">
        <v>13519</v>
      </c>
      <c r="II42" s="245">
        <v>13626</v>
      </c>
      <c r="IJ42" s="251">
        <v>13734</v>
      </c>
      <c r="IK42" s="255">
        <v>13843</v>
      </c>
      <c r="IL42" s="264">
        <v>14042</v>
      </c>
      <c r="IM42" s="268">
        <v>14181</v>
      </c>
      <c r="IN42" s="272">
        <v>14377</v>
      </c>
      <c r="IO42" s="279">
        <v>14590</v>
      </c>
      <c r="IP42" s="285">
        <v>14817</v>
      </c>
      <c r="IQ42" s="291">
        <v>15030</v>
      </c>
      <c r="IR42" s="295">
        <v>15154</v>
      </c>
      <c r="IS42" s="299">
        <v>15284</v>
      </c>
      <c r="IT42" s="305">
        <v>15411</v>
      </c>
      <c r="IU42" s="308">
        <v>15559</v>
      </c>
      <c r="IV42" s="310">
        <v>15675</v>
      </c>
      <c r="IW42" s="313">
        <v>15855</v>
      </c>
      <c r="IX42" s="317">
        <v>16146</v>
      </c>
      <c r="IY42" s="322">
        <v>16404</v>
      </c>
      <c r="IZ42" s="327">
        <v>16701</v>
      </c>
      <c r="JA42" s="331">
        <v>16945</v>
      </c>
      <c r="JB42" s="335">
        <v>17241</v>
      </c>
      <c r="JC42" s="338">
        <v>17512</v>
      </c>
      <c r="JD42" s="343">
        <v>17781</v>
      </c>
      <c r="JE42" s="346">
        <v>18098</v>
      </c>
      <c r="JF42" s="354">
        <v>18406</v>
      </c>
      <c r="JG42" s="375">
        <v>18699</v>
      </c>
      <c r="JH42" s="388">
        <v>19016</v>
      </c>
      <c r="JI42" s="393">
        <v>19343</v>
      </c>
      <c r="JJ42" s="414">
        <v>19614</v>
      </c>
      <c r="JK42" s="422">
        <v>19896</v>
      </c>
      <c r="JL42" s="429">
        <v>20174</v>
      </c>
      <c r="JM42" s="435">
        <v>20451</v>
      </c>
      <c r="JN42" s="441">
        <v>20758</v>
      </c>
      <c r="JO42" s="448">
        <v>21078</v>
      </c>
      <c r="JP42" s="456">
        <v>21385</v>
      </c>
      <c r="JQ42" s="460">
        <v>21717</v>
      </c>
      <c r="JR42" s="469">
        <v>21995</v>
      </c>
      <c r="JS42" s="475">
        <v>22291</v>
      </c>
      <c r="JT42" s="483">
        <v>22628</v>
      </c>
      <c r="JU42" s="489">
        <v>22865</v>
      </c>
      <c r="JV42" s="498">
        <v>23104</v>
      </c>
      <c r="JW42" s="505">
        <v>23323</v>
      </c>
      <c r="JX42" s="511">
        <v>23542</v>
      </c>
      <c r="JY42" s="519">
        <v>23745</v>
      </c>
      <c r="JZ42" s="530">
        <v>23986</v>
      </c>
      <c r="KA42" s="218">
        <f t="shared" si="4"/>
        <v>241</v>
      </c>
      <c r="KB42" s="4"/>
    </row>
    <row r="43" spans="1:288" ht="15" customHeight="1" x14ac:dyDescent="0.2">
      <c r="A43" s="557"/>
      <c r="B43" s="132">
        <v>42</v>
      </c>
      <c r="C43" s="4" t="s">
        <v>274</v>
      </c>
      <c r="D43" s="132">
        <v>1</v>
      </c>
      <c r="E43" s="132">
        <v>1</v>
      </c>
      <c r="F43" s="7">
        <v>210</v>
      </c>
      <c r="G43" s="7">
        <v>213</v>
      </c>
      <c r="H43" s="10">
        <v>217</v>
      </c>
      <c r="I43" s="13">
        <v>221</v>
      </c>
      <c r="J43" s="18">
        <v>223</v>
      </c>
      <c r="K43" s="22">
        <v>225</v>
      </c>
      <c r="L43" s="1">
        <v>227</v>
      </c>
      <c r="M43" s="37">
        <v>230</v>
      </c>
      <c r="N43" s="41">
        <v>234</v>
      </c>
      <c r="O43" s="44">
        <v>238</v>
      </c>
      <c r="P43" s="47">
        <v>240</v>
      </c>
      <c r="Q43" s="53">
        <v>244</v>
      </c>
      <c r="R43" s="65">
        <v>247</v>
      </c>
      <c r="S43" s="69">
        <v>251</v>
      </c>
      <c r="T43" s="71">
        <v>254</v>
      </c>
      <c r="U43" s="73">
        <v>257</v>
      </c>
      <c r="V43" s="77">
        <v>261</v>
      </c>
      <c r="W43" s="82">
        <v>263</v>
      </c>
      <c r="X43" s="88">
        <v>265</v>
      </c>
      <c r="Y43" s="90">
        <v>268</v>
      </c>
      <c r="Z43" s="93">
        <v>272</v>
      </c>
      <c r="AA43" s="99">
        <v>276</v>
      </c>
      <c r="AB43" s="104">
        <v>279</v>
      </c>
      <c r="AC43" s="114">
        <v>283</v>
      </c>
      <c r="AD43" s="117">
        <v>286</v>
      </c>
      <c r="AE43" s="122">
        <v>288</v>
      </c>
      <c r="AF43" s="124">
        <v>290</v>
      </c>
      <c r="AG43" s="129">
        <v>292</v>
      </c>
      <c r="AH43" s="133">
        <v>295</v>
      </c>
      <c r="AI43" s="136">
        <v>300</v>
      </c>
      <c r="AJ43" s="140">
        <v>303</v>
      </c>
      <c r="AK43" s="1">
        <f t="shared" si="84"/>
        <v>306.7</v>
      </c>
      <c r="AL43" s="149">
        <v>309</v>
      </c>
      <c r="AM43" s="153">
        <v>313</v>
      </c>
      <c r="AN43" s="158">
        <v>318</v>
      </c>
      <c r="AO43" s="163">
        <v>322</v>
      </c>
      <c r="AP43" s="167">
        <v>330</v>
      </c>
      <c r="AQ43" s="174">
        <v>333</v>
      </c>
      <c r="AR43" s="178">
        <v>335</v>
      </c>
      <c r="AS43" s="184">
        <v>339</v>
      </c>
      <c r="AT43" s="189">
        <v>343</v>
      </c>
      <c r="AU43" s="193">
        <v>347</v>
      </c>
      <c r="AV43" s="202">
        <v>351</v>
      </c>
      <c r="AW43" s="205">
        <v>355</v>
      </c>
      <c r="AX43" s="209">
        <v>357</v>
      </c>
      <c r="AY43" s="218">
        <v>360</v>
      </c>
      <c r="AZ43" s="225">
        <v>363</v>
      </c>
      <c r="BA43" s="229">
        <v>367</v>
      </c>
      <c r="BB43" s="235">
        <v>367</v>
      </c>
      <c r="BC43" s="245">
        <v>373</v>
      </c>
      <c r="BD43" s="251">
        <v>377</v>
      </c>
      <c r="BE43" s="255">
        <v>381</v>
      </c>
      <c r="BF43" s="264">
        <v>384</v>
      </c>
      <c r="BG43" s="268">
        <v>386</v>
      </c>
      <c r="BH43" s="1">
        <v>389</v>
      </c>
      <c r="BI43" s="279">
        <v>392</v>
      </c>
      <c r="BJ43" s="285">
        <v>395</v>
      </c>
      <c r="BK43" s="291">
        <v>398</v>
      </c>
      <c r="BL43" s="295">
        <v>401</v>
      </c>
      <c r="BM43" s="299">
        <v>404</v>
      </c>
      <c r="BN43" s="305">
        <v>404</v>
      </c>
      <c r="BO43" s="308">
        <v>410</v>
      </c>
      <c r="BP43" s="310">
        <v>413</v>
      </c>
      <c r="BQ43" s="313">
        <v>416</v>
      </c>
      <c r="BR43" s="317">
        <v>420</v>
      </c>
      <c r="BS43" s="322">
        <v>423</v>
      </c>
      <c r="BT43" s="327">
        <v>426</v>
      </c>
      <c r="BU43" s="331">
        <v>429</v>
      </c>
      <c r="BV43" s="335">
        <v>432</v>
      </c>
      <c r="BW43" s="338">
        <v>435</v>
      </c>
      <c r="BX43" s="343">
        <v>438</v>
      </c>
      <c r="BY43" s="346">
        <v>441</v>
      </c>
      <c r="BZ43" s="354">
        <v>443</v>
      </c>
      <c r="CA43" s="375">
        <v>446</v>
      </c>
      <c r="CB43" s="388">
        <v>449</v>
      </c>
      <c r="CC43" s="1">
        <v>452</v>
      </c>
      <c r="CD43" s="414">
        <v>454</v>
      </c>
      <c r="CE43" s="422">
        <v>457</v>
      </c>
      <c r="CF43" s="429">
        <v>460</v>
      </c>
      <c r="CG43" s="435">
        <v>463</v>
      </c>
      <c r="CH43" s="441">
        <v>466</v>
      </c>
      <c r="CI43" s="448">
        <v>469</v>
      </c>
      <c r="CJ43" s="456">
        <v>472</v>
      </c>
      <c r="CK43" s="460">
        <v>475</v>
      </c>
      <c r="CL43" s="469">
        <v>479</v>
      </c>
      <c r="CM43" s="475">
        <v>482</v>
      </c>
      <c r="CN43" s="483">
        <v>485</v>
      </c>
      <c r="CO43" s="489">
        <v>488</v>
      </c>
      <c r="CP43" s="498">
        <v>491</v>
      </c>
      <c r="CQ43" s="505">
        <v>494</v>
      </c>
      <c r="CR43" s="511">
        <v>497</v>
      </c>
      <c r="CS43" s="519">
        <v>500</v>
      </c>
      <c r="CT43" s="530">
        <v>503</v>
      </c>
      <c r="CU43" s="218">
        <f t="shared" si="0"/>
        <v>3</v>
      </c>
      <c r="CV43" s="7">
        <v>121</v>
      </c>
      <c r="CW43" s="7">
        <v>121</v>
      </c>
      <c r="CX43" s="10">
        <v>121</v>
      </c>
      <c r="CY43" s="13">
        <v>121</v>
      </c>
      <c r="CZ43" s="18">
        <v>121</v>
      </c>
      <c r="DA43" s="22">
        <v>121</v>
      </c>
      <c r="DB43" s="1">
        <v>121</v>
      </c>
      <c r="DC43" s="37">
        <v>121</v>
      </c>
      <c r="DD43" s="41">
        <v>121</v>
      </c>
      <c r="DE43" s="44">
        <v>121</v>
      </c>
      <c r="DF43" s="47">
        <v>121</v>
      </c>
      <c r="DG43" s="53">
        <v>121</v>
      </c>
      <c r="DH43" s="65">
        <v>121</v>
      </c>
      <c r="DI43" s="69">
        <v>121</v>
      </c>
      <c r="DJ43" s="71">
        <v>121</v>
      </c>
      <c r="DK43" s="73">
        <v>121</v>
      </c>
      <c r="DL43" s="77">
        <v>121</v>
      </c>
      <c r="DM43" s="82">
        <v>121</v>
      </c>
      <c r="DN43" s="88">
        <v>121</v>
      </c>
      <c r="DO43" s="90">
        <v>121</v>
      </c>
      <c r="DP43" s="93">
        <v>121</v>
      </c>
      <c r="DQ43" s="99">
        <v>121</v>
      </c>
      <c r="DR43" s="104">
        <v>121</v>
      </c>
      <c r="DS43" s="114">
        <v>121</v>
      </c>
      <c r="DT43" s="117">
        <v>121</v>
      </c>
      <c r="DU43" s="122">
        <v>123</v>
      </c>
      <c r="DV43" s="124">
        <v>124</v>
      </c>
      <c r="DW43" s="129">
        <v>125</v>
      </c>
      <c r="DX43" s="133">
        <v>125</v>
      </c>
      <c r="DY43" s="136">
        <v>125</v>
      </c>
      <c r="DZ43" s="140">
        <v>125</v>
      </c>
      <c r="EA43" s="1">
        <v>125</v>
      </c>
      <c r="EB43" s="149">
        <v>125</v>
      </c>
      <c r="EC43" s="153">
        <v>125</v>
      </c>
      <c r="ED43" s="158">
        <v>125</v>
      </c>
      <c r="EE43" s="163">
        <v>125</v>
      </c>
      <c r="EF43" s="167">
        <v>125</v>
      </c>
      <c r="EG43" s="174">
        <v>125</v>
      </c>
      <c r="EH43" s="178">
        <v>125</v>
      </c>
      <c r="EI43" s="184">
        <v>125</v>
      </c>
      <c r="EJ43" s="189">
        <v>125</v>
      </c>
      <c r="EK43" s="193">
        <v>125</v>
      </c>
      <c r="EL43" s="202">
        <v>125</v>
      </c>
      <c r="EM43" s="205">
        <v>125</v>
      </c>
      <c r="EN43" s="209">
        <v>125</v>
      </c>
      <c r="EO43" s="218">
        <v>125</v>
      </c>
      <c r="EP43" s="225">
        <v>125</v>
      </c>
      <c r="EQ43" s="229">
        <v>125</v>
      </c>
      <c r="ER43" s="235">
        <v>125</v>
      </c>
      <c r="ES43" s="245">
        <v>125</v>
      </c>
      <c r="ET43" s="251">
        <v>125</v>
      </c>
      <c r="EU43" s="255">
        <v>125</v>
      </c>
      <c r="EV43" s="264">
        <v>125</v>
      </c>
      <c r="EW43" s="268">
        <v>125</v>
      </c>
      <c r="EX43" s="1">
        <f t="shared" si="90"/>
        <v>125</v>
      </c>
      <c r="EY43" s="279">
        <v>125</v>
      </c>
      <c r="EZ43" s="285">
        <v>125</v>
      </c>
      <c r="FA43" s="291">
        <v>125</v>
      </c>
      <c r="FB43" s="295">
        <v>125</v>
      </c>
      <c r="FC43" s="299">
        <v>125</v>
      </c>
      <c r="FD43" s="305">
        <v>125</v>
      </c>
      <c r="FE43" s="308">
        <v>125</v>
      </c>
      <c r="FF43" s="310">
        <v>125</v>
      </c>
      <c r="FG43" s="313">
        <v>125</v>
      </c>
      <c r="FH43" s="317">
        <v>125</v>
      </c>
      <c r="FI43" s="322">
        <v>125</v>
      </c>
      <c r="FJ43" s="327">
        <v>125</v>
      </c>
      <c r="FK43" s="331">
        <v>125</v>
      </c>
      <c r="FL43" s="335">
        <v>125</v>
      </c>
      <c r="FM43" s="338">
        <v>125</v>
      </c>
      <c r="FN43" s="343">
        <v>125</v>
      </c>
      <c r="FO43" s="346">
        <v>125</v>
      </c>
      <c r="FP43" s="354">
        <v>125</v>
      </c>
      <c r="FQ43" s="375">
        <v>125</v>
      </c>
      <c r="FR43" s="388">
        <v>125</v>
      </c>
      <c r="FS43" s="396">
        <v>123</v>
      </c>
      <c r="FT43" s="396">
        <v>123</v>
      </c>
      <c r="FU43" s="396">
        <v>123</v>
      </c>
      <c r="FV43" s="396">
        <v>123</v>
      </c>
      <c r="FW43" s="396">
        <v>123</v>
      </c>
      <c r="FX43" s="396">
        <v>123</v>
      </c>
      <c r="FY43" s="448">
        <v>123</v>
      </c>
      <c r="FZ43" s="456">
        <v>123</v>
      </c>
      <c r="GA43" s="460">
        <v>123</v>
      </c>
      <c r="GB43" s="469">
        <v>123</v>
      </c>
      <c r="GC43" s="475">
        <v>123</v>
      </c>
      <c r="GD43" s="483">
        <v>123</v>
      </c>
      <c r="GE43" s="489">
        <v>123</v>
      </c>
      <c r="GF43" s="498">
        <v>123</v>
      </c>
      <c r="GG43" s="505">
        <v>123</v>
      </c>
      <c r="GH43" s="511">
        <v>123</v>
      </c>
      <c r="GI43" s="519">
        <v>123</v>
      </c>
      <c r="GJ43" s="530">
        <v>123</v>
      </c>
      <c r="GK43" s="218">
        <f t="shared" si="3"/>
        <v>0</v>
      </c>
      <c r="GL43" s="7">
        <v>5395</v>
      </c>
      <c r="GM43" s="7">
        <v>5490</v>
      </c>
      <c r="GN43" s="7">
        <v>5594</v>
      </c>
      <c r="GO43" s="13">
        <v>5676</v>
      </c>
      <c r="GP43" s="17">
        <v>5757</v>
      </c>
      <c r="GQ43" s="22">
        <v>5826</v>
      </c>
      <c r="GR43" s="31"/>
      <c r="GS43" s="37">
        <v>6003</v>
      </c>
      <c r="GT43" s="41">
        <v>6163</v>
      </c>
      <c r="GU43" s="44"/>
      <c r="GV43" s="47">
        <v>6315</v>
      </c>
      <c r="GW43" s="53">
        <v>6473</v>
      </c>
      <c r="GX43" s="65">
        <v>6556</v>
      </c>
      <c r="GY43" s="69">
        <v>6638</v>
      </c>
      <c r="GZ43" s="71">
        <v>6707</v>
      </c>
      <c r="HA43" s="74">
        <v>6791</v>
      </c>
      <c r="HB43" s="77">
        <v>6883</v>
      </c>
      <c r="HC43" s="82">
        <v>6930</v>
      </c>
      <c r="HD43" s="88">
        <v>7046</v>
      </c>
      <c r="HE43" s="90">
        <v>7135</v>
      </c>
      <c r="HF43" s="93">
        <v>7216</v>
      </c>
      <c r="HG43" s="99">
        <v>7303</v>
      </c>
      <c r="HH43" s="104">
        <v>7387</v>
      </c>
      <c r="HI43" s="114">
        <v>7481</v>
      </c>
      <c r="HJ43" s="117">
        <v>7563</v>
      </c>
      <c r="HK43" s="122">
        <v>7638</v>
      </c>
      <c r="HL43" s="124">
        <v>7709</v>
      </c>
      <c r="HM43" s="129">
        <v>7781</v>
      </c>
      <c r="HN43" s="133">
        <v>7873</v>
      </c>
      <c r="HO43" s="136">
        <v>7944</v>
      </c>
      <c r="HP43" s="74">
        <v>8036</v>
      </c>
      <c r="HQ43" s="145"/>
      <c r="HR43" s="149">
        <v>8185</v>
      </c>
      <c r="HS43" s="153">
        <v>8203</v>
      </c>
      <c r="HT43" s="74">
        <v>8301</v>
      </c>
      <c r="HU43" s="163">
        <v>8380</v>
      </c>
      <c r="HV43" s="167">
        <v>8492</v>
      </c>
      <c r="HW43" s="174">
        <v>8568</v>
      </c>
      <c r="HX43" s="178">
        <v>8652</v>
      </c>
      <c r="HY43" s="184">
        <v>8743</v>
      </c>
      <c r="HZ43" s="189">
        <v>8811</v>
      </c>
      <c r="IA43" s="193">
        <v>8898</v>
      </c>
      <c r="IB43" s="202">
        <v>8984</v>
      </c>
      <c r="IC43" s="205">
        <v>9080</v>
      </c>
      <c r="ID43" s="209">
        <v>9161</v>
      </c>
      <c r="IE43" s="218">
        <v>9246</v>
      </c>
      <c r="IF43" s="225">
        <v>9311</v>
      </c>
      <c r="IG43" s="229">
        <v>9397</v>
      </c>
      <c r="IH43" s="235">
        <v>9468</v>
      </c>
      <c r="II43" s="245">
        <v>9551</v>
      </c>
      <c r="IJ43" s="251">
        <v>9632</v>
      </c>
      <c r="IK43" s="255">
        <v>9715</v>
      </c>
      <c r="IL43" s="264">
        <v>9797</v>
      </c>
      <c r="IM43" s="268">
        <v>9874</v>
      </c>
      <c r="IN43" s="272"/>
      <c r="IO43" s="279">
        <v>10031</v>
      </c>
      <c r="IP43" s="285">
        <v>10106</v>
      </c>
      <c r="IQ43" s="291">
        <v>10181</v>
      </c>
      <c r="IR43" s="295">
        <v>10254</v>
      </c>
      <c r="IS43" s="299">
        <v>10337</v>
      </c>
      <c r="IT43" s="305">
        <v>10408</v>
      </c>
      <c r="IU43" s="308">
        <v>10486</v>
      </c>
      <c r="IV43" s="310">
        <v>10561</v>
      </c>
      <c r="IW43" s="313">
        <v>10648</v>
      </c>
      <c r="IX43" s="317">
        <v>10721</v>
      </c>
      <c r="IY43" s="322">
        <v>10796</v>
      </c>
      <c r="IZ43" s="327">
        <v>10873</v>
      </c>
      <c r="JA43" s="331">
        <v>10943</v>
      </c>
      <c r="JB43" s="335">
        <v>11023</v>
      </c>
      <c r="JC43" s="338">
        <v>11106</v>
      </c>
      <c r="JD43" s="343">
        <v>11188</v>
      </c>
      <c r="JE43" s="346">
        <v>11263</v>
      </c>
      <c r="JF43" s="354">
        <v>11365</v>
      </c>
      <c r="JG43" s="375">
        <v>11437</v>
      </c>
      <c r="JH43" s="388">
        <v>11506</v>
      </c>
      <c r="JI43" s="393"/>
      <c r="JJ43" s="414">
        <v>11644</v>
      </c>
      <c r="JK43" s="422">
        <v>11715</v>
      </c>
      <c r="JL43" s="429">
        <v>11793</v>
      </c>
      <c r="JM43" s="435">
        <v>11871</v>
      </c>
      <c r="JN43" s="441">
        <v>11951</v>
      </c>
      <c r="JO43" s="448">
        <v>12038</v>
      </c>
      <c r="JP43" s="456">
        <v>12114</v>
      </c>
      <c r="JQ43" s="460">
        <v>12198</v>
      </c>
      <c r="JR43" s="469">
        <v>12274</v>
      </c>
      <c r="JS43" s="475">
        <v>12354</v>
      </c>
      <c r="JT43" s="483">
        <v>12431</v>
      </c>
      <c r="JU43" s="489">
        <v>12512</v>
      </c>
      <c r="JV43" s="498">
        <v>12518</v>
      </c>
      <c r="JW43" s="505">
        <v>12605</v>
      </c>
      <c r="JX43" s="511">
        <v>12679</v>
      </c>
      <c r="JY43" s="519">
        <v>12751</v>
      </c>
      <c r="JZ43" s="530">
        <v>12830</v>
      </c>
      <c r="KA43" s="218">
        <f t="shared" si="4"/>
        <v>79</v>
      </c>
      <c r="KB43" s="4"/>
    </row>
    <row r="44" spans="1:288" ht="15" customHeight="1" x14ac:dyDescent="0.2">
      <c r="A44" s="557"/>
      <c r="B44" s="132">
        <v>43</v>
      </c>
      <c r="C44" s="4" t="s">
        <v>486</v>
      </c>
      <c r="D44" s="132">
        <v>1</v>
      </c>
      <c r="E44" s="132">
        <v>1</v>
      </c>
      <c r="F44" s="7">
        <v>290</v>
      </c>
      <c r="G44" s="1">
        <v>294</v>
      </c>
      <c r="H44" s="10">
        <v>298</v>
      </c>
      <c r="I44" s="13">
        <v>303</v>
      </c>
      <c r="J44" s="5">
        <v>303</v>
      </c>
      <c r="K44" s="5">
        <v>303</v>
      </c>
      <c r="L44" s="31">
        <v>303</v>
      </c>
      <c r="M44" s="37">
        <v>303</v>
      </c>
      <c r="N44" s="41">
        <v>303</v>
      </c>
      <c r="O44" s="1">
        <f t="shared" ref="O44:O45" si="91">ROUND((N44-F44)/8+N44,0)</f>
        <v>305</v>
      </c>
      <c r="P44" s="47">
        <v>307</v>
      </c>
      <c r="Q44" s="53">
        <v>314</v>
      </c>
      <c r="R44" s="65">
        <v>320</v>
      </c>
      <c r="S44" s="69">
        <v>330</v>
      </c>
      <c r="T44" s="71">
        <v>337</v>
      </c>
      <c r="U44" s="73">
        <v>344</v>
      </c>
      <c r="V44" s="77">
        <v>350</v>
      </c>
      <c r="W44" s="82">
        <v>358</v>
      </c>
      <c r="X44" s="88">
        <v>366</v>
      </c>
      <c r="Y44" s="1">
        <f>ROUND((X44-U44)/3+X44,1)</f>
        <v>373.3</v>
      </c>
      <c r="Z44" s="1">
        <f>ROUND((Y44-V44)/3+Y44,1)</f>
        <v>381.1</v>
      </c>
      <c r="AA44" s="99">
        <v>395</v>
      </c>
      <c r="AB44" s="1">
        <f>ROUND((AA44-X44)/3+AA44,1)</f>
        <v>404.7</v>
      </c>
      <c r="AC44" s="114">
        <v>406</v>
      </c>
      <c r="AD44" s="117">
        <v>411</v>
      </c>
      <c r="AE44" s="122">
        <v>417</v>
      </c>
      <c r="AF44" s="1">
        <f t="shared" ref="AF44:AF45" si="92">ROUND((AE44-AB44)/3+AE44,1)</f>
        <v>421.1</v>
      </c>
      <c r="AG44" s="1">
        <f>ROUND((AF44-AC44)/3+AF44,1)</f>
        <v>426.1</v>
      </c>
      <c r="AH44" s="133">
        <v>446</v>
      </c>
      <c r="AI44" s="1">
        <f>ROUND((AH44-AE44)/3+AH44,1)</f>
        <v>455.7</v>
      </c>
      <c r="AJ44" s="1">
        <f>ROUND((AI44-AF44)/3+AI44,1)</f>
        <v>467.2</v>
      </c>
      <c r="AK44" s="1">
        <f t="shared" si="84"/>
        <v>480.9</v>
      </c>
      <c r="AL44" s="1">
        <v>494</v>
      </c>
      <c r="AM44" s="5">
        <v>494</v>
      </c>
      <c r="AN44" s="1">
        <v>496</v>
      </c>
      <c r="AO44" s="1">
        <v>500</v>
      </c>
      <c r="AP44" s="1">
        <v>504</v>
      </c>
      <c r="AQ44" s="1">
        <v>508</v>
      </c>
      <c r="AR44" s="1">
        <v>512</v>
      </c>
      <c r="AS44" s="1">
        <v>516</v>
      </c>
      <c r="AT44" s="1">
        <v>520</v>
      </c>
      <c r="AU44" s="193">
        <v>553</v>
      </c>
      <c r="AV44" s="1">
        <v>559</v>
      </c>
      <c r="AW44" s="1">
        <v>565</v>
      </c>
      <c r="AX44" s="1">
        <v>571</v>
      </c>
      <c r="AY44" s="218">
        <v>592</v>
      </c>
      <c r="AZ44" s="225">
        <v>606</v>
      </c>
      <c r="BA44" s="229">
        <v>609</v>
      </c>
      <c r="BB44" s="235">
        <v>618</v>
      </c>
      <c r="BC44" s="245">
        <v>672</v>
      </c>
      <c r="BD44" s="251">
        <v>678</v>
      </c>
      <c r="BE44" s="255">
        <v>690</v>
      </c>
      <c r="BF44" s="264">
        <v>702</v>
      </c>
      <c r="BG44" s="268">
        <v>722</v>
      </c>
      <c r="BH44" s="272">
        <v>729</v>
      </c>
      <c r="BI44" s="279">
        <v>737</v>
      </c>
      <c r="BJ44" s="285">
        <v>759</v>
      </c>
      <c r="BK44" s="294">
        <v>762</v>
      </c>
      <c r="BL44" s="295">
        <v>18</v>
      </c>
      <c r="BM44" s="299">
        <v>23</v>
      </c>
      <c r="BN44" s="305">
        <v>28</v>
      </c>
      <c r="BO44" s="308">
        <v>33</v>
      </c>
      <c r="BP44" s="1">
        <v>38</v>
      </c>
      <c r="BQ44" s="313">
        <v>47</v>
      </c>
      <c r="BR44" s="1">
        <v>54</v>
      </c>
      <c r="BS44" s="1">
        <v>61</v>
      </c>
      <c r="BT44" s="327">
        <v>65</v>
      </c>
      <c r="BU44" s="1">
        <v>71</v>
      </c>
      <c r="BV44" s="335">
        <v>80</v>
      </c>
      <c r="BW44" s="338">
        <v>86</v>
      </c>
      <c r="BX44" s="343">
        <v>92</v>
      </c>
      <c r="BY44" s="346">
        <v>98</v>
      </c>
      <c r="BZ44" s="354">
        <v>104</v>
      </c>
      <c r="CA44" s="375">
        <v>110</v>
      </c>
      <c r="CB44" s="388">
        <v>115</v>
      </c>
      <c r="CC44" s="1">
        <v>121</v>
      </c>
      <c r="CD44" s="414">
        <v>129</v>
      </c>
      <c r="CE44" s="422">
        <v>137</v>
      </c>
      <c r="CF44" s="1">
        <v>144</v>
      </c>
      <c r="CG44" s="435">
        <v>155</v>
      </c>
      <c r="CH44" s="441">
        <v>162</v>
      </c>
      <c r="CI44" s="448">
        <v>169</v>
      </c>
      <c r="CJ44" s="456">
        <v>175</v>
      </c>
      <c r="CK44" s="460">
        <v>181</v>
      </c>
      <c r="CL44" s="469">
        <v>186</v>
      </c>
      <c r="CM44" s="475">
        <v>192</v>
      </c>
      <c r="CN44" s="483">
        <v>198</v>
      </c>
      <c r="CO44" s="489">
        <v>203</v>
      </c>
      <c r="CP44" s="498">
        <v>210</v>
      </c>
      <c r="CQ44" s="505">
        <v>218</v>
      </c>
      <c r="CR44" s="511">
        <v>225</v>
      </c>
      <c r="CS44" s="519">
        <v>233</v>
      </c>
      <c r="CT44" s="530">
        <v>240</v>
      </c>
      <c r="CU44" s="218">
        <f t="shared" si="0"/>
        <v>7</v>
      </c>
      <c r="CV44" s="7">
        <v>152</v>
      </c>
      <c r="CW44" s="1">
        <v>152</v>
      </c>
      <c r="CX44" s="10">
        <v>160</v>
      </c>
      <c r="CY44" s="13">
        <v>166</v>
      </c>
      <c r="CZ44" s="5">
        <v>166</v>
      </c>
      <c r="DA44" s="5">
        <v>166</v>
      </c>
      <c r="DB44" s="31">
        <v>166</v>
      </c>
      <c r="DC44" s="37">
        <v>166</v>
      </c>
      <c r="DD44" s="41">
        <v>166</v>
      </c>
      <c r="DE44" s="1">
        <f t="shared" ref="DE44:DE45" si="93">ROUND((DD44-CV44)/8+DD44,0)</f>
        <v>168</v>
      </c>
      <c r="DF44" s="47">
        <v>169</v>
      </c>
      <c r="DG44" s="53">
        <v>174</v>
      </c>
      <c r="DH44" s="65">
        <v>180</v>
      </c>
      <c r="DI44" s="69">
        <v>189</v>
      </c>
      <c r="DJ44" s="71">
        <v>197</v>
      </c>
      <c r="DK44" s="73">
        <v>203</v>
      </c>
      <c r="DL44" s="77">
        <v>208</v>
      </c>
      <c r="DM44" s="82">
        <v>211</v>
      </c>
      <c r="DN44" s="88">
        <v>214</v>
      </c>
      <c r="DO44" s="1">
        <f>ROUND((DN44-DK44)/3+DN44,1)</f>
        <v>217.7</v>
      </c>
      <c r="DP44" s="1">
        <f>ROUND((DO44-DL44)/3+DO44,1)</f>
        <v>220.9</v>
      </c>
      <c r="DQ44" s="99">
        <v>227</v>
      </c>
      <c r="DR44" s="1">
        <f>ROUND((DQ44-DN44)/3+DQ44,1)</f>
        <v>231.3</v>
      </c>
      <c r="DS44" s="114">
        <v>242</v>
      </c>
      <c r="DT44" s="117">
        <v>247</v>
      </c>
      <c r="DU44" s="122">
        <v>256</v>
      </c>
      <c r="DV44" s="1">
        <f t="shared" ref="DV44:DV45" si="94">ROUND((DU44-DR44)/3+DU44,1)</f>
        <v>264.2</v>
      </c>
      <c r="DW44" s="1">
        <f>ROUND((DV44-DS44)/3+DV44,1)</f>
        <v>271.60000000000002</v>
      </c>
      <c r="DX44" s="133">
        <v>280</v>
      </c>
      <c r="DY44" s="1">
        <v>280</v>
      </c>
      <c r="DZ44" s="1">
        <f>DY44</f>
        <v>280</v>
      </c>
      <c r="EA44" s="1">
        <v>280</v>
      </c>
      <c r="EB44" s="1">
        <v>281</v>
      </c>
      <c r="EC44" s="153">
        <v>288</v>
      </c>
      <c r="ED44" s="1">
        <v>290</v>
      </c>
      <c r="EE44" s="1">
        <v>293</v>
      </c>
      <c r="EF44" s="1">
        <v>296</v>
      </c>
      <c r="EG44" s="1">
        <v>299</v>
      </c>
      <c r="EH44" s="1">
        <v>302</v>
      </c>
      <c r="EI44" s="1">
        <v>305</v>
      </c>
      <c r="EJ44" s="1">
        <v>306</v>
      </c>
      <c r="EK44" s="193">
        <v>306</v>
      </c>
      <c r="EL44" s="1">
        <f>EK44</f>
        <v>306</v>
      </c>
      <c r="EM44" s="1">
        <f>EL44</f>
        <v>306</v>
      </c>
      <c r="EN44" s="1">
        <f>EM44</f>
        <v>306</v>
      </c>
      <c r="EO44" s="1">
        <v>314</v>
      </c>
      <c r="EP44" s="225">
        <v>338</v>
      </c>
      <c r="EQ44" s="229">
        <v>340</v>
      </c>
      <c r="ER44" s="235">
        <v>346</v>
      </c>
      <c r="ES44" s="245">
        <v>348</v>
      </c>
      <c r="ET44" s="251">
        <v>353</v>
      </c>
      <c r="EU44" s="255">
        <v>357</v>
      </c>
      <c r="EV44" s="264">
        <v>359</v>
      </c>
      <c r="EW44" s="268">
        <v>359</v>
      </c>
      <c r="EX44" s="276">
        <f t="shared" si="90"/>
        <v>359</v>
      </c>
      <c r="EY44" s="279">
        <v>360</v>
      </c>
      <c r="EZ44" s="285">
        <v>363</v>
      </c>
      <c r="FA44" s="294">
        <v>366</v>
      </c>
      <c r="FB44" s="295">
        <v>6</v>
      </c>
      <c r="FC44" s="299">
        <v>8</v>
      </c>
      <c r="FD44" s="305">
        <v>10</v>
      </c>
      <c r="FE44" s="308">
        <v>12</v>
      </c>
      <c r="FF44" s="1">
        <v>14</v>
      </c>
      <c r="FG44" s="313">
        <v>15</v>
      </c>
      <c r="FH44" s="1">
        <f>FG44</f>
        <v>15</v>
      </c>
      <c r="FI44" s="1">
        <f>FH44</f>
        <v>15</v>
      </c>
      <c r="FJ44" s="327">
        <v>15</v>
      </c>
      <c r="FK44" s="1">
        <v>15</v>
      </c>
      <c r="FL44" s="335">
        <v>17</v>
      </c>
      <c r="FM44" s="338">
        <v>20</v>
      </c>
      <c r="FN44" s="343">
        <v>23</v>
      </c>
      <c r="FO44" s="346">
        <v>27</v>
      </c>
      <c r="FP44" s="354">
        <v>30</v>
      </c>
      <c r="FQ44" s="375">
        <v>33</v>
      </c>
      <c r="FR44" s="388">
        <v>36</v>
      </c>
      <c r="FS44" s="1">
        <v>39</v>
      </c>
      <c r="FT44" s="414">
        <v>39</v>
      </c>
      <c r="FU44" s="422">
        <v>39</v>
      </c>
      <c r="FV44" s="1">
        <v>39</v>
      </c>
      <c r="FW44" s="435">
        <v>39</v>
      </c>
      <c r="FX44" s="441">
        <v>41</v>
      </c>
      <c r="FY44" s="448">
        <v>44</v>
      </c>
      <c r="FZ44" s="456">
        <v>48</v>
      </c>
      <c r="GA44" s="460">
        <v>52</v>
      </c>
      <c r="GB44" s="469">
        <v>56</v>
      </c>
      <c r="GC44" s="475">
        <v>59</v>
      </c>
      <c r="GD44" s="483">
        <v>63</v>
      </c>
      <c r="GE44" s="489">
        <v>66</v>
      </c>
      <c r="GF44" s="498">
        <v>67</v>
      </c>
      <c r="GG44" s="505">
        <v>69</v>
      </c>
      <c r="GH44" s="511">
        <v>70</v>
      </c>
      <c r="GI44" s="519">
        <v>71</v>
      </c>
      <c r="GJ44" s="530">
        <v>71</v>
      </c>
      <c r="GK44" s="218">
        <f t="shared" si="3"/>
        <v>0</v>
      </c>
      <c r="GL44" s="7">
        <v>12487</v>
      </c>
      <c r="GM44" s="7">
        <v>12599</v>
      </c>
      <c r="GN44" s="7">
        <v>12777</v>
      </c>
      <c r="GO44" s="13">
        <v>13091</v>
      </c>
      <c r="GP44" s="17">
        <v>13120</v>
      </c>
      <c r="GQ44" s="22">
        <v>13122</v>
      </c>
      <c r="GR44" s="31">
        <v>13127</v>
      </c>
      <c r="GS44" s="37">
        <v>13127</v>
      </c>
      <c r="GT44" s="41">
        <v>13179</v>
      </c>
      <c r="GU44" s="44">
        <v>13219</v>
      </c>
      <c r="GV44" s="47">
        <v>13335</v>
      </c>
      <c r="GW44" s="53">
        <v>13479</v>
      </c>
      <c r="GX44" s="65">
        <v>13611</v>
      </c>
      <c r="GY44" s="69">
        <v>13741</v>
      </c>
      <c r="GZ44" s="71">
        <v>13870</v>
      </c>
      <c r="HA44" s="73">
        <v>14060</v>
      </c>
      <c r="HB44" s="77">
        <v>14200</v>
      </c>
      <c r="HC44" s="82">
        <v>14347</v>
      </c>
      <c r="HD44" s="88">
        <v>14529</v>
      </c>
      <c r="HE44" s="90">
        <v>14678</v>
      </c>
      <c r="HF44" s="93">
        <v>14861</v>
      </c>
      <c r="HG44" s="99">
        <v>14975</v>
      </c>
      <c r="HH44" s="104">
        <v>15199</v>
      </c>
      <c r="HI44" s="114">
        <v>15360</v>
      </c>
      <c r="HJ44" s="117">
        <v>15535</v>
      </c>
      <c r="HK44" s="122">
        <v>15705</v>
      </c>
      <c r="HL44" s="124">
        <v>15849</v>
      </c>
      <c r="HM44" s="129">
        <v>16005</v>
      </c>
      <c r="HN44" s="133">
        <v>16199</v>
      </c>
      <c r="HO44" s="136">
        <v>16528</v>
      </c>
      <c r="HP44" s="140">
        <v>16860</v>
      </c>
      <c r="HQ44" s="145">
        <v>17302</v>
      </c>
      <c r="HR44" s="149">
        <v>17778</v>
      </c>
      <c r="HS44" s="153">
        <v>17910</v>
      </c>
      <c r="HT44" s="158">
        <v>18050</v>
      </c>
      <c r="HU44" s="163">
        <v>18183</v>
      </c>
      <c r="HV44" s="167">
        <v>18312</v>
      </c>
      <c r="HW44" s="174">
        <v>18439</v>
      </c>
      <c r="HX44" s="178">
        <v>18576</v>
      </c>
      <c r="HY44" s="184">
        <v>18714</v>
      </c>
      <c r="HZ44" s="189">
        <v>18988</v>
      </c>
      <c r="IA44" s="193">
        <v>19251</v>
      </c>
      <c r="IB44" s="202">
        <v>19492</v>
      </c>
      <c r="IC44" s="205">
        <v>19757</v>
      </c>
      <c r="ID44" s="209">
        <v>20230</v>
      </c>
      <c r="IE44" s="218">
        <v>20441</v>
      </c>
      <c r="IF44" s="225">
        <v>20564</v>
      </c>
      <c r="IG44" s="229">
        <v>20638</v>
      </c>
      <c r="IH44" s="235">
        <v>20764</v>
      </c>
      <c r="II44" s="245">
        <v>20849</v>
      </c>
      <c r="IJ44" s="251">
        <v>21039</v>
      </c>
      <c r="IK44" s="255">
        <v>21434</v>
      </c>
      <c r="IL44" s="264">
        <v>21779</v>
      </c>
      <c r="IM44" s="268">
        <v>22147</v>
      </c>
      <c r="IN44" s="272">
        <v>22342</v>
      </c>
      <c r="IO44" s="279">
        <v>22575</v>
      </c>
      <c r="IP44" s="285">
        <v>22985</v>
      </c>
      <c r="IQ44" s="291">
        <v>23133</v>
      </c>
      <c r="IR44" s="295">
        <v>23274</v>
      </c>
      <c r="IS44" s="299">
        <v>23805</v>
      </c>
      <c r="IT44" s="305">
        <v>24233</v>
      </c>
      <c r="IU44" s="308">
        <v>24539</v>
      </c>
      <c r="IV44" s="310">
        <v>24833</v>
      </c>
      <c r="IW44" s="313">
        <v>25657</v>
      </c>
      <c r="IX44" s="317">
        <v>26236</v>
      </c>
      <c r="IY44" s="322">
        <v>26501</v>
      </c>
      <c r="IZ44" s="327">
        <v>26677</v>
      </c>
      <c r="JA44" s="331">
        <v>27112</v>
      </c>
      <c r="JB44" s="335">
        <v>27951</v>
      </c>
      <c r="JC44" s="338">
        <v>28419</v>
      </c>
      <c r="JD44" s="343">
        <v>29010</v>
      </c>
      <c r="JE44" s="346">
        <v>29506</v>
      </c>
      <c r="JF44" s="354">
        <v>29990</v>
      </c>
      <c r="JG44" s="375">
        <v>30303</v>
      </c>
      <c r="JH44" s="388">
        <v>30810</v>
      </c>
      <c r="JI44" s="393">
        <v>31274</v>
      </c>
      <c r="JJ44" s="414">
        <v>31623</v>
      </c>
      <c r="JK44" s="422">
        <v>31858</v>
      </c>
      <c r="JL44" s="429">
        <v>32213</v>
      </c>
      <c r="JM44" s="435">
        <v>32608</v>
      </c>
      <c r="JN44" s="441">
        <v>33095</v>
      </c>
      <c r="JO44" s="448">
        <v>33273</v>
      </c>
      <c r="JP44" s="456">
        <v>33804</v>
      </c>
      <c r="JQ44" s="460">
        <v>34311</v>
      </c>
      <c r="JR44" s="469">
        <v>34808</v>
      </c>
      <c r="JS44" s="475">
        <v>35206</v>
      </c>
      <c r="JT44" s="483">
        <v>35575</v>
      </c>
      <c r="JU44" s="489">
        <v>36053</v>
      </c>
      <c r="JV44" s="498">
        <v>36311</v>
      </c>
      <c r="JW44" s="505">
        <v>36576</v>
      </c>
      <c r="JX44" s="511">
        <v>36768</v>
      </c>
      <c r="JY44" s="519">
        <v>36964</v>
      </c>
      <c r="JZ44" s="530">
        <v>37425</v>
      </c>
      <c r="KA44" s="218">
        <f t="shared" si="4"/>
        <v>461</v>
      </c>
      <c r="KB44" s="4"/>
    </row>
    <row r="45" spans="1:288" ht="15" customHeight="1" x14ac:dyDescent="0.2">
      <c r="A45" s="557"/>
      <c r="B45" s="132">
        <v>44</v>
      </c>
      <c r="C45" s="4" t="s">
        <v>275</v>
      </c>
      <c r="D45" s="132">
        <v>3</v>
      </c>
      <c r="E45" s="132">
        <v>1</v>
      </c>
      <c r="F45" s="7">
        <v>252</v>
      </c>
      <c r="G45" s="7">
        <v>256</v>
      </c>
      <c r="H45" s="10">
        <v>261</v>
      </c>
      <c r="I45" s="13">
        <v>264</v>
      </c>
      <c r="J45" s="18">
        <v>269</v>
      </c>
      <c r="K45" s="22">
        <v>274</v>
      </c>
      <c r="L45" s="1">
        <v>278</v>
      </c>
      <c r="M45" s="40">
        <v>290</v>
      </c>
      <c r="N45" s="41">
        <v>297</v>
      </c>
      <c r="O45" s="1">
        <f t="shared" si="91"/>
        <v>303</v>
      </c>
      <c r="P45" s="1">
        <f>ROUND((O45-F45)/9+O45,0)</f>
        <v>309</v>
      </c>
      <c r="Q45" s="1">
        <f>ROUND((P45-F45)/10+P45,1)</f>
        <v>314.7</v>
      </c>
      <c r="R45" s="1">
        <f>ROUND((Q45-F45)/11+Q45,1)</f>
        <v>320.39999999999998</v>
      </c>
      <c r="S45" s="1">
        <f>ROUND((R45-G45)/11+R45,1)</f>
        <v>326.3</v>
      </c>
      <c r="T45" s="1">
        <f>ROUND((S45-F45)/13+S45,1)</f>
        <v>332</v>
      </c>
      <c r="U45" s="73">
        <v>353</v>
      </c>
      <c r="V45" s="77">
        <v>362</v>
      </c>
      <c r="W45" s="82">
        <v>371</v>
      </c>
      <c r="X45" s="88">
        <v>378</v>
      </c>
      <c r="Y45" s="90">
        <v>389</v>
      </c>
      <c r="Z45" s="93">
        <v>392</v>
      </c>
      <c r="AA45" s="99">
        <v>400</v>
      </c>
      <c r="AB45" s="104">
        <v>405</v>
      </c>
      <c r="AC45" s="114">
        <v>410</v>
      </c>
      <c r="AD45" s="117">
        <v>414</v>
      </c>
      <c r="AE45" s="122">
        <v>419</v>
      </c>
      <c r="AF45" s="1">
        <f t="shared" si="92"/>
        <v>423.7</v>
      </c>
      <c r="AG45" s="129">
        <v>431</v>
      </c>
      <c r="AH45" s="133">
        <v>440</v>
      </c>
      <c r="AI45" s="136">
        <v>450</v>
      </c>
      <c r="AJ45" s="140">
        <v>461</v>
      </c>
      <c r="AK45" s="145">
        <v>470</v>
      </c>
      <c r="AL45" s="149">
        <v>476</v>
      </c>
      <c r="AM45" s="153">
        <v>481</v>
      </c>
      <c r="AN45" s="158">
        <v>487</v>
      </c>
      <c r="AO45" s="163">
        <v>494</v>
      </c>
      <c r="AP45" s="167">
        <v>500</v>
      </c>
      <c r="AQ45" s="174">
        <v>507</v>
      </c>
      <c r="AR45" s="178">
        <v>513</v>
      </c>
      <c r="AS45" s="184">
        <v>520</v>
      </c>
      <c r="AT45" s="189">
        <v>529</v>
      </c>
      <c r="AU45" s="193">
        <v>540</v>
      </c>
      <c r="AV45" s="202">
        <v>551</v>
      </c>
      <c r="AW45" s="205">
        <v>560</v>
      </c>
      <c r="AX45" s="209">
        <v>569</v>
      </c>
      <c r="AY45" s="218">
        <v>578</v>
      </c>
      <c r="AZ45" s="225">
        <v>583</v>
      </c>
      <c r="BA45" s="229">
        <v>588</v>
      </c>
      <c r="BB45" s="235">
        <v>594</v>
      </c>
      <c r="BC45" s="250">
        <v>601</v>
      </c>
      <c r="BD45" s="251">
        <v>606</v>
      </c>
      <c r="BE45" s="255">
        <v>613</v>
      </c>
      <c r="BF45" s="264">
        <v>624</v>
      </c>
      <c r="BG45" s="268">
        <v>634</v>
      </c>
      <c r="BH45" s="1">
        <v>642</v>
      </c>
      <c r="BI45" s="279">
        <v>649</v>
      </c>
      <c r="BJ45" s="285">
        <v>658</v>
      </c>
      <c r="BK45" s="291">
        <v>664</v>
      </c>
      <c r="BL45" s="295">
        <v>670</v>
      </c>
      <c r="BM45" s="299">
        <v>676</v>
      </c>
      <c r="BN45" s="1">
        <v>682</v>
      </c>
      <c r="BO45" s="308">
        <v>687</v>
      </c>
      <c r="BP45" s="310">
        <v>694</v>
      </c>
      <c r="BQ45" s="313">
        <v>702</v>
      </c>
      <c r="BR45" s="317">
        <v>711</v>
      </c>
      <c r="BS45" s="322">
        <v>721</v>
      </c>
      <c r="BT45" s="327">
        <v>730</v>
      </c>
      <c r="BU45" s="331">
        <v>738</v>
      </c>
      <c r="BV45" s="335">
        <v>746</v>
      </c>
      <c r="BW45" s="338">
        <v>750</v>
      </c>
      <c r="BX45" s="343">
        <v>755</v>
      </c>
      <c r="BY45" s="346">
        <v>759</v>
      </c>
      <c r="BZ45" s="354">
        <v>766</v>
      </c>
      <c r="CA45" s="1">
        <v>1.111</v>
      </c>
      <c r="CB45" s="388">
        <v>12</v>
      </c>
      <c r="CC45" s="393">
        <v>21</v>
      </c>
      <c r="CD45" s="414">
        <v>30</v>
      </c>
      <c r="CE45" s="422">
        <v>39</v>
      </c>
      <c r="CF45" s="429">
        <v>49</v>
      </c>
      <c r="CG45" s="435">
        <v>56</v>
      </c>
      <c r="CH45" s="441">
        <v>64</v>
      </c>
      <c r="CI45" s="448">
        <v>71</v>
      </c>
      <c r="CJ45" s="456">
        <v>75</v>
      </c>
      <c r="CK45" s="460">
        <v>80</v>
      </c>
      <c r="CL45" s="1">
        <v>84</v>
      </c>
      <c r="CM45" s="1">
        <v>88</v>
      </c>
      <c r="CN45" s="1">
        <v>92</v>
      </c>
      <c r="CO45" s="1">
        <v>96</v>
      </c>
      <c r="CP45" s="498">
        <v>105</v>
      </c>
      <c r="CQ45" s="1">
        <v>111</v>
      </c>
      <c r="CR45" s="511">
        <v>124</v>
      </c>
      <c r="CS45" s="519">
        <v>128</v>
      </c>
      <c r="CT45" s="530">
        <v>134</v>
      </c>
      <c r="CU45" s="218">
        <f t="shared" si="0"/>
        <v>6</v>
      </c>
      <c r="CV45" s="7">
        <v>19</v>
      </c>
      <c r="CW45" s="7">
        <v>24</v>
      </c>
      <c r="CX45" s="10">
        <v>29</v>
      </c>
      <c r="CY45" s="13">
        <v>33</v>
      </c>
      <c r="CZ45" s="18">
        <v>37</v>
      </c>
      <c r="DA45" s="22">
        <v>42</v>
      </c>
      <c r="DB45" s="1">
        <v>46</v>
      </c>
      <c r="DC45" s="40">
        <v>47</v>
      </c>
      <c r="DD45" s="41">
        <v>49</v>
      </c>
      <c r="DE45" s="1">
        <f t="shared" si="93"/>
        <v>53</v>
      </c>
      <c r="DF45" s="1">
        <f>ROUND((DE45-CV45)/9+DE45+1,0)</f>
        <v>58</v>
      </c>
      <c r="DG45" s="1">
        <f>ROUND((DF45-CV45)/10+DF45+1,1)</f>
        <v>62.9</v>
      </c>
      <c r="DH45" s="1">
        <f>ROUND((DG45-CV45)/11+DG45,1)</f>
        <v>66.900000000000006</v>
      </c>
      <c r="DI45" s="1">
        <f>ROUND((DH45-CW45)/11+DH45,1)</f>
        <v>70.8</v>
      </c>
      <c r="DJ45" s="1">
        <f>ROUND((DI45-CV45)/13+DI45,1)</f>
        <v>74.8</v>
      </c>
      <c r="DK45" s="73">
        <v>70.8</v>
      </c>
      <c r="DL45" s="77">
        <v>72</v>
      </c>
      <c r="DM45" s="82">
        <v>74</v>
      </c>
      <c r="DN45" s="88">
        <v>76</v>
      </c>
      <c r="DO45" s="90">
        <v>77</v>
      </c>
      <c r="DP45" s="93">
        <v>78</v>
      </c>
      <c r="DQ45" s="99">
        <v>82</v>
      </c>
      <c r="DR45" s="104">
        <v>86</v>
      </c>
      <c r="DS45" s="114">
        <v>91</v>
      </c>
      <c r="DT45" s="117">
        <v>95</v>
      </c>
      <c r="DU45" s="122">
        <v>98</v>
      </c>
      <c r="DV45" s="1">
        <f t="shared" si="94"/>
        <v>102</v>
      </c>
      <c r="DW45" s="129">
        <v>105</v>
      </c>
      <c r="DX45" s="133">
        <v>108</v>
      </c>
      <c r="DY45" s="136">
        <v>108</v>
      </c>
      <c r="DZ45" s="140">
        <v>108</v>
      </c>
      <c r="EA45" s="145">
        <v>108</v>
      </c>
      <c r="EB45" s="149">
        <v>109</v>
      </c>
      <c r="EC45" s="153">
        <v>112</v>
      </c>
      <c r="ED45" s="158">
        <v>116</v>
      </c>
      <c r="EE45" s="163">
        <v>120</v>
      </c>
      <c r="EF45" s="167">
        <v>124</v>
      </c>
      <c r="EG45" s="174">
        <v>127</v>
      </c>
      <c r="EH45" s="178">
        <v>132</v>
      </c>
      <c r="EI45" s="184">
        <v>136</v>
      </c>
      <c r="EJ45" s="189">
        <v>137</v>
      </c>
      <c r="EK45" s="193">
        <v>137</v>
      </c>
      <c r="EL45" s="202">
        <v>137</v>
      </c>
      <c r="EM45" s="205">
        <v>137</v>
      </c>
      <c r="EN45" s="209">
        <v>137</v>
      </c>
      <c r="EO45" s="218">
        <v>138</v>
      </c>
      <c r="EP45" s="225">
        <v>142</v>
      </c>
      <c r="EQ45" s="229">
        <v>146</v>
      </c>
      <c r="ER45" s="235">
        <v>149</v>
      </c>
      <c r="ES45" s="1">
        <v>153</v>
      </c>
      <c r="ET45" s="251">
        <v>159</v>
      </c>
      <c r="EU45" s="255">
        <v>162</v>
      </c>
      <c r="EV45" s="264">
        <v>163</v>
      </c>
      <c r="EW45" s="268">
        <v>163</v>
      </c>
      <c r="EX45" s="1">
        <f t="shared" si="90"/>
        <v>163</v>
      </c>
      <c r="EY45" s="279">
        <v>165</v>
      </c>
      <c r="EZ45" s="285">
        <v>166</v>
      </c>
      <c r="FA45" s="291">
        <v>170</v>
      </c>
      <c r="FB45" s="295">
        <v>174</v>
      </c>
      <c r="FC45" s="299">
        <v>177</v>
      </c>
      <c r="FD45" s="1">
        <v>180</v>
      </c>
      <c r="FE45" s="308">
        <v>184</v>
      </c>
      <c r="FF45" s="310">
        <v>188</v>
      </c>
      <c r="FG45" s="313">
        <v>188</v>
      </c>
      <c r="FH45" s="317">
        <v>188</v>
      </c>
      <c r="FI45" s="322">
        <v>188</v>
      </c>
      <c r="FJ45" s="327">
        <v>188</v>
      </c>
      <c r="FK45" s="331">
        <v>190</v>
      </c>
      <c r="FL45" s="335">
        <v>192</v>
      </c>
      <c r="FM45" s="338">
        <v>197</v>
      </c>
      <c r="FN45" s="343">
        <v>201</v>
      </c>
      <c r="FO45" s="346">
        <v>205</v>
      </c>
      <c r="FP45" s="354">
        <v>205</v>
      </c>
      <c r="FQ45" s="1">
        <v>208</v>
      </c>
      <c r="FR45" s="388">
        <v>205</v>
      </c>
      <c r="FS45" s="393">
        <v>205</v>
      </c>
      <c r="FT45" s="414">
        <v>205</v>
      </c>
      <c r="FU45" s="422">
        <v>205</v>
      </c>
      <c r="FV45" s="429">
        <v>205</v>
      </c>
      <c r="FW45" s="435">
        <v>205</v>
      </c>
      <c r="FX45" s="441">
        <v>205</v>
      </c>
      <c r="FY45" s="448">
        <v>209</v>
      </c>
      <c r="FZ45" s="456">
        <v>212</v>
      </c>
      <c r="GA45" s="460">
        <v>217</v>
      </c>
      <c r="GB45" s="1">
        <v>221</v>
      </c>
      <c r="GC45" s="1">
        <v>225</v>
      </c>
      <c r="GD45" s="1">
        <v>229</v>
      </c>
      <c r="GE45" s="1">
        <v>233</v>
      </c>
      <c r="GF45" s="498">
        <v>232</v>
      </c>
      <c r="GG45" s="1">
        <v>235</v>
      </c>
      <c r="GH45" s="511">
        <v>232</v>
      </c>
      <c r="GI45" s="519">
        <v>232</v>
      </c>
      <c r="GJ45" s="530">
        <v>234</v>
      </c>
      <c r="GK45" s="218">
        <f t="shared" si="3"/>
        <v>2</v>
      </c>
      <c r="GL45" s="7">
        <v>5506</v>
      </c>
      <c r="GM45" s="7">
        <v>5618</v>
      </c>
      <c r="GN45" s="7">
        <v>5739</v>
      </c>
      <c r="GO45" s="13">
        <v>5834</v>
      </c>
      <c r="GP45" s="17">
        <v>5944</v>
      </c>
      <c r="GQ45" s="22">
        <v>6046</v>
      </c>
      <c r="GR45" s="31">
        <v>6165</v>
      </c>
      <c r="GS45" s="37">
        <v>6381</v>
      </c>
      <c r="GT45" s="41">
        <v>6553</v>
      </c>
      <c r="GU45" s="44">
        <v>6666</v>
      </c>
      <c r="GV45" s="47">
        <v>6770</v>
      </c>
      <c r="GW45" s="53">
        <v>6879</v>
      </c>
      <c r="GX45" s="65">
        <v>6981</v>
      </c>
      <c r="GY45" s="69">
        <v>7096</v>
      </c>
      <c r="GZ45" s="71">
        <v>7254</v>
      </c>
      <c r="HA45" s="73">
        <v>7416</v>
      </c>
      <c r="HB45" s="77">
        <v>7540</v>
      </c>
      <c r="HC45" s="82">
        <v>7682</v>
      </c>
      <c r="HD45" s="88">
        <v>7797</v>
      </c>
      <c r="HE45" s="90">
        <v>7987</v>
      </c>
      <c r="HF45" s="93">
        <v>8133</v>
      </c>
      <c r="HG45" s="99">
        <v>8281</v>
      </c>
      <c r="HH45" s="104">
        <v>8381</v>
      </c>
      <c r="HI45" s="114">
        <v>8487</v>
      </c>
      <c r="HJ45" s="117">
        <v>8589</v>
      </c>
      <c r="HK45" s="122">
        <v>8695</v>
      </c>
      <c r="HL45" s="124">
        <v>8808</v>
      </c>
      <c r="HM45" s="129">
        <v>8924</v>
      </c>
      <c r="HN45" s="133">
        <v>9090</v>
      </c>
      <c r="HO45" s="136">
        <v>9318</v>
      </c>
      <c r="HP45" s="140">
        <v>9561</v>
      </c>
      <c r="HQ45" s="145">
        <v>9800</v>
      </c>
      <c r="HR45" s="149">
        <v>9949</v>
      </c>
      <c r="HS45" s="153">
        <v>10050</v>
      </c>
      <c r="HT45" s="158">
        <v>10171</v>
      </c>
      <c r="HU45" s="163">
        <v>10285</v>
      </c>
      <c r="HV45" s="167">
        <v>10422</v>
      </c>
      <c r="HW45" s="174">
        <v>10574</v>
      </c>
      <c r="HX45" s="178">
        <v>10684</v>
      </c>
      <c r="HY45" s="184">
        <v>10794</v>
      </c>
      <c r="HZ45" s="189">
        <v>10982</v>
      </c>
      <c r="IA45" s="193">
        <v>11213</v>
      </c>
      <c r="IB45" s="202">
        <v>11447</v>
      </c>
      <c r="IC45" s="205">
        <v>11666</v>
      </c>
      <c r="ID45" s="209">
        <v>11915</v>
      </c>
      <c r="IE45" s="218">
        <v>12128</v>
      </c>
      <c r="IF45" s="225">
        <v>12241</v>
      </c>
      <c r="IG45" s="229">
        <v>12351</v>
      </c>
      <c r="IH45" s="235">
        <v>12472</v>
      </c>
      <c r="II45" s="245">
        <v>12568</v>
      </c>
      <c r="IJ45" s="251">
        <v>12696</v>
      </c>
      <c r="IK45" s="255">
        <v>12807</v>
      </c>
      <c r="IL45" s="264">
        <v>13050</v>
      </c>
      <c r="IM45" s="268">
        <v>13259</v>
      </c>
      <c r="IN45" s="272">
        <v>13426</v>
      </c>
      <c r="IO45" s="279">
        <v>13570</v>
      </c>
      <c r="IP45" s="285">
        <v>13787</v>
      </c>
      <c r="IQ45" s="291">
        <v>13907</v>
      </c>
      <c r="IR45" s="295">
        <v>14038</v>
      </c>
      <c r="IS45" s="299">
        <v>14162</v>
      </c>
      <c r="IT45" s="305">
        <v>14295</v>
      </c>
      <c r="IU45" s="308">
        <v>14413</v>
      </c>
      <c r="IV45" s="310">
        <v>14546</v>
      </c>
      <c r="IW45" s="313">
        <v>14765</v>
      </c>
      <c r="IX45" s="317">
        <v>15021</v>
      </c>
      <c r="IY45" s="322">
        <v>15252</v>
      </c>
      <c r="IZ45" s="327">
        <v>15467</v>
      </c>
      <c r="JA45" s="331">
        <v>15613</v>
      </c>
      <c r="JB45" s="335">
        <v>15811</v>
      </c>
      <c r="JC45" s="338">
        <v>15964</v>
      </c>
      <c r="JD45" s="343">
        <v>16041</v>
      </c>
      <c r="JE45" s="346">
        <v>16159</v>
      </c>
      <c r="JF45" s="354">
        <v>16371</v>
      </c>
      <c r="JG45" s="375">
        <v>16652</v>
      </c>
      <c r="JH45" s="388">
        <v>16844</v>
      </c>
      <c r="JI45" s="393">
        <v>17090</v>
      </c>
      <c r="JJ45" s="414">
        <v>17283</v>
      </c>
      <c r="JK45" s="422">
        <v>17481</v>
      </c>
      <c r="JL45" s="429">
        <v>17682</v>
      </c>
      <c r="JM45" s="435">
        <v>19084</v>
      </c>
      <c r="JN45" s="441">
        <v>19301</v>
      </c>
      <c r="JO45" s="448">
        <v>141</v>
      </c>
      <c r="JP45" s="456">
        <v>259</v>
      </c>
      <c r="JQ45" s="460">
        <v>373</v>
      </c>
      <c r="JR45" s="469">
        <v>485</v>
      </c>
      <c r="JS45" s="475">
        <v>585</v>
      </c>
      <c r="JT45" s="483">
        <v>701</v>
      </c>
      <c r="JU45" s="489">
        <v>809</v>
      </c>
      <c r="JV45" s="498">
        <v>942</v>
      </c>
      <c r="JW45" s="505">
        <v>1116</v>
      </c>
      <c r="JX45" s="511">
        <v>1287</v>
      </c>
      <c r="JY45" s="519">
        <v>1382</v>
      </c>
      <c r="JZ45" s="530">
        <v>1469</v>
      </c>
      <c r="KA45" s="218">
        <f t="shared" si="4"/>
        <v>87</v>
      </c>
      <c r="KB45" s="4"/>
    </row>
    <row r="46" spans="1:288" ht="15" customHeight="1" x14ac:dyDescent="0.2">
      <c r="A46" s="557">
        <v>2</v>
      </c>
      <c r="B46" s="132">
        <v>45</v>
      </c>
      <c r="C46" s="4" t="s">
        <v>276</v>
      </c>
      <c r="D46" s="132">
        <v>0</v>
      </c>
      <c r="E46" s="132">
        <v>2</v>
      </c>
      <c r="F46" s="7">
        <v>294</v>
      </c>
      <c r="G46" s="1">
        <v>300</v>
      </c>
      <c r="H46" s="10">
        <v>305</v>
      </c>
      <c r="I46" s="13">
        <v>311</v>
      </c>
      <c r="J46" s="18">
        <v>317</v>
      </c>
      <c r="K46" s="28">
        <v>328</v>
      </c>
      <c r="L46" s="31">
        <v>336</v>
      </c>
      <c r="M46" s="37">
        <v>346</v>
      </c>
      <c r="N46" s="41">
        <v>356</v>
      </c>
      <c r="O46" s="44">
        <v>365</v>
      </c>
      <c r="P46" s="47">
        <v>373</v>
      </c>
      <c r="Q46" s="53">
        <v>383</v>
      </c>
      <c r="R46" s="65">
        <v>390</v>
      </c>
      <c r="S46" s="69">
        <v>399</v>
      </c>
      <c r="T46" s="71">
        <v>408</v>
      </c>
      <c r="U46" s="73">
        <v>416</v>
      </c>
      <c r="V46" s="77">
        <v>426</v>
      </c>
      <c r="W46" s="1">
        <f>ROUND((V46-T46)/2+V46,1)</f>
        <v>435</v>
      </c>
      <c r="X46" s="88">
        <v>444</v>
      </c>
      <c r="Y46" s="90">
        <v>453</v>
      </c>
      <c r="Z46" s="93">
        <v>463</v>
      </c>
      <c r="AA46" s="99">
        <v>473</v>
      </c>
      <c r="AB46" s="104">
        <v>482</v>
      </c>
      <c r="AC46" s="114">
        <v>492</v>
      </c>
      <c r="AD46" s="117">
        <v>502</v>
      </c>
      <c r="AE46" s="122">
        <v>510</v>
      </c>
      <c r="AF46" s="124">
        <v>521</v>
      </c>
      <c r="AG46" s="129">
        <v>525</v>
      </c>
      <c r="AH46" s="133">
        <v>532</v>
      </c>
      <c r="AI46" s="136">
        <v>544</v>
      </c>
      <c r="AJ46" s="140">
        <v>552</v>
      </c>
      <c r="AK46" s="145">
        <v>563</v>
      </c>
      <c r="AL46" s="149">
        <v>570</v>
      </c>
      <c r="AM46" s="153">
        <v>575</v>
      </c>
      <c r="AN46" s="158">
        <v>579</v>
      </c>
      <c r="AO46" s="163">
        <v>582</v>
      </c>
      <c r="AP46" s="167">
        <v>587</v>
      </c>
      <c r="AQ46" s="174">
        <v>590</v>
      </c>
      <c r="AR46" s="178">
        <v>594</v>
      </c>
      <c r="AS46" s="184">
        <v>599</v>
      </c>
      <c r="AT46" s="1">
        <f>ROUND((AS46-AP46)/3*1.2+AS46,1)</f>
        <v>603.79999999999995</v>
      </c>
      <c r="AU46" s="193">
        <v>614</v>
      </c>
      <c r="AV46" s="202">
        <v>622</v>
      </c>
      <c r="AW46" s="1">
        <v>630</v>
      </c>
      <c r="AX46" s="209">
        <v>638</v>
      </c>
      <c r="AY46" s="218">
        <v>646</v>
      </c>
      <c r="AZ46" s="225">
        <v>653</v>
      </c>
      <c r="BA46" s="229">
        <v>661</v>
      </c>
      <c r="BB46" s="235">
        <v>667</v>
      </c>
      <c r="BC46" s="245">
        <v>672</v>
      </c>
      <c r="BD46" s="251">
        <v>678</v>
      </c>
      <c r="BE46" s="255">
        <v>681</v>
      </c>
      <c r="BF46" s="264">
        <v>684</v>
      </c>
      <c r="BG46" s="268">
        <v>690</v>
      </c>
      <c r="BH46" s="272">
        <v>697</v>
      </c>
      <c r="BI46" s="279">
        <v>701</v>
      </c>
      <c r="BJ46" s="1">
        <v>706</v>
      </c>
      <c r="BK46" s="291">
        <v>708</v>
      </c>
      <c r="BL46" s="295">
        <v>711</v>
      </c>
      <c r="BM46" s="299">
        <v>715</v>
      </c>
      <c r="BN46" s="305">
        <v>718</v>
      </c>
      <c r="BO46" s="308">
        <v>720</v>
      </c>
      <c r="BP46" s="310">
        <v>724</v>
      </c>
      <c r="BQ46" s="313">
        <v>729</v>
      </c>
      <c r="BR46" s="317">
        <v>737</v>
      </c>
      <c r="BS46" s="322">
        <v>745</v>
      </c>
      <c r="BT46" s="327">
        <v>751</v>
      </c>
      <c r="BU46" s="331">
        <v>756</v>
      </c>
      <c r="BV46" s="335">
        <v>759</v>
      </c>
      <c r="BW46" s="338">
        <v>762</v>
      </c>
      <c r="BX46" s="1">
        <v>765</v>
      </c>
      <c r="BY46" s="346">
        <v>767</v>
      </c>
      <c r="BZ46" s="354">
        <v>770</v>
      </c>
      <c r="CA46" s="375">
        <v>773</v>
      </c>
      <c r="CB46" s="388">
        <v>775</v>
      </c>
      <c r="CC46" s="393">
        <v>778</v>
      </c>
      <c r="CD46" s="414">
        <v>778</v>
      </c>
      <c r="CE46" s="422">
        <v>779</v>
      </c>
      <c r="CF46" s="429">
        <v>782</v>
      </c>
      <c r="CG46" s="435">
        <v>783</v>
      </c>
      <c r="CH46" s="441">
        <v>789</v>
      </c>
      <c r="CI46" s="448">
        <v>793</v>
      </c>
      <c r="CJ46" s="456">
        <v>796</v>
      </c>
      <c r="CK46" s="1">
        <v>800</v>
      </c>
      <c r="CL46" s="469">
        <v>801</v>
      </c>
      <c r="CM46" s="475">
        <v>804</v>
      </c>
      <c r="CN46" s="483">
        <v>806</v>
      </c>
      <c r="CO46" s="489">
        <v>808</v>
      </c>
      <c r="CP46" s="498">
        <v>809</v>
      </c>
      <c r="CQ46" s="505">
        <v>810</v>
      </c>
      <c r="CR46" s="511">
        <v>811</v>
      </c>
      <c r="CS46" s="519">
        <v>813</v>
      </c>
      <c r="CT46" s="530">
        <v>814</v>
      </c>
      <c r="CU46" s="218">
        <f t="shared" si="0"/>
        <v>1</v>
      </c>
      <c r="CV46" s="7">
        <v>194</v>
      </c>
      <c r="CW46" s="1">
        <v>198</v>
      </c>
      <c r="CX46" s="10">
        <v>203</v>
      </c>
      <c r="CY46" s="13">
        <v>206</v>
      </c>
      <c r="CZ46" s="18">
        <v>210</v>
      </c>
      <c r="DA46" s="28">
        <v>210</v>
      </c>
      <c r="DB46" s="31">
        <v>210</v>
      </c>
      <c r="DC46" s="37">
        <v>210</v>
      </c>
      <c r="DD46" s="41">
        <v>210</v>
      </c>
      <c r="DE46" s="44">
        <v>210</v>
      </c>
      <c r="DF46" s="47">
        <v>210</v>
      </c>
      <c r="DG46" s="53">
        <v>210</v>
      </c>
      <c r="DH46" s="65">
        <v>210</v>
      </c>
      <c r="DI46" s="69">
        <v>210</v>
      </c>
      <c r="DJ46" s="71">
        <v>210</v>
      </c>
      <c r="DK46" s="73">
        <v>210</v>
      </c>
      <c r="DL46" s="77">
        <v>210</v>
      </c>
      <c r="DM46" s="1">
        <f>ROUND((DL46-DJ46)/2+DL46,1)</f>
        <v>210</v>
      </c>
      <c r="DN46" s="88">
        <v>210</v>
      </c>
      <c r="DO46" s="90">
        <v>210</v>
      </c>
      <c r="DP46" s="93">
        <v>210</v>
      </c>
      <c r="DQ46" s="99">
        <v>210</v>
      </c>
      <c r="DR46" s="104">
        <v>210</v>
      </c>
      <c r="DS46" s="114">
        <v>210</v>
      </c>
      <c r="DT46" s="117">
        <v>210</v>
      </c>
      <c r="DU46" s="122">
        <v>210</v>
      </c>
      <c r="DV46" s="124">
        <v>210</v>
      </c>
      <c r="DW46" s="129">
        <v>212</v>
      </c>
      <c r="DX46" s="133">
        <v>214</v>
      </c>
      <c r="DY46" s="136">
        <v>214</v>
      </c>
      <c r="DZ46" s="140">
        <v>214</v>
      </c>
      <c r="EA46" s="145">
        <v>214</v>
      </c>
      <c r="EB46" s="149">
        <v>214</v>
      </c>
      <c r="EC46" s="153">
        <v>218</v>
      </c>
      <c r="ED46" s="158">
        <v>223</v>
      </c>
      <c r="EE46" s="163">
        <v>228</v>
      </c>
      <c r="EF46" s="167">
        <v>233</v>
      </c>
      <c r="EG46" s="174">
        <v>237</v>
      </c>
      <c r="EH46" s="178">
        <v>242</v>
      </c>
      <c r="EI46" s="184">
        <v>246</v>
      </c>
      <c r="EJ46" s="1">
        <v>247</v>
      </c>
      <c r="EK46" s="193">
        <v>247</v>
      </c>
      <c r="EL46" s="202">
        <v>247</v>
      </c>
      <c r="EM46" s="1">
        <f>EL46</f>
        <v>247</v>
      </c>
      <c r="EN46" s="209">
        <v>247</v>
      </c>
      <c r="EO46" s="218">
        <v>248</v>
      </c>
      <c r="EP46" s="225">
        <v>248</v>
      </c>
      <c r="EQ46" s="229">
        <v>248</v>
      </c>
      <c r="ER46" s="235">
        <v>248</v>
      </c>
      <c r="ES46" s="245">
        <v>248</v>
      </c>
      <c r="ET46" s="251">
        <v>249</v>
      </c>
      <c r="EU46" s="255">
        <v>253</v>
      </c>
      <c r="EV46" s="264">
        <v>255</v>
      </c>
      <c r="EW46" s="1">
        <f>EV46</f>
        <v>255</v>
      </c>
      <c r="EX46" s="1">
        <f t="shared" si="90"/>
        <v>255</v>
      </c>
      <c r="EY46" s="279">
        <v>258</v>
      </c>
      <c r="EZ46" s="1">
        <v>261</v>
      </c>
      <c r="FA46" s="291">
        <v>266</v>
      </c>
      <c r="FB46" s="295">
        <v>270</v>
      </c>
      <c r="FC46" s="299">
        <v>274</v>
      </c>
      <c r="FD46" s="305">
        <v>279</v>
      </c>
      <c r="FE46" s="308">
        <v>282</v>
      </c>
      <c r="FF46" s="310">
        <v>287</v>
      </c>
      <c r="FG46" s="313">
        <v>288</v>
      </c>
      <c r="FH46" s="317">
        <v>288</v>
      </c>
      <c r="FI46" s="322">
        <v>288</v>
      </c>
      <c r="FJ46" s="327">
        <v>288</v>
      </c>
      <c r="FK46" s="331">
        <v>290</v>
      </c>
      <c r="FL46" s="335">
        <v>295</v>
      </c>
      <c r="FM46" s="338">
        <v>300</v>
      </c>
      <c r="FN46" s="1">
        <v>304</v>
      </c>
      <c r="FO46" s="346">
        <v>309</v>
      </c>
      <c r="FP46" s="354">
        <v>314</v>
      </c>
      <c r="FQ46" s="375">
        <v>318</v>
      </c>
      <c r="FR46" s="388">
        <v>323</v>
      </c>
      <c r="FS46" s="393">
        <v>325</v>
      </c>
      <c r="FT46" s="414">
        <v>325</v>
      </c>
      <c r="FU46" s="422">
        <v>325</v>
      </c>
      <c r="FV46" s="429">
        <v>325</v>
      </c>
      <c r="FW46" s="435">
        <v>327</v>
      </c>
      <c r="FX46" s="441">
        <v>327</v>
      </c>
      <c r="FY46" s="448">
        <v>331</v>
      </c>
      <c r="FZ46" s="456">
        <v>335</v>
      </c>
      <c r="GA46" s="1">
        <v>339</v>
      </c>
      <c r="GB46" s="469">
        <v>342</v>
      </c>
      <c r="GC46" s="475">
        <v>346</v>
      </c>
      <c r="GD46" s="483">
        <v>350</v>
      </c>
      <c r="GE46" s="489">
        <v>353</v>
      </c>
      <c r="GF46" s="498">
        <v>354</v>
      </c>
      <c r="GG46" s="505">
        <v>355</v>
      </c>
      <c r="GH46" s="511">
        <v>356</v>
      </c>
      <c r="GI46" s="519">
        <v>356</v>
      </c>
      <c r="GJ46" s="530">
        <v>358</v>
      </c>
      <c r="GK46" s="218">
        <f t="shared" si="3"/>
        <v>2</v>
      </c>
      <c r="GL46" s="7">
        <v>6350</v>
      </c>
      <c r="GM46" s="7">
        <v>6465</v>
      </c>
      <c r="GN46" s="7">
        <v>6588</v>
      </c>
      <c r="GO46" s="13">
        <v>6701</v>
      </c>
      <c r="GP46" s="17">
        <v>6801</v>
      </c>
      <c r="GQ46" s="22">
        <v>7047</v>
      </c>
      <c r="GR46" s="31">
        <v>7329</v>
      </c>
      <c r="GS46" s="37">
        <v>7621</v>
      </c>
      <c r="GT46" s="41">
        <v>8011</v>
      </c>
      <c r="GU46" s="44">
        <v>8362</v>
      </c>
      <c r="GV46" s="47">
        <v>8695</v>
      </c>
      <c r="GW46" s="53">
        <v>9077</v>
      </c>
      <c r="GX46" s="65">
        <v>9417</v>
      </c>
      <c r="GY46" s="69">
        <v>9793</v>
      </c>
      <c r="GZ46" s="71">
        <v>10138</v>
      </c>
      <c r="HA46" s="73">
        <v>10457</v>
      </c>
      <c r="HB46" s="77">
        <v>10774</v>
      </c>
      <c r="HC46" s="82">
        <v>11136</v>
      </c>
      <c r="HD46" s="88">
        <v>11430</v>
      </c>
      <c r="HE46" s="90">
        <v>11704</v>
      </c>
      <c r="HF46" s="93">
        <v>12037</v>
      </c>
      <c r="HG46" s="99">
        <v>12394</v>
      </c>
      <c r="HH46" s="104">
        <v>12734</v>
      </c>
      <c r="HI46" s="114">
        <v>13120</v>
      </c>
      <c r="HJ46" s="117">
        <v>13518</v>
      </c>
      <c r="HK46" s="122">
        <v>13868</v>
      </c>
      <c r="HL46" s="124">
        <v>14262</v>
      </c>
      <c r="HM46" s="129">
        <v>14422</v>
      </c>
      <c r="HN46" s="133">
        <v>14612</v>
      </c>
      <c r="HO46" s="136">
        <v>14888</v>
      </c>
      <c r="HP46" s="140">
        <v>15148</v>
      </c>
      <c r="HQ46" s="145">
        <v>15450</v>
      </c>
      <c r="HR46" s="149">
        <v>15744</v>
      </c>
      <c r="HS46" s="153">
        <v>15877</v>
      </c>
      <c r="HT46" s="158">
        <v>16000</v>
      </c>
      <c r="HU46" s="163">
        <v>16118</v>
      </c>
      <c r="HV46" s="167">
        <v>16261</v>
      </c>
      <c r="HW46" s="174">
        <v>16370</v>
      </c>
      <c r="HX46" s="178">
        <v>16500</v>
      </c>
      <c r="HY46" s="184">
        <v>16600</v>
      </c>
      <c r="HZ46" s="189">
        <v>16800</v>
      </c>
      <c r="IA46" s="193">
        <v>17043</v>
      </c>
      <c r="IB46" s="202">
        <v>17269</v>
      </c>
      <c r="IC46" s="205">
        <v>17498</v>
      </c>
      <c r="ID46" s="209">
        <v>17809</v>
      </c>
      <c r="IE46" s="218">
        <v>18154</v>
      </c>
      <c r="IF46" s="225">
        <v>18491</v>
      </c>
      <c r="IG46" s="229">
        <v>18842</v>
      </c>
      <c r="IH46" s="235">
        <v>19164</v>
      </c>
      <c r="II46" s="245">
        <v>19447</v>
      </c>
      <c r="IJ46" s="251">
        <v>19710</v>
      </c>
      <c r="IK46" s="255">
        <v>19799</v>
      </c>
      <c r="IL46" s="264">
        <v>19885</v>
      </c>
      <c r="IM46" s="268">
        <v>20012</v>
      </c>
      <c r="IN46" s="272">
        <v>20153</v>
      </c>
      <c r="IO46" s="279">
        <v>20270</v>
      </c>
      <c r="IP46" s="285">
        <v>20404</v>
      </c>
      <c r="IQ46" s="291">
        <v>20550</v>
      </c>
      <c r="IR46" s="295">
        <v>20684</v>
      </c>
      <c r="IS46" s="299">
        <v>20839</v>
      </c>
      <c r="IT46" s="305">
        <v>20959</v>
      </c>
      <c r="IU46" s="308">
        <v>21074</v>
      </c>
      <c r="IV46" s="310">
        <v>21209</v>
      </c>
      <c r="IW46" s="313">
        <v>21479</v>
      </c>
      <c r="IX46" s="317">
        <v>21816</v>
      </c>
      <c r="IY46" s="322">
        <v>22105</v>
      </c>
      <c r="IZ46" s="327">
        <v>22355</v>
      </c>
      <c r="JA46" s="331">
        <v>22507</v>
      </c>
      <c r="JB46" s="335">
        <v>22632</v>
      </c>
      <c r="JC46" s="338">
        <v>22762</v>
      </c>
      <c r="JD46" s="343">
        <v>22897</v>
      </c>
      <c r="JE46" s="346">
        <v>23037</v>
      </c>
      <c r="JF46" s="354">
        <v>23181</v>
      </c>
      <c r="JG46" s="375">
        <v>23291</v>
      </c>
      <c r="JH46" s="388">
        <v>23433</v>
      </c>
      <c r="JI46" s="393">
        <v>23522</v>
      </c>
      <c r="JJ46" s="414">
        <v>23558</v>
      </c>
      <c r="JK46" s="422">
        <v>23594</v>
      </c>
      <c r="JL46" s="429">
        <v>23639</v>
      </c>
      <c r="JM46" s="435">
        <v>23747</v>
      </c>
      <c r="JN46" s="441">
        <v>24026</v>
      </c>
      <c r="JO46" s="448">
        <v>24135</v>
      </c>
      <c r="JP46" s="456">
        <v>24241</v>
      </c>
      <c r="JQ46" s="460">
        <v>24344</v>
      </c>
      <c r="JR46" s="469">
        <v>24460</v>
      </c>
      <c r="JS46" s="475">
        <v>24573</v>
      </c>
      <c r="JT46" s="483">
        <v>24671</v>
      </c>
      <c r="JU46" s="489">
        <v>24790</v>
      </c>
      <c r="JV46" s="498">
        <v>24849</v>
      </c>
      <c r="JW46" s="505">
        <v>24909</v>
      </c>
      <c r="JX46" s="511">
        <v>24967</v>
      </c>
      <c r="JY46" s="519">
        <v>25067</v>
      </c>
      <c r="JZ46" s="530">
        <v>25154</v>
      </c>
      <c r="KA46" s="218">
        <f t="shared" si="4"/>
        <v>87</v>
      </c>
      <c r="KB46" s="4"/>
    </row>
    <row r="47" spans="1:288" ht="15" customHeight="1" x14ac:dyDescent="0.2">
      <c r="A47" s="557"/>
      <c r="B47" s="132">
        <v>46</v>
      </c>
      <c r="C47" s="4" t="s">
        <v>538</v>
      </c>
      <c r="D47" s="132">
        <v>1</v>
      </c>
      <c r="E47" s="132">
        <v>1</v>
      </c>
      <c r="F47" s="7">
        <v>214</v>
      </c>
      <c r="G47" s="7">
        <v>219</v>
      </c>
      <c r="H47" s="10">
        <v>224</v>
      </c>
      <c r="I47" s="13">
        <v>228</v>
      </c>
      <c r="J47" s="18">
        <v>233</v>
      </c>
      <c r="K47" s="22">
        <v>238</v>
      </c>
      <c r="L47" s="31">
        <v>243</v>
      </c>
      <c r="M47" s="37">
        <v>247</v>
      </c>
      <c r="N47" s="41">
        <v>251</v>
      </c>
      <c r="O47" s="44">
        <v>255</v>
      </c>
      <c r="P47" s="47">
        <v>259</v>
      </c>
      <c r="Q47" s="53">
        <v>262</v>
      </c>
      <c r="R47" s="65">
        <v>265</v>
      </c>
      <c r="S47" s="69">
        <v>268</v>
      </c>
      <c r="T47" s="71">
        <v>271</v>
      </c>
      <c r="U47" s="73">
        <v>274</v>
      </c>
      <c r="V47" s="77">
        <v>277</v>
      </c>
      <c r="W47" s="82">
        <v>282</v>
      </c>
      <c r="X47" s="88">
        <v>282</v>
      </c>
      <c r="Y47" s="90">
        <v>282</v>
      </c>
      <c r="Z47" s="93">
        <v>283</v>
      </c>
      <c r="AA47" s="1">
        <v>283</v>
      </c>
      <c r="AB47" s="104">
        <v>283</v>
      </c>
      <c r="AC47" s="114">
        <v>293</v>
      </c>
      <c r="AD47" s="117">
        <v>302</v>
      </c>
      <c r="AE47" s="1">
        <f>ROUND((AD47-AA47)/3+AD47,1)</f>
        <v>308.3</v>
      </c>
      <c r="AF47" s="124">
        <v>316</v>
      </c>
      <c r="AG47" s="1">
        <f>ROUND((AF47-AC47)/3+AF47,1)</f>
        <v>323.7</v>
      </c>
      <c r="AH47" s="133">
        <v>329</v>
      </c>
      <c r="AI47" s="136">
        <v>338</v>
      </c>
      <c r="AJ47" s="140">
        <v>347</v>
      </c>
      <c r="AK47" s="145">
        <v>357</v>
      </c>
      <c r="AL47" s="149">
        <v>367</v>
      </c>
      <c r="AM47" s="153">
        <v>372</v>
      </c>
      <c r="AN47" s="158">
        <v>376</v>
      </c>
      <c r="AO47" s="163">
        <v>380</v>
      </c>
      <c r="AP47" s="1">
        <v>384</v>
      </c>
      <c r="AQ47" s="174">
        <v>389</v>
      </c>
      <c r="AR47" s="1">
        <v>393</v>
      </c>
      <c r="AS47" s="1">
        <v>398</v>
      </c>
      <c r="AT47" s="189">
        <v>406</v>
      </c>
      <c r="AU47" s="193">
        <v>414</v>
      </c>
      <c r="AV47" s="1">
        <v>422</v>
      </c>
      <c r="AW47" s="205">
        <v>430</v>
      </c>
      <c r="AX47" s="209">
        <v>439</v>
      </c>
      <c r="AY47" s="218">
        <v>446</v>
      </c>
      <c r="AZ47" s="225">
        <v>450</v>
      </c>
      <c r="BA47" s="229">
        <v>455</v>
      </c>
      <c r="BB47" s="235">
        <v>459</v>
      </c>
      <c r="BC47" s="245">
        <v>465</v>
      </c>
      <c r="BD47" s="251">
        <v>468</v>
      </c>
      <c r="BE47" s="255">
        <v>472</v>
      </c>
      <c r="BF47" s="264">
        <v>479</v>
      </c>
      <c r="BG47" s="268">
        <v>487</v>
      </c>
      <c r="BH47" s="1">
        <v>493</v>
      </c>
      <c r="BI47" s="279">
        <v>500</v>
      </c>
      <c r="BJ47" s="285">
        <v>506</v>
      </c>
      <c r="BK47" s="1">
        <v>512</v>
      </c>
      <c r="BL47" s="295">
        <v>518</v>
      </c>
      <c r="BM47" s="299">
        <v>523</v>
      </c>
      <c r="BN47" s="1">
        <v>529</v>
      </c>
      <c r="BO47" s="308">
        <v>531</v>
      </c>
      <c r="BP47" s="310">
        <v>537</v>
      </c>
      <c r="BQ47" s="313">
        <v>545</v>
      </c>
      <c r="BR47" s="317">
        <v>552</v>
      </c>
      <c r="BS47" s="1">
        <v>560</v>
      </c>
      <c r="BT47" s="327">
        <v>567</v>
      </c>
      <c r="BU47" s="331">
        <v>592</v>
      </c>
      <c r="BV47" s="335">
        <v>604</v>
      </c>
      <c r="BW47" s="338">
        <v>614</v>
      </c>
      <c r="BX47" s="343">
        <v>622</v>
      </c>
      <c r="BY47" s="346">
        <v>630</v>
      </c>
      <c r="BZ47" s="1">
        <v>638</v>
      </c>
      <c r="CA47" s="375">
        <v>645</v>
      </c>
      <c r="CB47" s="388">
        <v>656</v>
      </c>
      <c r="CC47" s="1">
        <v>664</v>
      </c>
      <c r="CD47" s="414">
        <v>682</v>
      </c>
      <c r="CE47" s="422">
        <v>692</v>
      </c>
      <c r="CF47" s="1">
        <v>702</v>
      </c>
      <c r="CG47" s="1">
        <v>712</v>
      </c>
      <c r="CH47" s="1">
        <v>722</v>
      </c>
      <c r="CI47" s="1">
        <v>722</v>
      </c>
      <c r="CJ47" s="1">
        <v>722</v>
      </c>
      <c r="CK47" s="1">
        <v>722</v>
      </c>
      <c r="CL47" s="1">
        <v>726</v>
      </c>
      <c r="CM47" s="1">
        <v>730</v>
      </c>
      <c r="CN47" s="1">
        <v>734</v>
      </c>
      <c r="CO47" s="1">
        <v>738</v>
      </c>
      <c r="CP47" s="1">
        <v>742</v>
      </c>
      <c r="CQ47" s="1">
        <v>746</v>
      </c>
      <c r="CR47" s="1">
        <v>750</v>
      </c>
      <c r="CS47" s="522">
        <v>756</v>
      </c>
      <c r="CT47" s="1">
        <v>760</v>
      </c>
      <c r="CU47" s="218">
        <f t="shared" si="0"/>
        <v>4</v>
      </c>
      <c r="CV47" s="7">
        <v>138</v>
      </c>
      <c r="CW47" s="7">
        <v>141</v>
      </c>
      <c r="CX47" s="10">
        <v>144</v>
      </c>
      <c r="CY47" s="13">
        <v>146</v>
      </c>
      <c r="CZ47" s="18">
        <v>149</v>
      </c>
      <c r="DA47" s="22">
        <v>152</v>
      </c>
      <c r="DB47" s="31">
        <v>154</v>
      </c>
      <c r="DC47" s="37">
        <v>155</v>
      </c>
      <c r="DD47" s="41">
        <v>156</v>
      </c>
      <c r="DE47" s="44">
        <v>157</v>
      </c>
      <c r="DF47" s="47">
        <v>158</v>
      </c>
      <c r="DG47" s="53">
        <v>159</v>
      </c>
      <c r="DH47" s="65">
        <v>160</v>
      </c>
      <c r="DI47" s="69">
        <v>162</v>
      </c>
      <c r="DJ47" s="71">
        <v>163</v>
      </c>
      <c r="DK47" s="73">
        <v>164</v>
      </c>
      <c r="DL47" s="77">
        <v>165</v>
      </c>
      <c r="DM47" s="82">
        <v>167</v>
      </c>
      <c r="DN47" s="88">
        <v>167</v>
      </c>
      <c r="DO47" s="90">
        <v>167</v>
      </c>
      <c r="DP47" s="93">
        <v>167</v>
      </c>
      <c r="DQ47" s="1">
        <v>167</v>
      </c>
      <c r="DR47" s="104">
        <v>167</v>
      </c>
      <c r="DS47" s="114">
        <v>169</v>
      </c>
      <c r="DT47" s="117">
        <v>171</v>
      </c>
      <c r="DU47" s="1">
        <f>ROUND((DT47-DQ47)/3+DT47,1)</f>
        <v>172.3</v>
      </c>
      <c r="DV47" s="124">
        <v>173</v>
      </c>
      <c r="DW47" s="1">
        <f>ROUND((DV47-DS47)/3+DV47,1)</f>
        <v>174.3</v>
      </c>
      <c r="DX47" s="5">
        <v>174.3</v>
      </c>
      <c r="DY47" s="136">
        <v>174.3</v>
      </c>
      <c r="DZ47" s="140">
        <v>174.3</v>
      </c>
      <c r="EA47" s="145">
        <v>174.3</v>
      </c>
      <c r="EB47" s="149">
        <v>173</v>
      </c>
      <c r="EC47" s="153">
        <v>173</v>
      </c>
      <c r="ED47" s="158">
        <v>173</v>
      </c>
      <c r="EE47" s="163">
        <v>173</v>
      </c>
      <c r="EF47" s="1">
        <v>173</v>
      </c>
      <c r="EG47" s="174">
        <v>173</v>
      </c>
      <c r="EH47" s="1">
        <v>173</v>
      </c>
      <c r="EI47" s="1">
        <v>173</v>
      </c>
      <c r="EJ47" s="189">
        <v>173</v>
      </c>
      <c r="EK47" s="193">
        <v>173</v>
      </c>
      <c r="EL47" s="1">
        <f>EK47</f>
        <v>173</v>
      </c>
      <c r="EM47" s="205">
        <v>173</v>
      </c>
      <c r="EN47" s="209">
        <v>173</v>
      </c>
      <c r="EO47" s="218">
        <v>173</v>
      </c>
      <c r="EP47" s="225">
        <v>173</v>
      </c>
      <c r="EQ47" s="229">
        <v>173</v>
      </c>
      <c r="ER47" s="235">
        <v>173</v>
      </c>
      <c r="ES47" s="245">
        <v>173</v>
      </c>
      <c r="ET47" s="251">
        <v>173</v>
      </c>
      <c r="EU47" s="255">
        <v>173</v>
      </c>
      <c r="EV47" s="264">
        <v>173</v>
      </c>
      <c r="EW47" s="268">
        <v>173</v>
      </c>
      <c r="EX47" s="1">
        <f t="shared" si="90"/>
        <v>173</v>
      </c>
      <c r="EY47" s="279">
        <v>173</v>
      </c>
      <c r="EZ47" s="285">
        <v>173</v>
      </c>
      <c r="FA47" s="1">
        <v>173</v>
      </c>
      <c r="FB47" s="295">
        <v>174</v>
      </c>
      <c r="FC47" s="299">
        <v>174</v>
      </c>
      <c r="FD47" s="1">
        <v>174</v>
      </c>
      <c r="FE47" s="308">
        <v>174</v>
      </c>
      <c r="FF47" s="310">
        <v>174</v>
      </c>
      <c r="FG47" s="313">
        <v>174</v>
      </c>
      <c r="FH47" s="317">
        <v>174</v>
      </c>
      <c r="FI47" s="1">
        <f>FH47</f>
        <v>174</v>
      </c>
      <c r="FJ47" s="327">
        <v>174</v>
      </c>
      <c r="FK47" s="331">
        <v>174</v>
      </c>
      <c r="FL47" s="335">
        <v>174</v>
      </c>
      <c r="FM47" s="338">
        <v>174</v>
      </c>
      <c r="FN47" s="343">
        <v>174</v>
      </c>
      <c r="FO47" s="346">
        <v>174</v>
      </c>
      <c r="FP47" s="1">
        <v>174</v>
      </c>
      <c r="FQ47" s="375">
        <v>174</v>
      </c>
      <c r="FR47" s="388">
        <v>174</v>
      </c>
      <c r="FS47" s="1">
        <v>174</v>
      </c>
      <c r="FT47" s="414">
        <v>174</v>
      </c>
      <c r="FU47" s="422">
        <v>174</v>
      </c>
      <c r="FV47" s="1">
        <v>174</v>
      </c>
      <c r="FW47" s="1">
        <v>174</v>
      </c>
      <c r="FX47" s="1">
        <v>174</v>
      </c>
      <c r="FY47" s="1">
        <v>174</v>
      </c>
      <c r="FZ47" s="1">
        <v>174</v>
      </c>
      <c r="GA47" s="1">
        <v>174</v>
      </c>
      <c r="GB47" s="1">
        <v>177</v>
      </c>
      <c r="GC47" s="1">
        <v>180</v>
      </c>
      <c r="GD47" s="1">
        <v>183</v>
      </c>
      <c r="GE47" s="1">
        <v>186</v>
      </c>
      <c r="GF47" s="1">
        <v>189</v>
      </c>
      <c r="GG47" s="1">
        <v>192</v>
      </c>
      <c r="GH47" s="1">
        <v>195</v>
      </c>
      <c r="GI47" s="522">
        <v>198</v>
      </c>
      <c r="GJ47" s="1">
        <v>201</v>
      </c>
      <c r="GK47" s="218">
        <f t="shared" si="3"/>
        <v>3</v>
      </c>
      <c r="GL47" s="7">
        <v>5770</v>
      </c>
      <c r="GM47" s="7">
        <v>5869</v>
      </c>
      <c r="GN47" s="7">
        <v>5996</v>
      </c>
      <c r="GO47" s="13">
        <v>6089</v>
      </c>
      <c r="GP47" s="17">
        <v>6186</v>
      </c>
      <c r="GQ47" s="22">
        <v>6271</v>
      </c>
      <c r="GR47" s="31">
        <v>6362</v>
      </c>
      <c r="GS47" s="37">
        <v>6440</v>
      </c>
      <c r="GT47" s="41">
        <v>6513</v>
      </c>
      <c r="GU47" s="44">
        <v>6593</v>
      </c>
      <c r="GV47" s="47">
        <v>6665</v>
      </c>
      <c r="GW47" s="53">
        <v>6745</v>
      </c>
      <c r="GX47" s="65">
        <v>6816</v>
      </c>
      <c r="GY47" s="69">
        <v>6901</v>
      </c>
      <c r="GZ47" s="71">
        <v>6977</v>
      </c>
      <c r="HA47" s="73">
        <v>7051</v>
      </c>
      <c r="HB47" s="77">
        <v>7121</v>
      </c>
      <c r="HC47" s="82">
        <v>7219</v>
      </c>
      <c r="HD47" s="88">
        <v>7232</v>
      </c>
      <c r="HE47" s="90">
        <v>7243</v>
      </c>
      <c r="HF47" s="93">
        <v>7258</v>
      </c>
      <c r="HG47" s="99">
        <v>7269</v>
      </c>
      <c r="HH47" s="104">
        <v>7271</v>
      </c>
      <c r="HI47" s="114">
        <v>7318</v>
      </c>
      <c r="HJ47" s="117">
        <v>7411</v>
      </c>
      <c r="HK47" s="122">
        <v>7481</v>
      </c>
      <c r="HL47" s="124">
        <v>7580</v>
      </c>
      <c r="HM47" s="129">
        <v>7655</v>
      </c>
      <c r="HN47" s="133">
        <v>7733</v>
      </c>
      <c r="HO47" s="136">
        <v>7807</v>
      </c>
      <c r="HP47" s="140">
        <v>7874</v>
      </c>
      <c r="HQ47" s="145">
        <v>7958</v>
      </c>
      <c r="HR47" s="149">
        <v>8232</v>
      </c>
      <c r="HS47" s="153">
        <v>8310</v>
      </c>
      <c r="HT47" s="158">
        <v>8385</v>
      </c>
      <c r="HU47" s="163">
        <v>8461</v>
      </c>
      <c r="HV47" s="167">
        <v>8566</v>
      </c>
      <c r="HW47" s="174">
        <v>8639</v>
      </c>
      <c r="HX47" s="178">
        <v>8719</v>
      </c>
      <c r="HY47" s="184">
        <v>8804</v>
      </c>
      <c r="HZ47" s="189">
        <v>9036</v>
      </c>
      <c r="IA47" s="193">
        <v>9287</v>
      </c>
      <c r="IB47" s="202">
        <v>9559</v>
      </c>
      <c r="IC47" s="205">
        <v>9848</v>
      </c>
      <c r="ID47" s="209">
        <v>10172</v>
      </c>
      <c r="IE47" s="218">
        <v>10430</v>
      </c>
      <c r="IF47" s="225">
        <v>10527</v>
      </c>
      <c r="IG47" s="229">
        <v>10654</v>
      </c>
      <c r="IH47" s="235">
        <v>10772</v>
      </c>
      <c r="II47" s="245">
        <v>10874</v>
      </c>
      <c r="IJ47" s="251">
        <v>10981</v>
      </c>
      <c r="IK47" s="255">
        <v>11068</v>
      </c>
      <c r="IL47" s="264">
        <v>11365</v>
      </c>
      <c r="IM47" s="268">
        <v>11644</v>
      </c>
      <c r="IN47" s="272">
        <v>11914</v>
      </c>
      <c r="IO47" s="279">
        <v>12081</v>
      </c>
      <c r="IP47" s="285">
        <v>12321</v>
      </c>
      <c r="IQ47" s="291">
        <v>12584</v>
      </c>
      <c r="IR47" s="295">
        <v>12693</v>
      </c>
      <c r="IS47" s="299">
        <v>12820</v>
      </c>
      <c r="IT47" s="305">
        <v>12926</v>
      </c>
      <c r="IU47" s="308">
        <v>13035</v>
      </c>
      <c r="IV47" s="310">
        <v>13142</v>
      </c>
      <c r="IW47" s="313">
        <v>13350</v>
      </c>
      <c r="IX47" s="317">
        <v>13728</v>
      </c>
      <c r="IY47" s="322">
        <v>14037</v>
      </c>
      <c r="IZ47" s="327">
        <v>14343</v>
      </c>
      <c r="JA47" s="331">
        <v>14546</v>
      </c>
      <c r="JB47" s="335">
        <v>14890</v>
      </c>
      <c r="JC47" s="338">
        <v>15073</v>
      </c>
      <c r="JD47" s="343">
        <v>15193</v>
      </c>
      <c r="JE47" s="346">
        <v>15330</v>
      </c>
      <c r="JF47" s="354">
        <v>15471</v>
      </c>
      <c r="JG47" s="375">
        <v>15575</v>
      </c>
      <c r="JH47" s="388">
        <v>15928</v>
      </c>
      <c r="JI47" s="393">
        <v>16340</v>
      </c>
      <c r="JJ47" s="414">
        <v>16709</v>
      </c>
      <c r="JK47" s="422">
        <v>16897</v>
      </c>
      <c r="JL47" s="429">
        <v>17036</v>
      </c>
      <c r="JM47" s="435">
        <v>17128</v>
      </c>
      <c r="JN47" s="441">
        <v>17129</v>
      </c>
      <c r="JO47" s="448">
        <v>17155</v>
      </c>
      <c r="JP47" s="456">
        <v>17185</v>
      </c>
      <c r="JQ47" s="460">
        <v>17207</v>
      </c>
      <c r="JR47" s="469">
        <v>17343</v>
      </c>
      <c r="JS47" s="475">
        <v>17393</v>
      </c>
      <c r="JT47" s="483">
        <v>17530</v>
      </c>
      <c r="JU47" s="489">
        <v>17655</v>
      </c>
      <c r="JV47" s="498">
        <v>17724</v>
      </c>
      <c r="JW47" s="505">
        <v>17909</v>
      </c>
      <c r="JX47" s="511">
        <v>18151</v>
      </c>
      <c r="JY47" s="519">
        <v>18350</v>
      </c>
      <c r="JZ47" s="530">
        <v>18487</v>
      </c>
      <c r="KA47" s="218">
        <f t="shared" si="4"/>
        <v>137</v>
      </c>
      <c r="KB47" s="21"/>
    </row>
    <row r="48" spans="1:288" ht="15" customHeight="1" x14ac:dyDescent="0.2">
      <c r="A48" s="557"/>
      <c r="B48" s="132">
        <v>47</v>
      </c>
      <c r="C48" s="4" t="s">
        <v>277</v>
      </c>
      <c r="D48" s="132">
        <v>1</v>
      </c>
      <c r="E48" s="132">
        <v>1</v>
      </c>
      <c r="F48" s="7">
        <v>308</v>
      </c>
      <c r="G48" s="7">
        <v>312</v>
      </c>
      <c r="H48" s="10">
        <v>316</v>
      </c>
      <c r="I48" s="13">
        <v>322</v>
      </c>
      <c r="J48" s="18">
        <v>327</v>
      </c>
      <c r="K48" s="22">
        <v>333</v>
      </c>
      <c r="L48" s="31">
        <v>340</v>
      </c>
      <c r="M48" s="37">
        <v>348</v>
      </c>
      <c r="N48" s="41">
        <v>354</v>
      </c>
      <c r="O48" s="44">
        <v>360</v>
      </c>
      <c r="P48" s="47">
        <v>365</v>
      </c>
      <c r="Q48" s="53">
        <v>371</v>
      </c>
      <c r="R48" s="65">
        <v>375</v>
      </c>
      <c r="S48" s="69">
        <v>380</v>
      </c>
      <c r="T48" s="71">
        <v>387</v>
      </c>
      <c r="U48" s="73">
        <v>393</v>
      </c>
      <c r="V48" s="77">
        <v>399</v>
      </c>
      <c r="W48" s="82">
        <v>406</v>
      </c>
      <c r="X48" s="88">
        <v>413</v>
      </c>
      <c r="Y48" s="90">
        <v>421</v>
      </c>
      <c r="Z48" s="93">
        <v>427</v>
      </c>
      <c r="AA48" s="99">
        <v>433</v>
      </c>
      <c r="AB48" s="104">
        <v>437</v>
      </c>
      <c r="AC48" s="114">
        <v>442</v>
      </c>
      <c r="AD48" s="117">
        <v>446</v>
      </c>
      <c r="AE48" s="122">
        <v>450</v>
      </c>
      <c r="AF48" s="124">
        <v>455</v>
      </c>
      <c r="AG48" s="129">
        <v>461</v>
      </c>
      <c r="AH48" s="133">
        <v>468</v>
      </c>
      <c r="AI48" s="136">
        <v>477</v>
      </c>
      <c r="AJ48" s="140">
        <v>486</v>
      </c>
      <c r="AK48" s="145">
        <v>497</v>
      </c>
      <c r="AL48" s="149">
        <v>505</v>
      </c>
      <c r="AM48" s="153">
        <v>510</v>
      </c>
      <c r="AN48" s="158">
        <v>515</v>
      </c>
      <c r="AO48" s="163">
        <v>519</v>
      </c>
      <c r="AP48" s="167">
        <v>527</v>
      </c>
      <c r="AQ48" s="174">
        <v>530</v>
      </c>
      <c r="AR48" s="178">
        <v>536</v>
      </c>
      <c r="AS48" s="184">
        <v>542</v>
      </c>
      <c r="AT48" s="189">
        <v>550</v>
      </c>
      <c r="AU48" s="193">
        <v>561</v>
      </c>
      <c r="AV48" s="202">
        <v>572</v>
      </c>
      <c r="AW48" s="205">
        <v>584</v>
      </c>
      <c r="AX48" s="209">
        <v>595</v>
      </c>
      <c r="AY48" s="218">
        <v>604</v>
      </c>
      <c r="AZ48" s="225">
        <v>611</v>
      </c>
      <c r="BA48" s="229">
        <v>617</v>
      </c>
      <c r="BB48" s="235">
        <v>620</v>
      </c>
      <c r="BC48" s="245">
        <v>7</v>
      </c>
      <c r="BD48" s="251">
        <v>13</v>
      </c>
      <c r="BE48" s="255">
        <v>19</v>
      </c>
      <c r="BF48" s="264">
        <v>28</v>
      </c>
      <c r="BG48" s="268">
        <v>40</v>
      </c>
      <c r="BH48" s="272">
        <v>52</v>
      </c>
      <c r="BI48" s="279">
        <v>59</v>
      </c>
      <c r="BJ48" s="285">
        <v>67</v>
      </c>
      <c r="BK48" s="291">
        <v>71</v>
      </c>
      <c r="BL48" s="295">
        <v>76</v>
      </c>
      <c r="BM48" s="299">
        <v>81</v>
      </c>
      <c r="BN48" s="305">
        <v>86</v>
      </c>
      <c r="BO48" s="308">
        <v>91</v>
      </c>
      <c r="BP48" s="310">
        <v>97</v>
      </c>
      <c r="BQ48" s="313">
        <v>104</v>
      </c>
      <c r="BR48" s="317">
        <v>113</v>
      </c>
      <c r="BS48" s="322">
        <v>124</v>
      </c>
      <c r="BT48" s="327">
        <v>134</v>
      </c>
      <c r="BU48" s="331">
        <v>142</v>
      </c>
      <c r="BV48" s="335">
        <v>148</v>
      </c>
      <c r="BW48" s="338">
        <v>152</v>
      </c>
      <c r="BX48" s="1">
        <v>158</v>
      </c>
      <c r="BY48" s="346">
        <v>161</v>
      </c>
      <c r="BZ48" s="354">
        <v>166</v>
      </c>
      <c r="CA48" s="375">
        <v>170</v>
      </c>
      <c r="CB48" s="388">
        <v>176</v>
      </c>
      <c r="CC48" s="393">
        <v>182</v>
      </c>
      <c r="CD48" s="414">
        <v>192</v>
      </c>
      <c r="CE48" s="422">
        <v>198</v>
      </c>
      <c r="CF48" s="429">
        <v>205</v>
      </c>
      <c r="CG48" s="435">
        <v>211</v>
      </c>
      <c r="CH48" s="441">
        <v>219</v>
      </c>
      <c r="CI48" s="448">
        <v>224</v>
      </c>
      <c r="CJ48" s="456">
        <v>230</v>
      </c>
      <c r="CK48" s="460">
        <v>235</v>
      </c>
      <c r="CL48" s="469">
        <v>241</v>
      </c>
      <c r="CM48" s="475">
        <v>246</v>
      </c>
      <c r="CN48" s="483">
        <v>252</v>
      </c>
      <c r="CO48" s="489">
        <v>258</v>
      </c>
      <c r="CP48" s="498">
        <v>265</v>
      </c>
      <c r="CQ48" s="505">
        <v>272</v>
      </c>
      <c r="CR48" s="511">
        <v>280</v>
      </c>
      <c r="CS48" s="519">
        <v>287</v>
      </c>
      <c r="CT48" s="530">
        <v>292</v>
      </c>
      <c r="CU48" s="218">
        <f t="shared" si="0"/>
        <v>5</v>
      </c>
      <c r="CV48" s="7">
        <v>262</v>
      </c>
      <c r="CW48" s="7">
        <v>266</v>
      </c>
      <c r="CX48" s="10">
        <v>270</v>
      </c>
      <c r="CY48" s="13">
        <v>274</v>
      </c>
      <c r="CZ48" s="18">
        <v>279</v>
      </c>
      <c r="DA48" s="22">
        <v>283</v>
      </c>
      <c r="DB48" s="31">
        <v>287</v>
      </c>
      <c r="DC48" s="37">
        <v>289</v>
      </c>
      <c r="DD48" s="41">
        <v>291</v>
      </c>
      <c r="DE48" s="44">
        <v>294</v>
      </c>
      <c r="DF48" s="47">
        <v>297</v>
      </c>
      <c r="DG48" s="53">
        <v>301</v>
      </c>
      <c r="DH48" s="65">
        <v>303</v>
      </c>
      <c r="DI48" s="69">
        <v>307</v>
      </c>
      <c r="DJ48" s="71">
        <v>311</v>
      </c>
      <c r="DK48" s="73">
        <v>314</v>
      </c>
      <c r="DL48" s="77">
        <v>317</v>
      </c>
      <c r="DM48" s="82">
        <v>320</v>
      </c>
      <c r="DN48" s="88">
        <v>323</v>
      </c>
      <c r="DO48" s="90">
        <v>324</v>
      </c>
      <c r="DP48" s="93">
        <v>324</v>
      </c>
      <c r="DQ48" s="99">
        <v>327</v>
      </c>
      <c r="DR48" s="104">
        <v>331</v>
      </c>
      <c r="DS48" s="114">
        <v>335</v>
      </c>
      <c r="DT48" s="117">
        <v>338</v>
      </c>
      <c r="DU48" s="122">
        <v>342</v>
      </c>
      <c r="DV48" s="124">
        <v>346</v>
      </c>
      <c r="DW48" s="129">
        <v>350</v>
      </c>
      <c r="DX48" s="133">
        <v>353</v>
      </c>
      <c r="DY48" s="136">
        <v>353</v>
      </c>
      <c r="DZ48" s="140">
        <v>353</v>
      </c>
      <c r="EA48" s="145">
        <v>353</v>
      </c>
      <c r="EB48" s="149">
        <v>353</v>
      </c>
      <c r="EC48" s="153">
        <v>357</v>
      </c>
      <c r="ED48" s="158">
        <v>360</v>
      </c>
      <c r="EE48" s="163">
        <v>365</v>
      </c>
      <c r="EF48" s="167">
        <v>369</v>
      </c>
      <c r="EG48" s="174">
        <v>373</v>
      </c>
      <c r="EH48" s="178">
        <v>378</v>
      </c>
      <c r="EI48" s="184">
        <v>381</v>
      </c>
      <c r="EJ48" s="189">
        <v>383</v>
      </c>
      <c r="EK48" s="193">
        <v>383</v>
      </c>
      <c r="EL48" s="202">
        <v>383</v>
      </c>
      <c r="EM48" s="205">
        <v>383</v>
      </c>
      <c r="EN48" s="209">
        <v>383</v>
      </c>
      <c r="EO48" s="218">
        <v>383</v>
      </c>
      <c r="EP48" s="225">
        <v>383</v>
      </c>
      <c r="EQ48" s="229">
        <v>2.173</v>
      </c>
      <c r="ER48" s="235">
        <v>6</v>
      </c>
      <c r="ES48" s="245">
        <v>10</v>
      </c>
      <c r="ET48" s="251">
        <v>14</v>
      </c>
      <c r="EU48" s="255">
        <v>18</v>
      </c>
      <c r="EV48" s="264">
        <v>19</v>
      </c>
      <c r="EW48" s="268">
        <v>19</v>
      </c>
      <c r="EX48" s="272">
        <v>19</v>
      </c>
      <c r="EY48" s="279">
        <v>20</v>
      </c>
      <c r="EZ48" s="285">
        <v>22</v>
      </c>
      <c r="FA48" s="291">
        <v>26</v>
      </c>
      <c r="FB48" s="295">
        <v>29</v>
      </c>
      <c r="FC48" s="299">
        <v>33</v>
      </c>
      <c r="FD48" s="305">
        <v>36</v>
      </c>
      <c r="FE48" s="308">
        <v>39</v>
      </c>
      <c r="FF48" s="310">
        <v>42</v>
      </c>
      <c r="FG48" s="313">
        <v>42</v>
      </c>
      <c r="FH48" s="317">
        <v>42</v>
      </c>
      <c r="FI48" s="322">
        <v>42</v>
      </c>
      <c r="FJ48" s="327">
        <v>42</v>
      </c>
      <c r="FK48" s="331">
        <v>44</v>
      </c>
      <c r="FL48" s="335">
        <v>45</v>
      </c>
      <c r="FM48" s="338">
        <v>48</v>
      </c>
      <c r="FN48" s="1">
        <v>50</v>
      </c>
      <c r="FO48" s="346">
        <v>53</v>
      </c>
      <c r="FP48" s="354">
        <v>56</v>
      </c>
      <c r="FQ48" s="375">
        <v>59</v>
      </c>
      <c r="FR48" s="388">
        <v>63</v>
      </c>
      <c r="FS48" s="393">
        <v>66</v>
      </c>
      <c r="FT48" s="414">
        <v>66</v>
      </c>
      <c r="FU48" s="422">
        <v>69</v>
      </c>
      <c r="FV48" s="429">
        <v>73</v>
      </c>
      <c r="FW48" s="435">
        <v>76</v>
      </c>
      <c r="FX48" s="441">
        <v>78</v>
      </c>
      <c r="FY48" s="448">
        <v>81</v>
      </c>
      <c r="FZ48" s="456">
        <v>85</v>
      </c>
      <c r="GA48" s="460">
        <v>88</v>
      </c>
      <c r="GB48" s="469">
        <v>91</v>
      </c>
      <c r="GC48" s="475">
        <v>94</v>
      </c>
      <c r="GD48" s="483">
        <v>98</v>
      </c>
      <c r="GE48" s="489">
        <v>102</v>
      </c>
      <c r="GF48" s="498">
        <v>105</v>
      </c>
      <c r="GG48" s="505">
        <v>109</v>
      </c>
      <c r="GH48" s="511">
        <v>113</v>
      </c>
      <c r="GI48" s="519">
        <v>116</v>
      </c>
      <c r="GJ48" s="530">
        <v>119</v>
      </c>
      <c r="GK48" s="218">
        <f t="shared" si="3"/>
        <v>3</v>
      </c>
      <c r="GL48" s="7">
        <v>4522</v>
      </c>
      <c r="GM48" s="7">
        <v>4580</v>
      </c>
      <c r="GN48" s="7">
        <v>4639</v>
      </c>
      <c r="GO48" s="13">
        <v>4695</v>
      </c>
      <c r="GP48" s="17">
        <v>4748</v>
      </c>
      <c r="GQ48" s="22">
        <v>4805</v>
      </c>
      <c r="GR48" s="31">
        <v>4874</v>
      </c>
      <c r="GS48" s="37">
        <v>5007</v>
      </c>
      <c r="GT48" s="41">
        <v>5130</v>
      </c>
      <c r="GU48" s="44">
        <v>5197</v>
      </c>
      <c r="GV48" s="47">
        <v>5261</v>
      </c>
      <c r="GW48" s="53">
        <v>5332</v>
      </c>
      <c r="GX48" s="65">
        <v>5394</v>
      </c>
      <c r="GY48" s="69">
        <v>5460</v>
      </c>
      <c r="GZ48" s="71">
        <v>5540</v>
      </c>
      <c r="HA48" s="73">
        <v>5595</v>
      </c>
      <c r="HB48" s="77">
        <v>5676</v>
      </c>
      <c r="HC48" s="82">
        <v>5740</v>
      </c>
      <c r="HD48" s="88">
        <v>5814</v>
      </c>
      <c r="HE48" s="90">
        <v>5957</v>
      </c>
      <c r="HF48" s="93">
        <v>6100</v>
      </c>
      <c r="HG48" s="99">
        <v>6181</v>
      </c>
      <c r="HH48" s="104">
        <v>6246</v>
      </c>
      <c r="HI48" s="114">
        <v>6313</v>
      </c>
      <c r="HJ48" s="117">
        <v>6380</v>
      </c>
      <c r="HK48" s="122">
        <v>6436</v>
      </c>
      <c r="HL48" s="124">
        <v>6498</v>
      </c>
      <c r="HM48" s="129">
        <v>6555</v>
      </c>
      <c r="HN48" s="133">
        <v>6679</v>
      </c>
      <c r="HO48" s="136">
        <v>6862</v>
      </c>
      <c r="HP48" s="140">
        <v>7037</v>
      </c>
      <c r="HQ48" s="145">
        <v>7240</v>
      </c>
      <c r="HR48" s="149">
        <v>7363</v>
      </c>
      <c r="HS48" s="153">
        <v>7428</v>
      </c>
      <c r="HT48" s="158">
        <v>7495</v>
      </c>
      <c r="HU48" s="163">
        <v>7558</v>
      </c>
      <c r="HV48" s="167">
        <v>7625</v>
      </c>
      <c r="HW48" s="174">
        <v>7692</v>
      </c>
      <c r="HX48" s="178">
        <v>7764</v>
      </c>
      <c r="HY48" s="184">
        <v>7829</v>
      </c>
      <c r="HZ48" s="189">
        <v>7981</v>
      </c>
      <c r="IA48" s="193">
        <v>8175</v>
      </c>
      <c r="IB48" s="202">
        <v>8380</v>
      </c>
      <c r="IC48" s="205">
        <v>8595</v>
      </c>
      <c r="ID48" s="209">
        <v>8804</v>
      </c>
      <c r="IE48" s="218">
        <v>8982</v>
      </c>
      <c r="IF48" s="225">
        <v>9060</v>
      </c>
      <c r="IG48" s="229">
        <v>9143</v>
      </c>
      <c r="IH48" s="235">
        <v>9212</v>
      </c>
      <c r="II48" s="245">
        <v>9269</v>
      </c>
      <c r="IJ48" s="251">
        <v>9334</v>
      </c>
      <c r="IK48" s="255">
        <v>9388</v>
      </c>
      <c r="IL48" s="264">
        <v>9564</v>
      </c>
      <c r="IM48" s="268">
        <v>9742</v>
      </c>
      <c r="IN48" s="272">
        <v>9890</v>
      </c>
      <c r="IO48" s="279">
        <v>9976</v>
      </c>
      <c r="IP48" s="285">
        <v>10105</v>
      </c>
      <c r="IQ48" s="291">
        <v>10168</v>
      </c>
      <c r="IR48" s="295">
        <v>10229</v>
      </c>
      <c r="IS48" s="299">
        <v>10291</v>
      </c>
      <c r="IT48" s="305">
        <v>10353</v>
      </c>
      <c r="IU48" s="308">
        <v>10408</v>
      </c>
      <c r="IV48" s="310">
        <v>10465</v>
      </c>
      <c r="IW48" s="313">
        <v>10611</v>
      </c>
      <c r="IX48" s="317">
        <v>10796</v>
      </c>
      <c r="IY48" s="322">
        <v>10960</v>
      </c>
      <c r="IZ48" s="327">
        <v>11108</v>
      </c>
      <c r="JA48" s="331">
        <v>11196</v>
      </c>
      <c r="JB48" s="335">
        <v>11295</v>
      </c>
      <c r="JC48" s="338">
        <v>11341</v>
      </c>
      <c r="JD48" s="343">
        <v>11392</v>
      </c>
      <c r="JE48" s="346">
        <v>11465</v>
      </c>
      <c r="JF48" s="354">
        <v>11533</v>
      </c>
      <c r="JG48" s="375">
        <v>11595</v>
      </c>
      <c r="JH48" s="388">
        <v>11662</v>
      </c>
      <c r="JI48" s="393">
        <v>11728</v>
      </c>
      <c r="JJ48" s="414">
        <v>11898</v>
      </c>
      <c r="JK48" s="422">
        <v>11982</v>
      </c>
      <c r="JL48" s="429">
        <v>12051</v>
      </c>
      <c r="JM48" s="435">
        <v>12119</v>
      </c>
      <c r="JN48" s="441">
        <v>12195</v>
      </c>
      <c r="JO48" s="448">
        <v>12252</v>
      </c>
      <c r="JP48" s="456">
        <v>12311</v>
      </c>
      <c r="JQ48" s="460">
        <v>12371</v>
      </c>
      <c r="JR48" s="469">
        <v>12427</v>
      </c>
      <c r="JS48" s="475">
        <v>12482</v>
      </c>
      <c r="JT48" s="483">
        <v>12542</v>
      </c>
      <c r="JU48" s="489">
        <v>12596</v>
      </c>
      <c r="JV48" s="498">
        <v>12655</v>
      </c>
      <c r="JW48" s="505">
        <v>12719</v>
      </c>
      <c r="JX48" s="511">
        <v>12776</v>
      </c>
      <c r="JY48" s="519">
        <v>12850</v>
      </c>
      <c r="JZ48" s="530">
        <v>12906</v>
      </c>
      <c r="KA48" s="218">
        <f t="shared" si="4"/>
        <v>56</v>
      </c>
      <c r="KB48" s="4"/>
    </row>
    <row r="49" spans="1:288" ht="15" customHeight="1" x14ac:dyDescent="0.2">
      <c r="A49" s="557"/>
      <c r="B49" s="132">
        <v>48</v>
      </c>
      <c r="C49" s="4" t="s">
        <v>542</v>
      </c>
      <c r="D49" s="132">
        <v>2</v>
      </c>
      <c r="E49" s="132">
        <v>2</v>
      </c>
      <c r="F49" s="7">
        <v>134</v>
      </c>
      <c r="G49" s="7">
        <v>142</v>
      </c>
      <c r="H49" s="10">
        <v>154</v>
      </c>
      <c r="I49" s="13">
        <v>163</v>
      </c>
      <c r="J49" s="19">
        <v>184</v>
      </c>
      <c r="K49" s="22">
        <v>203</v>
      </c>
      <c r="L49" s="31">
        <v>204</v>
      </c>
      <c r="M49" s="1">
        <f>ROUND((L49-F49)/6+L49+1,0)</f>
        <v>217</v>
      </c>
      <c r="N49" s="5">
        <v>217</v>
      </c>
      <c r="O49" s="44">
        <v>217</v>
      </c>
      <c r="P49" s="47">
        <v>221</v>
      </c>
      <c r="Q49" s="53">
        <v>224</v>
      </c>
      <c r="R49" s="65">
        <v>226</v>
      </c>
      <c r="S49" s="69">
        <v>230</v>
      </c>
      <c r="T49" s="71">
        <v>232</v>
      </c>
      <c r="U49" s="73">
        <v>234</v>
      </c>
      <c r="V49" s="77">
        <v>235</v>
      </c>
      <c r="W49" s="1">
        <f>ROUND((V49-T49)/2+V49,1)</f>
        <v>236.5</v>
      </c>
      <c r="X49" s="88">
        <v>239</v>
      </c>
      <c r="Y49" s="90">
        <v>240</v>
      </c>
      <c r="Z49" s="93">
        <v>248</v>
      </c>
      <c r="AA49" s="5">
        <v>248</v>
      </c>
      <c r="AB49" s="5">
        <v>248</v>
      </c>
      <c r="AC49" s="114">
        <v>250</v>
      </c>
      <c r="AD49" s="117">
        <v>253</v>
      </c>
      <c r="AE49" s="122">
        <v>255</v>
      </c>
      <c r="AF49" s="124">
        <v>257</v>
      </c>
      <c r="AG49" s="129">
        <v>259</v>
      </c>
      <c r="AH49" s="133">
        <v>260</v>
      </c>
      <c r="AI49" s="136">
        <v>261</v>
      </c>
      <c r="AJ49" s="140">
        <v>263</v>
      </c>
      <c r="AK49" s="145">
        <v>265</v>
      </c>
      <c r="AL49" s="1">
        <v>267</v>
      </c>
      <c r="AM49" s="1">
        <v>269</v>
      </c>
      <c r="AN49" s="1">
        <v>271</v>
      </c>
      <c r="AO49" s="1">
        <v>274</v>
      </c>
      <c r="AP49" s="167">
        <v>276</v>
      </c>
      <c r="AQ49" s="174">
        <v>276</v>
      </c>
      <c r="AR49" s="178">
        <v>279</v>
      </c>
      <c r="AS49" s="184">
        <v>280</v>
      </c>
      <c r="AT49" s="189">
        <v>282</v>
      </c>
      <c r="AU49" s="193">
        <v>284</v>
      </c>
      <c r="AV49" s="202">
        <v>286</v>
      </c>
      <c r="AW49" s="1">
        <v>288</v>
      </c>
      <c r="AX49" s="209">
        <v>290</v>
      </c>
      <c r="AY49" s="218">
        <v>292</v>
      </c>
      <c r="AZ49" s="225">
        <v>294</v>
      </c>
      <c r="BA49" s="229">
        <v>296</v>
      </c>
      <c r="BB49" s="235">
        <v>298</v>
      </c>
      <c r="BC49" s="245">
        <v>300</v>
      </c>
      <c r="BD49" s="251">
        <v>302</v>
      </c>
      <c r="BE49" s="255">
        <v>304</v>
      </c>
      <c r="BF49" s="264">
        <v>306</v>
      </c>
      <c r="BG49" s="1">
        <v>308</v>
      </c>
      <c r="BH49" s="272">
        <v>310</v>
      </c>
      <c r="BI49" s="279">
        <v>312</v>
      </c>
      <c r="BJ49" s="285">
        <v>314</v>
      </c>
      <c r="BK49" s="291">
        <v>316</v>
      </c>
      <c r="BL49" s="295">
        <v>318</v>
      </c>
      <c r="BM49" s="303">
        <v>320</v>
      </c>
      <c r="BN49" s="305">
        <v>322</v>
      </c>
      <c r="BO49" s="308">
        <v>324</v>
      </c>
      <c r="BP49" s="310">
        <v>326</v>
      </c>
      <c r="BQ49" s="1">
        <v>328</v>
      </c>
      <c r="BR49" s="317">
        <v>330</v>
      </c>
      <c r="BS49" s="322">
        <v>332</v>
      </c>
      <c r="BT49" s="327">
        <v>334</v>
      </c>
      <c r="BU49" s="331">
        <v>334</v>
      </c>
      <c r="BV49" s="335">
        <v>336</v>
      </c>
      <c r="BW49" s="1">
        <v>338</v>
      </c>
      <c r="BX49" s="343">
        <v>340</v>
      </c>
      <c r="BY49" s="346">
        <v>342</v>
      </c>
      <c r="BZ49" s="354">
        <v>344</v>
      </c>
      <c r="CA49" s="375">
        <v>344</v>
      </c>
      <c r="CB49" s="388">
        <v>346</v>
      </c>
      <c r="CC49" s="393">
        <v>2</v>
      </c>
      <c r="CD49" s="414">
        <v>3</v>
      </c>
      <c r="CE49" s="422">
        <v>5</v>
      </c>
      <c r="CF49" s="429">
        <v>7</v>
      </c>
      <c r="CG49" s="435">
        <v>9</v>
      </c>
      <c r="CH49" s="441">
        <v>11</v>
      </c>
      <c r="CI49" s="448">
        <v>13</v>
      </c>
      <c r="CJ49" s="1">
        <v>15</v>
      </c>
      <c r="CK49" s="460">
        <v>17</v>
      </c>
      <c r="CL49" s="469">
        <v>19</v>
      </c>
      <c r="CM49" s="475">
        <v>21</v>
      </c>
      <c r="CN49" s="483">
        <v>23</v>
      </c>
      <c r="CO49" s="489">
        <v>25</v>
      </c>
      <c r="CP49" s="1">
        <v>27</v>
      </c>
      <c r="CQ49" s="505">
        <v>29</v>
      </c>
      <c r="CR49" s="511">
        <v>31</v>
      </c>
      <c r="CS49" s="519">
        <v>33</v>
      </c>
      <c r="CT49" s="530">
        <v>35</v>
      </c>
      <c r="CU49" s="218">
        <f t="shared" si="0"/>
        <v>2</v>
      </c>
      <c r="CV49" s="7">
        <v>48</v>
      </c>
      <c r="CW49" s="7">
        <v>48</v>
      </c>
      <c r="CX49" s="10">
        <v>48</v>
      </c>
      <c r="CY49" s="13">
        <v>48</v>
      </c>
      <c r="CZ49" s="19">
        <v>48</v>
      </c>
      <c r="DA49" s="22">
        <v>48</v>
      </c>
      <c r="DB49" s="31">
        <v>52</v>
      </c>
      <c r="DC49" s="1">
        <f>ROUND((DB49-CV49)/6/31*21+DB49,0)</f>
        <v>52</v>
      </c>
      <c r="DD49" s="41">
        <v>52</v>
      </c>
      <c r="DE49" s="44">
        <v>52</v>
      </c>
      <c r="DF49" s="47">
        <v>52</v>
      </c>
      <c r="DG49" s="53">
        <v>52</v>
      </c>
      <c r="DH49" s="65">
        <v>55</v>
      </c>
      <c r="DI49" s="69">
        <v>55</v>
      </c>
      <c r="DJ49" s="71">
        <v>55</v>
      </c>
      <c r="DK49" s="73">
        <v>55</v>
      </c>
      <c r="DL49" s="77">
        <v>55</v>
      </c>
      <c r="DM49" s="1">
        <f>ROUND((DL49-DJ49)/2+DL49,1)</f>
        <v>55</v>
      </c>
      <c r="DN49" s="88">
        <v>55</v>
      </c>
      <c r="DO49" s="90">
        <v>55</v>
      </c>
      <c r="DP49" s="93">
        <v>55</v>
      </c>
      <c r="DQ49" s="99">
        <v>55</v>
      </c>
      <c r="DR49" s="104">
        <v>55</v>
      </c>
      <c r="DS49" s="114">
        <v>55</v>
      </c>
      <c r="DT49" s="117">
        <v>55</v>
      </c>
      <c r="DU49" s="122">
        <v>55</v>
      </c>
      <c r="DV49" s="124">
        <v>55</v>
      </c>
      <c r="DW49" s="129">
        <v>55</v>
      </c>
      <c r="DX49" s="133">
        <v>55</v>
      </c>
      <c r="DY49" s="136">
        <v>55</v>
      </c>
      <c r="DZ49" s="140">
        <v>55</v>
      </c>
      <c r="EA49" s="145">
        <v>55</v>
      </c>
      <c r="EB49" s="1">
        <v>56</v>
      </c>
      <c r="EC49" s="1">
        <v>57</v>
      </c>
      <c r="ED49" s="1">
        <v>58</v>
      </c>
      <c r="EE49" s="1">
        <v>60</v>
      </c>
      <c r="EF49" s="167">
        <v>58</v>
      </c>
      <c r="EG49" s="174">
        <v>58</v>
      </c>
      <c r="EH49" s="178">
        <v>58</v>
      </c>
      <c r="EI49" s="184">
        <v>58</v>
      </c>
      <c r="EJ49" s="189">
        <v>58</v>
      </c>
      <c r="EK49" s="193">
        <v>58</v>
      </c>
      <c r="EL49" s="202">
        <v>58</v>
      </c>
      <c r="EM49" s="1">
        <f t="shared" ref="EM49:EM50" si="95">EL49</f>
        <v>58</v>
      </c>
      <c r="EN49" s="209">
        <v>58</v>
      </c>
      <c r="EO49" s="218">
        <v>58</v>
      </c>
      <c r="EP49" s="225">
        <v>58</v>
      </c>
      <c r="EQ49" s="229">
        <v>58</v>
      </c>
      <c r="ER49" s="235">
        <v>58</v>
      </c>
      <c r="ES49" s="245">
        <v>58</v>
      </c>
      <c r="ET49" s="251">
        <v>58</v>
      </c>
      <c r="EU49" s="255">
        <v>58</v>
      </c>
      <c r="EV49" s="264">
        <v>58</v>
      </c>
      <c r="EW49" s="1">
        <f t="shared" ref="EW49:EW50" si="96">EV49</f>
        <v>58</v>
      </c>
      <c r="EX49" s="272">
        <v>58</v>
      </c>
      <c r="EY49" s="279">
        <v>58</v>
      </c>
      <c r="EZ49" s="285">
        <v>58</v>
      </c>
      <c r="FA49" s="291">
        <v>58</v>
      </c>
      <c r="FB49" s="295">
        <v>58</v>
      </c>
      <c r="FC49" s="303">
        <v>58</v>
      </c>
      <c r="FD49" s="305">
        <v>58</v>
      </c>
      <c r="FE49" s="308">
        <v>58</v>
      </c>
      <c r="FF49" s="310">
        <v>58</v>
      </c>
      <c r="FG49" s="1">
        <v>58</v>
      </c>
      <c r="FH49" s="317">
        <v>58</v>
      </c>
      <c r="FI49" s="322">
        <v>58</v>
      </c>
      <c r="FJ49" s="327">
        <v>58</v>
      </c>
      <c r="FK49" s="331">
        <v>58</v>
      </c>
      <c r="FL49" s="335">
        <v>58</v>
      </c>
      <c r="FM49" s="1">
        <v>58</v>
      </c>
      <c r="FN49" s="343">
        <v>58</v>
      </c>
      <c r="FO49" s="346">
        <v>58</v>
      </c>
      <c r="FP49" s="354">
        <v>58</v>
      </c>
      <c r="FQ49" s="375">
        <v>58</v>
      </c>
      <c r="FR49" s="388">
        <v>58</v>
      </c>
      <c r="FS49" s="393">
        <v>2.2410000000000001</v>
      </c>
      <c r="FT49" s="414">
        <v>2.2410000000000001</v>
      </c>
      <c r="FU49" s="422">
        <v>2.2410000000000001</v>
      </c>
      <c r="FV49" s="429">
        <v>2.2410000000000001</v>
      </c>
      <c r="FW49" s="435">
        <v>2.2410000000000001</v>
      </c>
      <c r="FX49" s="441">
        <v>2.2410000000000001</v>
      </c>
      <c r="FY49" s="448">
        <v>2.2410000000000001</v>
      </c>
      <c r="FZ49" s="1">
        <v>2.2410000000000001</v>
      </c>
      <c r="GA49" s="460">
        <v>2.2410000000000001</v>
      </c>
      <c r="GB49" s="469">
        <v>2.2410000000000001</v>
      </c>
      <c r="GC49" s="475">
        <v>2.2410000000000001</v>
      </c>
      <c r="GD49" s="483">
        <v>2.2410000000000001</v>
      </c>
      <c r="GE49" s="489">
        <v>2.2410000000000001</v>
      </c>
      <c r="GF49" s="1">
        <v>2.2410000000000001</v>
      </c>
      <c r="GG49" s="505">
        <v>2.2410000000000001</v>
      </c>
      <c r="GH49" s="511">
        <v>2.2410000000000001</v>
      </c>
      <c r="GI49" s="519">
        <v>2.2410000000000001</v>
      </c>
      <c r="GJ49" s="530">
        <v>2.2410000000000001</v>
      </c>
      <c r="GK49" s="218">
        <f t="shared" si="3"/>
        <v>0</v>
      </c>
      <c r="GL49" s="7">
        <v>4214</v>
      </c>
      <c r="GM49" s="7">
        <v>4481</v>
      </c>
      <c r="GN49" s="7">
        <v>4870</v>
      </c>
      <c r="GO49" s="13">
        <v>5190</v>
      </c>
      <c r="GP49" s="17">
        <v>5639</v>
      </c>
      <c r="GQ49" s="22">
        <v>6092</v>
      </c>
      <c r="GR49" s="31">
        <v>6319</v>
      </c>
      <c r="GS49" s="37">
        <v>6669</v>
      </c>
      <c r="GT49" s="41">
        <v>7113</v>
      </c>
      <c r="GU49" s="44">
        <v>7266</v>
      </c>
      <c r="GV49" s="47">
        <v>7384</v>
      </c>
      <c r="GW49" s="53">
        <v>7545</v>
      </c>
      <c r="GX49" s="65">
        <v>7667</v>
      </c>
      <c r="GY49" s="69">
        <v>7748</v>
      </c>
      <c r="GZ49" s="71">
        <v>7838</v>
      </c>
      <c r="HA49" s="73">
        <v>7957</v>
      </c>
      <c r="HB49" s="77">
        <v>8086</v>
      </c>
      <c r="HC49" s="82">
        <v>8269</v>
      </c>
      <c r="HD49" s="88">
        <v>8428</v>
      </c>
      <c r="HE49" s="90">
        <v>8615</v>
      </c>
      <c r="HF49" s="93">
        <v>8808</v>
      </c>
      <c r="HG49" s="99">
        <v>8903</v>
      </c>
      <c r="HH49" s="104">
        <v>8983</v>
      </c>
      <c r="HI49" s="114">
        <v>9096</v>
      </c>
      <c r="HJ49" s="117">
        <v>9173</v>
      </c>
      <c r="HK49" s="122">
        <v>9255</v>
      </c>
      <c r="HL49" s="124">
        <v>9357</v>
      </c>
      <c r="HM49" s="129">
        <v>9432</v>
      </c>
      <c r="HN49" s="133">
        <v>9710</v>
      </c>
      <c r="HO49" s="136">
        <v>10123</v>
      </c>
      <c r="HP49" s="140">
        <v>10435</v>
      </c>
      <c r="HQ49" s="145">
        <v>10666</v>
      </c>
      <c r="HR49" s="149">
        <v>10976</v>
      </c>
      <c r="HS49" s="153">
        <v>11097</v>
      </c>
      <c r="HT49" s="158">
        <v>11197</v>
      </c>
      <c r="HU49" s="163">
        <v>11339</v>
      </c>
      <c r="HV49" s="167">
        <v>11420</v>
      </c>
      <c r="HW49" s="174">
        <v>11537</v>
      </c>
      <c r="HX49" s="178">
        <v>11738</v>
      </c>
      <c r="HY49" s="184">
        <v>11901</v>
      </c>
      <c r="HZ49" s="189">
        <v>12176</v>
      </c>
      <c r="IA49" s="193">
        <v>12475</v>
      </c>
      <c r="IB49" s="202">
        <v>12887</v>
      </c>
      <c r="IC49" s="205">
        <v>13291</v>
      </c>
      <c r="ID49" s="209">
        <v>13527</v>
      </c>
      <c r="IE49" s="218">
        <v>13839</v>
      </c>
      <c r="IF49" s="225">
        <v>13992</v>
      </c>
      <c r="IG49" s="229">
        <v>14151</v>
      </c>
      <c r="IH49" s="235">
        <v>14337</v>
      </c>
      <c r="II49" s="245">
        <v>14468</v>
      </c>
      <c r="IJ49" s="251">
        <v>14650</v>
      </c>
      <c r="IK49" s="255">
        <v>14821</v>
      </c>
      <c r="IL49" s="264">
        <v>15201</v>
      </c>
      <c r="IM49" s="268">
        <v>15617</v>
      </c>
      <c r="IN49" s="272">
        <v>15986</v>
      </c>
      <c r="IO49" s="279">
        <v>16136</v>
      </c>
      <c r="IP49" s="285">
        <v>16308</v>
      </c>
      <c r="IQ49" s="291">
        <v>16471</v>
      </c>
      <c r="IR49" s="295">
        <v>16623</v>
      </c>
      <c r="IS49" s="299">
        <v>16813</v>
      </c>
      <c r="IT49" s="305">
        <v>16973</v>
      </c>
      <c r="IU49" s="308">
        <v>17132</v>
      </c>
      <c r="IV49" s="310">
        <v>17297</v>
      </c>
      <c r="IW49" s="313">
        <v>17498</v>
      </c>
      <c r="IX49" s="317">
        <v>17890</v>
      </c>
      <c r="IY49" s="322">
        <v>18405</v>
      </c>
      <c r="IZ49" s="327">
        <v>18765</v>
      </c>
      <c r="JA49" s="331">
        <v>18949</v>
      </c>
      <c r="JB49" s="335">
        <v>19102</v>
      </c>
      <c r="JC49" s="338">
        <v>19265</v>
      </c>
      <c r="JD49" s="343">
        <v>19442</v>
      </c>
      <c r="JE49" s="346">
        <v>19713</v>
      </c>
      <c r="JF49" s="354">
        <v>19943</v>
      </c>
      <c r="JG49" s="375">
        <v>20067</v>
      </c>
      <c r="JH49" s="388">
        <v>20285</v>
      </c>
      <c r="JI49" s="393">
        <v>20489</v>
      </c>
      <c r="JJ49" s="414">
        <v>21143</v>
      </c>
      <c r="JK49" s="422">
        <v>21805</v>
      </c>
      <c r="JL49" s="429">
        <v>22539</v>
      </c>
      <c r="JM49" s="435">
        <v>22879</v>
      </c>
      <c r="JN49" s="441">
        <v>23216</v>
      </c>
      <c r="JO49" s="448">
        <v>23447</v>
      </c>
      <c r="JP49" s="456">
        <v>23656</v>
      </c>
      <c r="JQ49" s="460">
        <v>23865</v>
      </c>
      <c r="JR49" s="469">
        <v>24095</v>
      </c>
      <c r="JS49" s="475">
        <v>24281</v>
      </c>
      <c r="JT49" s="483">
        <v>24466</v>
      </c>
      <c r="JU49" s="489">
        <v>24640</v>
      </c>
      <c r="JV49" s="498">
        <v>24899</v>
      </c>
      <c r="JW49" s="505">
        <v>25174</v>
      </c>
      <c r="JX49" s="511">
        <v>25385</v>
      </c>
      <c r="JY49" s="519">
        <v>25620</v>
      </c>
      <c r="JZ49" s="530">
        <v>25813</v>
      </c>
      <c r="KA49" s="218">
        <f t="shared" si="4"/>
        <v>193</v>
      </c>
      <c r="KB49" s="4"/>
    </row>
    <row r="50" spans="1:288" ht="15" customHeight="1" x14ac:dyDescent="0.2">
      <c r="A50" s="557">
        <v>3</v>
      </c>
      <c r="B50" s="132">
        <v>49</v>
      </c>
      <c r="C50" s="4" t="s">
        <v>278</v>
      </c>
      <c r="D50" s="132">
        <v>3</v>
      </c>
      <c r="E50" s="132">
        <v>4</v>
      </c>
      <c r="F50" s="7">
        <v>55</v>
      </c>
      <c r="G50" s="5">
        <v>55</v>
      </c>
      <c r="H50" s="5">
        <v>55</v>
      </c>
      <c r="I50" s="5">
        <v>55</v>
      </c>
      <c r="J50" s="5">
        <v>55</v>
      </c>
      <c r="K50" s="5">
        <v>55</v>
      </c>
      <c r="L50" s="5">
        <v>55</v>
      </c>
      <c r="M50" s="5">
        <v>55</v>
      </c>
      <c r="N50" s="5">
        <v>55</v>
      </c>
      <c r="O50" s="5">
        <v>55</v>
      </c>
      <c r="P50" s="5">
        <v>55</v>
      </c>
      <c r="Q50" s="5">
        <v>55</v>
      </c>
      <c r="R50" s="5">
        <v>55</v>
      </c>
      <c r="S50" s="5">
        <v>55</v>
      </c>
      <c r="T50" s="5">
        <v>55</v>
      </c>
      <c r="U50" s="5">
        <v>55</v>
      </c>
      <c r="V50" s="5">
        <v>55</v>
      </c>
      <c r="W50" s="5">
        <v>55</v>
      </c>
      <c r="X50" s="5">
        <v>55</v>
      </c>
      <c r="Y50" s="5">
        <v>55</v>
      </c>
      <c r="Z50" s="93">
        <v>58</v>
      </c>
      <c r="AA50" s="1">
        <v>66</v>
      </c>
      <c r="AB50" s="104">
        <v>84</v>
      </c>
      <c r="AC50" s="114">
        <v>93</v>
      </c>
      <c r="AD50" s="117">
        <v>103</v>
      </c>
      <c r="AE50" s="122">
        <v>110</v>
      </c>
      <c r="AF50" s="124">
        <v>119</v>
      </c>
      <c r="AG50" s="129">
        <v>128</v>
      </c>
      <c r="AH50" s="133">
        <v>138</v>
      </c>
      <c r="AI50" s="136">
        <v>149</v>
      </c>
      <c r="AJ50" s="140">
        <v>163</v>
      </c>
      <c r="AK50" s="1">
        <f>ROUND((AJ50-AG50)/3+AJ50,1)</f>
        <v>174.7</v>
      </c>
      <c r="AL50" s="149">
        <v>189</v>
      </c>
      <c r="AM50" s="153">
        <v>198</v>
      </c>
      <c r="AN50" s="1">
        <v>207</v>
      </c>
      <c r="AO50" s="1">
        <v>216</v>
      </c>
      <c r="AP50" s="1">
        <v>225</v>
      </c>
      <c r="AQ50" s="1">
        <v>234</v>
      </c>
      <c r="AR50" s="1">
        <v>243</v>
      </c>
      <c r="AS50" s="1">
        <v>252</v>
      </c>
      <c r="AT50" s="189">
        <v>252</v>
      </c>
      <c r="AU50" s="193">
        <v>265</v>
      </c>
      <c r="AV50" s="202">
        <v>279</v>
      </c>
      <c r="AW50" s="1">
        <v>292</v>
      </c>
      <c r="AX50" s="1">
        <v>306</v>
      </c>
      <c r="AY50" s="1">
        <v>318</v>
      </c>
      <c r="AZ50" s="225">
        <v>324</v>
      </c>
      <c r="BA50" s="1">
        <v>332</v>
      </c>
      <c r="BB50" s="1">
        <v>340</v>
      </c>
      <c r="BC50" s="245">
        <v>343</v>
      </c>
      <c r="BD50" s="1">
        <v>349</v>
      </c>
      <c r="BE50" s="1">
        <v>355</v>
      </c>
      <c r="BF50" s="1">
        <v>361</v>
      </c>
      <c r="BG50" s="1">
        <v>367</v>
      </c>
      <c r="BH50" s="1">
        <v>373</v>
      </c>
      <c r="BI50" s="279">
        <v>405</v>
      </c>
      <c r="BJ50" s="1">
        <v>413</v>
      </c>
      <c r="BK50" s="291">
        <v>443</v>
      </c>
      <c r="BL50" s="295">
        <v>478</v>
      </c>
      <c r="BM50" s="299">
        <v>495</v>
      </c>
      <c r="BN50" s="305">
        <v>513</v>
      </c>
      <c r="BO50" s="308">
        <v>525</v>
      </c>
      <c r="BP50" s="310">
        <v>543</v>
      </c>
      <c r="BQ50" s="313">
        <v>558</v>
      </c>
      <c r="BR50" s="317">
        <v>575</v>
      </c>
      <c r="BS50" s="322">
        <v>592</v>
      </c>
      <c r="BT50" s="327">
        <v>607</v>
      </c>
      <c r="BU50" s="1">
        <v>621</v>
      </c>
      <c r="BV50" s="335">
        <v>632</v>
      </c>
      <c r="BW50" s="338">
        <v>640</v>
      </c>
      <c r="BX50" s="343">
        <v>650</v>
      </c>
      <c r="BY50" s="346">
        <v>661</v>
      </c>
      <c r="BZ50" s="1">
        <v>671</v>
      </c>
      <c r="CA50" s="375">
        <v>678</v>
      </c>
      <c r="CB50" s="388">
        <v>689</v>
      </c>
      <c r="CC50" s="1">
        <v>698</v>
      </c>
      <c r="CD50" s="414">
        <v>717</v>
      </c>
      <c r="CE50" s="422">
        <v>738</v>
      </c>
      <c r="CF50" s="429">
        <v>767</v>
      </c>
      <c r="CG50" s="435">
        <v>789</v>
      </c>
      <c r="CH50" s="441">
        <v>807</v>
      </c>
      <c r="CI50" s="448">
        <v>822</v>
      </c>
      <c r="CJ50" s="456">
        <v>831</v>
      </c>
      <c r="CK50" s="460">
        <v>840</v>
      </c>
      <c r="CL50" s="469">
        <v>853</v>
      </c>
      <c r="CM50" s="475">
        <v>863</v>
      </c>
      <c r="CN50" s="1">
        <v>873</v>
      </c>
      <c r="CO50" s="489">
        <v>884</v>
      </c>
      <c r="CP50" s="498">
        <v>896</v>
      </c>
      <c r="CQ50" s="505">
        <v>907</v>
      </c>
      <c r="CR50" s="511">
        <v>919</v>
      </c>
      <c r="CS50" s="519">
        <v>933</v>
      </c>
      <c r="CT50" s="530">
        <v>948</v>
      </c>
      <c r="CU50" s="218">
        <f t="shared" si="0"/>
        <v>15</v>
      </c>
      <c r="CV50" s="7">
        <v>31</v>
      </c>
      <c r="CW50" s="5">
        <v>31</v>
      </c>
      <c r="CX50" s="5">
        <v>31</v>
      </c>
      <c r="CY50" s="5">
        <v>31</v>
      </c>
      <c r="CZ50" s="5">
        <v>31</v>
      </c>
      <c r="DA50" s="5">
        <v>31</v>
      </c>
      <c r="DB50" s="5">
        <v>31</v>
      </c>
      <c r="DC50" s="5">
        <v>31</v>
      </c>
      <c r="DD50" s="5">
        <v>31</v>
      </c>
      <c r="DE50" s="5">
        <v>31</v>
      </c>
      <c r="DF50" s="5">
        <v>31</v>
      </c>
      <c r="DG50" s="5">
        <v>31</v>
      </c>
      <c r="DH50" s="5">
        <v>31</v>
      </c>
      <c r="DI50" s="5">
        <v>31</v>
      </c>
      <c r="DJ50" s="5">
        <v>31</v>
      </c>
      <c r="DK50" s="5">
        <v>31</v>
      </c>
      <c r="DL50" s="5">
        <v>31</v>
      </c>
      <c r="DM50" s="5">
        <v>31</v>
      </c>
      <c r="DN50" s="5">
        <v>31</v>
      </c>
      <c r="DO50" s="5">
        <v>31</v>
      </c>
      <c r="DP50" s="93">
        <v>31</v>
      </c>
      <c r="DQ50" s="1">
        <v>35</v>
      </c>
      <c r="DR50" s="104">
        <v>52</v>
      </c>
      <c r="DS50" s="114">
        <v>61</v>
      </c>
      <c r="DT50" s="117">
        <v>70</v>
      </c>
      <c r="DU50" s="122">
        <v>78</v>
      </c>
      <c r="DV50" s="124">
        <v>89</v>
      </c>
      <c r="DW50" s="129">
        <v>96</v>
      </c>
      <c r="DX50" s="133">
        <v>101</v>
      </c>
      <c r="DY50" s="136">
        <v>101</v>
      </c>
      <c r="DZ50" s="140">
        <v>101</v>
      </c>
      <c r="EA50" s="1">
        <v>101</v>
      </c>
      <c r="EB50" s="149">
        <v>101</v>
      </c>
      <c r="EC50" s="153">
        <v>110</v>
      </c>
      <c r="ED50" s="1">
        <v>115</v>
      </c>
      <c r="EE50" s="1">
        <v>120</v>
      </c>
      <c r="EF50" s="1">
        <v>125</v>
      </c>
      <c r="EG50" s="1">
        <v>130</v>
      </c>
      <c r="EH50" s="1">
        <v>135</v>
      </c>
      <c r="EI50" s="1">
        <v>140</v>
      </c>
      <c r="EJ50" s="189">
        <v>168</v>
      </c>
      <c r="EK50" s="193">
        <v>168</v>
      </c>
      <c r="EL50" s="202">
        <v>168</v>
      </c>
      <c r="EM50" s="1">
        <f t="shared" si="95"/>
        <v>168</v>
      </c>
      <c r="EN50" s="1">
        <f>EM50</f>
        <v>168</v>
      </c>
      <c r="EO50" s="1">
        <f>EN50</f>
        <v>168</v>
      </c>
      <c r="EP50" s="225">
        <v>180</v>
      </c>
      <c r="EQ50" s="234">
        <v>190</v>
      </c>
      <c r="ER50" s="1">
        <v>200</v>
      </c>
      <c r="ES50" s="245">
        <v>205</v>
      </c>
      <c r="ET50" s="1">
        <v>210</v>
      </c>
      <c r="EU50" s="1">
        <v>215</v>
      </c>
      <c r="EV50" s="1">
        <f>EU50</f>
        <v>215</v>
      </c>
      <c r="EW50" s="1">
        <f t="shared" si="96"/>
        <v>215</v>
      </c>
      <c r="EX50" s="1">
        <f>EW50</f>
        <v>215</v>
      </c>
      <c r="EY50" s="1">
        <v>218</v>
      </c>
      <c r="EZ50" s="1">
        <v>224</v>
      </c>
      <c r="FA50" s="291">
        <v>216</v>
      </c>
      <c r="FB50" s="295">
        <v>221</v>
      </c>
      <c r="FC50" s="299">
        <v>221</v>
      </c>
      <c r="FD50" s="305">
        <v>221</v>
      </c>
      <c r="FE50" s="308">
        <v>221</v>
      </c>
      <c r="FF50" s="310">
        <v>221</v>
      </c>
      <c r="FG50" s="313">
        <v>221</v>
      </c>
      <c r="FH50" s="317">
        <v>221</v>
      </c>
      <c r="FI50" s="322">
        <v>221</v>
      </c>
      <c r="FJ50" s="327">
        <v>221</v>
      </c>
      <c r="FK50" s="1">
        <v>221</v>
      </c>
      <c r="FL50" s="335">
        <v>230</v>
      </c>
      <c r="FM50" s="338">
        <v>238</v>
      </c>
      <c r="FN50" s="343">
        <v>248</v>
      </c>
      <c r="FO50" s="346">
        <v>259</v>
      </c>
      <c r="FP50" s="1">
        <v>269</v>
      </c>
      <c r="FQ50" s="375">
        <v>278</v>
      </c>
      <c r="FR50" s="388">
        <v>289</v>
      </c>
      <c r="FS50" s="1">
        <v>299</v>
      </c>
      <c r="FT50" s="414">
        <v>300</v>
      </c>
      <c r="FU50" s="422">
        <v>300</v>
      </c>
      <c r="FV50" s="429">
        <v>300</v>
      </c>
      <c r="FW50" s="435">
        <v>300</v>
      </c>
      <c r="FX50" s="441">
        <v>300</v>
      </c>
      <c r="FY50" s="448">
        <v>303</v>
      </c>
      <c r="FZ50" s="456">
        <v>312</v>
      </c>
      <c r="GA50" s="460">
        <v>321</v>
      </c>
      <c r="GB50" s="469">
        <v>331</v>
      </c>
      <c r="GC50" s="475">
        <v>341</v>
      </c>
      <c r="GD50" s="1">
        <v>351</v>
      </c>
      <c r="GE50" s="489">
        <v>366</v>
      </c>
      <c r="GF50" s="498">
        <v>375</v>
      </c>
      <c r="GG50" s="505">
        <v>383</v>
      </c>
      <c r="GH50" s="511">
        <v>390</v>
      </c>
      <c r="GI50" s="519">
        <v>398</v>
      </c>
      <c r="GJ50" s="530">
        <v>398</v>
      </c>
      <c r="GK50" s="218">
        <f t="shared" si="3"/>
        <v>0</v>
      </c>
      <c r="GL50" s="7">
        <v>658</v>
      </c>
      <c r="GM50" s="7">
        <v>658</v>
      </c>
      <c r="GN50" s="7">
        <v>658</v>
      </c>
      <c r="GO50" s="13">
        <v>658</v>
      </c>
      <c r="GP50" s="17">
        <v>658</v>
      </c>
      <c r="GQ50" s="22">
        <v>658</v>
      </c>
      <c r="GR50" s="31">
        <v>658</v>
      </c>
      <c r="GS50" s="37">
        <v>658</v>
      </c>
      <c r="GT50" s="41">
        <v>658</v>
      </c>
      <c r="GU50" s="44">
        <v>658</v>
      </c>
      <c r="GV50" s="47">
        <v>658</v>
      </c>
      <c r="GW50" s="62">
        <v>658</v>
      </c>
      <c r="GX50" s="65">
        <v>658</v>
      </c>
      <c r="GY50" s="69">
        <v>658</v>
      </c>
      <c r="GZ50" s="71">
        <v>658</v>
      </c>
      <c r="HA50" s="73">
        <v>658</v>
      </c>
      <c r="HB50" s="77">
        <v>658</v>
      </c>
      <c r="HC50" s="82">
        <v>658</v>
      </c>
      <c r="HD50" s="88">
        <v>658</v>
      </c>
      <c r="HE50" s="90">
        <v>658</v>
      </c>
      <c r="HF50" s="93">
        <v>724</v>
      </c>
      <c r="HG50" s="99">
        <v>908</v>
      </c>
      <c r="HH50" s="104">
        <v>1080</v>
      </c>
      <c r="HI50" s="114">
        <v>1235</v>
      </c>
      <c r="HJ50" s="117">
        <v>1401</v>
      </c>
      <c r="HK50" s="122">
        <v>1537</v>
      </c>
      <c r="HL50" s="124">
        <v>1698</v>
      </c>
      <c r="HM50" s="129">
        <v>1846</v>
      </c>
      <c r="HN50" s="133">
        <v>1999</v>
      </c>
      <c r="HO50" s="136">
        <v>2203</v>
      </c>
      <c r="HP50" s="140">
        <v>2503</v>
      </c>
      <c r="HQ50" s="145">
        <v>2857</v>
      </c>
      <c r="HR50" s="149">
        <v>3273</v>
      </c>
      <c r="HS50" s="153">
        <v>3445</v>
      </c>
      <c r="HT50" s="158">
        <v>3609</v>
      </c>
      <c r="HU50" s="163">
        <v>3801</v>
      </c>
      <c r="HV50" s="167">
        <v>4012</v>
      </c>
      <c r="HW50" s="174">
        <v>4176</v>
      </c>
      <c r="HX50" s="178">
        <v>4329</v>
      </c>
      <c r="HY50" s="184">
        <v>4477</v>
      </c>
      <c r="HZ50" s="189">
        <v>4785</v>
      </c>
      <c r="IA50" s="193">
        <v>5106</v>
      </c>
      <c r="IB50" s="202">
        <v>5452</v>
      </c>
      <c r="IC50" s="205">
        <v>5827</v>
      </c>
      <c r="ID50" s="209">
        <v>6295</v>
      </c>
      <c r="IE50" s="218">
        <v>6668</v>
      </c>
      <c r="IF50" s="225">
        <v>6835</v>
      </c>
      <c r="IG50" s="229">
        <v>7032</v>
      </c>
      <c r="IH50" s="235">
        <v>7214</v>
      </c>
      <c r="II50" s="245">
        <v>7402</v>
      </c>
      <c r="IJ50" s="251">
        <v>7597</v>
      </c>
      <c r="IK50" s="255">
        <v>7770</v>
      </c>
      <c r="IL50" s="264">
        <v>8184</v>
      </c>
      <c r="IM50" s="268">
        <v>8626</v>
      </c>
      <c r="IN50" s="272">
        <v>9053</v>
      </c>
      <c r="IO50" s="279">
        <v>9462</v>
      </c>
      <c r="IP50" s="285">
        <v>9977</v>
      </c>
      <c r="IQ50" s="291">
        <v>10468</v>
      </c>
      <c r="IR50" s="295">
        <v>11004</v>
      </c>
      <c r="IS50" s="299">
        <v>11656</v>
      </c>
      <c r="IT50" s="305">
        <v>12245</v>
      </c>
      <c r="IU50" s="308">
        <v>12753</v>
      </c>
      <c r="IV50" s="310">
        <v>13320</v>
      </c>
      <c r="IW50" s="313">
        <v>13844</v>
      </c>
      <c r="IX50" s="317">
        <v>14435</v>
      </c>
      <c r="IY50" s="322">
        <v>14699</v>
      </c>
      <c r="IZ50" s="327">
        <v>14910</v>
      </c>
      <c r="JA50" s="331">
        <v>15131</v>
      </c>
      <c r="JB50" s="335">
        <v>15358</v>
      </c>
      <c r="JC50" s="338">
        <v>15591</v>
      </c>
      <c r="JD50" s="343">
        <v>15831</v>
      </c>
      <c r="JE50" s="346">
        <v>16090</v>
      </c>
      <c r="JF50" s="354">
        <v>16354</v>
      </c>
      <c r="JG50" s="375">
        <v>16588</v>
      </c>
      <c r="JH50" s="388">
        <v>16815</v>
      </c>
      <c r="JI50" s="393">
        <v>17028</v>
      </c>
      <c r="JJ50" s="414">
        <v>17595</v>
      </c>
      <c r="JK50" s="422">
        <v>18123</v>
      </c>
      <c r="JL50" s="429">
        <v>18713</v>
      </c>
      <c r="JM50" s="435">
        <v>19243</v>
      </c>
      <c r="JN50" s="441">
        <v>19783</v>
      </c>
      <c r="JO50" s="448">
        <v>20234</v>
      </c>
      <c r="JP50" s="456">
        <v>20460</v>
      </c>
      <c r="JQ50" s="460">
        <v>20699</v>
      </c>
      <c r="JR50" s="469">
        <v>20950</v>
      </c>
      <c r="JS50" s="475">
        <v>21153</v>
      </c>
      <c r="JT50" s="483">
        <v>21364</v>
      </c>
      <c r="JU50" s="489">
        <v>21571</v>
      </c>
      <c r="JV50" s="498">
        <v>21758</v>
      </c>
      <c r="JW50" s="505">
        <v>22068</v>
      </c>
      <c r="JX50" s="511">
        <v>22301</v>
      </c>
      <c r="JY50" s="519">
        <v>22571</v>
      </c>
      <c r="JZ50" s="530">
        <v>23095</v>
      </c>
      <c r="KA50" s="218">
        <f t="shared" si="4"/>
        <v>524</v>
      </c>
      <c r="KB50" s="4"/>
    </row>
    <row r="51" spans="1:288" ht="15" customHeight="1" x14ac:dyDescent="0.2">
      <c r="A51" s="557"/>
      <c r="B51" s="132">
        <v>50</v>
      </c>
      <c r="C51" s="4" t="s">
        <v>348</v>
      </c>
      <c r="D51" s="132">
        <v>2</v>
      </c>
      <c r="E51" s="132">
        <v>1</v>
      </c>
      <c r="F51" s="7">
        <v>1.3520000000000001</v>
      </c>
      <c r="G51" s="5">
        <v>1.3520000000000001</v>
      </c>
      <c r="H51" s="5">
        <v>1.3520000000000001</v>
      </c>
      <c r="I51" s="5">
        <v>1.3520000000000001</v>
      </c>
      <c r="J51" s="5">
        <v>1.3520000000000001</v>
      </c>
      <c r="K51" s="5">
        <v>1.3520000000000001</v>
      </c>
      <c r="L51" s="5">
        <v>1.3520000000000001</v>
      </c>
      <c r="M51" s="5">
        <v>1.3520000000000001</v>
      </c>
      <c r="N51" s="5">
        <v>1.3520000000000001</v>
      </c>
      <c r="O51" s="5">
        <v>1.3520000000000001</v>
      </c>
      <c r="P51" s="5">
        <v>1.3520000000000001</v>
      </c>
      <c r="Q51" s="5">
        <v>1.3520000000000001</v>
      </c>
      <c r="R51" s="5">
        <v>1.3520000000000001</v>
      </c>
      <c r="S51" s="5">
        <v>1.3520000000000001</v>
      </c>
      <c r="T51" s="5">
        <v>1.3520000000000001</v>
      </c>
      <c r="U51" s="5">
        <v>1.3520000000000001</v>
      </c>
      <c r="V51" s="5">
        <v>1.3520000000000001</v>
      </c>
      <c r="W51" s="5">
        <v>1.3520000000000001</v>
      </c>
      <c r="X51" s="5">
        <v>1.3520000000000001</v>
      </c>
      <c r="Y51" s="5">
        <v>1.3520000000000001</v>
      </c>
      <c r="Z51" s="5">
        <v>1.3520000000000001</v>
      </c>
      <c r="AA51" s="5">
        <v>1.3520000000000001</v>
      </c>
      <c r="AB51" s="5">
        <v>1.3520000000000001</v>
      </c>
      <c r="AC51" s="5">
        <v>1.3520000000000001</v>
      </c>
      <c r="AD51" s="5">
        <v>1.3520000000000001</v>
      </c>
      <c r="AE51" s="5">
        <v>1.3520000000000001</v>
      </c>
      <c r="AF51" s="5">
        <v>1.3520000000000001</v>
      </c>
      <c r="AG51" s="5">
        <v>1.3520000000000001</v>
      </c>
      <c r="AH51" s="5">
        <v>1.3520000000000001</v>
      </c>
      <c r="AI51" s="5">
        <v>1.3520000000000001</v>
      </c>
      <c r="AJ51" s="5">
        <v>1.3520000000000001</v>
      </c>
      <c r="AK51" s="5">
        <v>1.3520000000000001</v>
      </c>
      <c r="AL51" s="5">
        <v>1.3520000000000001</v>
      </c>
      <c r="AM51" s="5">
        <v>1.3520000000000001</v>
      </c>
      <c r="AN51" s="5">
        <v>1.3520000000000001</v>
      </c>
      <c r="AO51" s="5">
        <v>1.3520000000000001</v>
      </c>
      <c r="AP51" s="5">
        <v>1.3520000000000001</v>
      </c>
      <c r="AQ51" s="5">
        <v>1.3520000000000001</v>
      </c>
      <c r="AR51" s="5">
        <v>1.3520000000000001</v>
      </c>
      <c r="AS51" s="5">
        <v>1.3520000000000001</v>
      </c>
      <c r="AT51" s="5">
        <v>1.3520000000000001</v>
      </c>
      <c r="AU51" s="5">
        <v>1.3520000000000001</v>
      </c>
      <c r="AV51" s="5">
        <v>1.3520000000000001</v>
      </c>
      <c r="AW51" s="5">
        <v>1.3520000000000001</v>
      </c>
      <c r="AX51" s="5">
        <v>1.3520000000000001</v>
      </c>
      <c r="AY51" s="5">
        <v>1.3520000000000001</v>
      </c>
      <c r="AZ51" s="5">
        <v>1.3520000000000001</v>
      </c>
      <c r="BA51" s="5">
        <v>1.3520000000000001</v>
      </c>
      <c r="BB51" s="5">
        <v>1.3520000000000001</v>
      </c>
      <c r="BC51" s="5">
        <v>1.3520000000000001</v>
      </c>
      <c r="BD51" s="5">
        <v>1.3520000000000001</v>
      </c>
      <c r="BE51" s="255">
        <v>2</v>
      </c>
      <c r="BF51" s="264">
        <v>2</v>
      </c>
      <c r="BG51" s="268">
        <v>2</v>
      </c>
      <c r="BH51" s="272">
        <v>2</v>
      </c>
      <c r="BI51" s="279">
        <v>2</v>
      </c>
      <c r="BJ51" s="285">
        <v>2</v>
      </c>
      <c r="BK51" s="291">
        <v>3</v>
      </c>
      <c r="BL51" s="295">
        <v>3</v>
      </c>
      <c r="BM51" s="299">
        <v>3</v>
      </c>
      <c r="BN51" s="305">
        <v>3</v>
      </c>
      <c r="BO51" s="308">
        <v>3</v>
      </c>
      <c r="BP51" s="310">
        <v>14</v>
      </c>
      <c r="BQ51" s="313">
        <v>21</v>
      </c>
      <c r="BR51" s="317">
        <v>29</v>
      </c>
      <c r="BS51" s="322">
        <v>36</v>
      </c>
      <c r="BT51" s="327">
        <v>44</v>
      </c>
      <c r="BU51" s="331">
        <v>54</v>
      </c>
      <c r="BV51" s="335">
        <v>64</v>
      </c>
      <c r="BW51" s="338">
        <v>71</v>
      </c>
      <c r="BX51" s="343">
        <v>79</v>
      </c>
      <c r="BY51" s="346">
        <v>87</v>
      </c>
      <c r="BZ51" s="354">
        <v>99</v>
      </c>
      <c r="CA51" s="375">
        <v>107</v>
      </c>
      <c r="CB51" s="388">
        <v>116</v>
      </c>
      <c r="CC51" s="393">
        <v>123</v>
      </c>
      <c r="CD51" s="414">
        <v>130</v>
      </c>
      <c r="CE51" s="422">
        <v>137</v>
      </c>
      <c r="CF51" s="429">
        <v>143</v>
      </c>
      <c r="CG51" s="435">
        <v>151</v>
      </c>
      <c r="CH51" s="441">
        <v>158</v>
      </c>
      <c r="CI51" s="448">
        <v>166</v>
      </c>
      <c r="CJ51" s="456">
        <v>174</v>
      </c>
      <c r="CK51" s="460">
        <v>179</v>
      </c>
      <c r="CL51" s="469">
        <v>187</v>
      </c>
      <c r="CM51" s="475">
        <v>193</v>
      </c>
      <c r="CN51" s="483">
        <v>200</v>
      </c>
      <c r="CO51" s="489">
        <v>207</v>
      </c>
      <c r="CP51" s="498">
        <v>216</v>
      </c>
      <c r="CQ51" s="505">
        <v>227</v>
      </c>
      <c r="CR51" s="511">
        <v>236</v>
      </c>
      <c r="CS51" s="519">
        <v>248</v>
      </c>
      <c r="CT51" s="530">
        <v>258</v>
      </c>
      <c r="CU51" s="218">
        <f t="shared" si="0"/>
        <v>10</v>
      </c>
      <c r="CV51" s="7">
        <v>1.258</v>
      </c>
      <c r="CW51" s="5">
        <v>1.258</v>
      </c>
      <c r="CX51" s="5">
        <v>1.258</v>
      </c>
      <c r="CY51" s="5">
        <v>1.258</v>
      </c>
      <c r="CZ51" s="5">
        <v>1.258</v>
      </c>
      <c r="DA51" s="5">
        <v>1.258</v>
      </c>
      <c r="DB51" s="5">
        <v>1.258</v>
      </c>
      <c r="DC51" s="5">
        <v>1.258</v>
      </c>
      <c r="DD51" s="5">
        <v>1.258</v>
      </c>
      <c r="DE51" s="5">
        <v>1.258</v>
      </c>
      <c r="DF51" s="5">
        <v>1.258</v>
      </c>
      <c r="DG51" s="5">
        <v>1.258</v>
      </c>
      <c r="DH51" s="5">
        <v>1.258</v>
      </c>
      <c r="DI51" s="5">
        <v>1.258</v>
      </c>
      <c r="DJ51" s="5">
        <v>1.258</v>
      </c>
      <c r="DK51" s="5">
        <v>1.258</v>
      </c>
      <c r="DL51" s="5">
        <v>1.258</v>
      </c>
      <c r="DM51" s="5">
        <v>1.258</v>
      </c>
      <c r="DN51" s="5">
        <v>1.258</v>
      </c>
      <c r="DO51" s="5">
        <v>1.258</v>
      </c>
      <c r="DP51" s="5">
        <v>1.258</v>
      </c>
      <c r="DQ51" s="5">
        <v>1.258</v>
      </c>
      <c r="DR51" s="5">
        <v>1.258</v>
      </c>
      <c r="DS51" s="5">
        <v>1.258</v>
      </c>
      <c r="DT51" s="5">
        <v>1.258</v>
      </c>
      <c r="DU51" s="5">
        <v>1.258</v>
      </c>
      <c r="DV51" s="5">
        <v>1.258</v>
      </c>
      <c r="DW51" s="5">
        <v>1.258</v>
      </c>
      <c r="DX51" s="5">
        <v>1.258</v>
      </c>
      <c r="DY51" s="5">
        <v>1.258</v>
      </c>
      <c r="DZ51" s="5">
        <v>1.258</v>
      </c>
      <c r="EA51" s="5">
        <v>1.258</v>
      </c>
      <c r="EB51" s="5">
        <v>1.258</v>
      </c>
      <c r="EC51" s="5">
        <v>1.258</v>
      </c>
      <c r="ED51" s="5">
        <v>1.258</v>
      </c>
      <c r="EE51" s="5">
        <v>1.258</v>
      </c>
      <c r="EF51" s="5">
        <v>1.258</v>
      </c>
      <c r="EG51" s="5">
        <v>1.258</v>
      </c>
      <c r="EH51" s="5">
        <v>1.258</v>
      </c>
      <c r="EI51" s="5">
        <v>1.258</v>
      </c>
      <c r="EJ51" s="5">
        <v>1.258</v>
      </c>
      <c r="EK51" s="5">
        <v>1.258</v>
      </c>
      <c r="EL51" s="5">
        <v>1.258</v>
      </c>
      <c r="EM51" s="5">
        <v>1.258</v>
      </c>
      <c r="EN51" s="5">
        <v>1.258</v>
      </c>
      <c r="EO51" s="5">
        <v>1.258</v>
      </c>
      <c r="EP51" s="5">
        <v>1.258</v>
      </c>
      <c r="EQ51" s="5">
        <v>1.258</v>
      </c>
      <c r="ER51" s="5">
        <v>1.258</v>
      </c>
      <c r="ES51" s="5">
        <v>1.258</v>
      </c>
      <c r="ET51" s="5">
        <v>1.258</v>
      </c>
      <c r="EU51" s="255">
        <v>1.258</v>
      </c>
      <c r="EV51" s="264">
        <v>1.258</v>
      </c>
      <c r="EW51" s="268">
        <v>1.258</v>
      </c>
      <c r="EX51" s="272">
        <v>1.258</v>
      </c>
      <c r="EY51" s="279">
        <v>1.258</v>
      </c>
      <c r="EZ51" s="285">
        <v>1.258</v>
      </c>
      <c r="FA51" s="291">
        <v>1.258</v>
      </c>
      <c r="FB51" s="295">
        <v>1.258</v>
      </c>
      <c r="FC51" s="299">
        <v>1.258</v>
      </c>
      <c r="FD51" s="305">
        <v>1.258</v>
      </c>
      <c r="FE51" s="308">
        <v>1.258</v>
      </c>
      <c r="FF51" s="310">
        <v>1.258</v>
      </c>
      <c r="FG51" s="313">
        <v>1.258</v>
      </c>
      <c r="FH51" s="317">
        <v>1.258</v>
      </c>
      <c r="FI51" s="322">
        <v>1.258</v>
      </c>
      <c r="FJ51" s="327">
        <v>1.258</v>
      </c>
      <c r="FK51" s="331">
        <v>1.258</v>
      </c>
      <c r="FL51" s="335">
        <v>1.258</v>
      </c>
      <c r="FM51" s="338">
        <v>1.258</v>
      </c>
      <c r="FN51" s="343">
        <v>1.258</v>
      </c>
      <c r="FO51" s="346">
        <v>1.258</v>
      </c>
      <c r="FP51" s="354">
        <v>1.258</v>
      </c>
      <c r="FQ51" s="375">
        <v>1.258</v>
      </c>
      <c r="FR51" s="388">
        <v>1.3</v>
      </c>
      <c r="FS51" s="393">
        <v>1.3</v>
      </c>
      <c r="FT51" s="414">
        <v>1.3</v>
      </c>
      <c r="FU51" s="422">
        <v>1.3</v>
      </c>
      <c r="FV51" s="429">
        <v>1.3</v>
      </c>
      <c r="FW51" s="435">
        <v>1.3</v>
      </c>
      <c r="FX51" s="441">
        <v>1.3</v>
      </c>
      <c r="FY51" s="448">
        <v>1.3</v>
      </c>
      <c r="FZ51" s="456">
        <v>1.3</v>
      </c>
      <c r="GA51" s="460">
        <v>1.3</v>
      </c>
      <c r="GB51" s="469">
        <v>1.3</v>
      </c>
      <c r="GC51" s="475">
        <v>1.3</v>
      </c>
      <c r="GD51" s="483">
        <v>1.3</v>
      </c>
      <c r="GE51" s="489">
        <v>1.3</v>
      </c>
      <c r="GF51" s="498">
        <v>1.3</v>
      </c>
      <c r="GG51" s="505">
        <v>1.3</v>
      </c>
      <c r="GH51" s="511">
        <v>1.3</v>
      </c>
      <c r="GI51" s="519">
        <v>1.3</v>
      </c>
      <c r="GJ51" s="530">
        <v>1.3</v>
      </c>
      <c r="GK51" s="218">
        <f t="shared" si="3"/>
        <v>0</v>
      </c>
      <c r="GL51" s="7">
        <v>107</v>
      </c>
      <c r="GM51" s="5">
        <v>107</v>
      </c>
      <c r="GN51" s="5">
        <v>107</v>
      </c>
      <c r="GO51" s="5">
        <v>107</v>
      </c>
      <c r="GP51" s="5">
        <v>107</v>
      </c>
      <c r="GQ51" s="5">
        <v>107</v>
      </c>
      <c r="GR51" s="5">
        <v>107</v>
      </c>
      <c r="GS51" s="5">
        <v>107</v>
      </c>
      <c r="GT51" s="5">
        <v>107</v>
      </c>
      <c r="GU51" s="5">
        <v>107</v>
      </c>
      <c r="GV51" s="5">
        <v>107</v>
      </c>
      <c r="GW51" s="5">
        <v>107</v>
      </c>
      <c r="GX51" s="5">
        <v>107</v>
      </c>
      <c r="GY51" s="5">
        <v>107</v>
      </c>
      <c r="GZ51" s="71">
        <v>108</v>
      </c>
      <c r="HA51" s="73">
        <v>108</v>
      </c>
      <c r="HB51" s="77">
        <v>108</v>
      </c>
      <c r="HC51" s="82">
        <v>108</v>
      </c>
      <c r="HD51" s="88">
        <v>108</v>
      </c>
      <c r="HE51" s="90">
        <v>108</v>
      </c>
      <c r="HF51" s="93">
        <v>108</v>
      </c>
      <c r="HG51" s="99">
        <v>108</v>
      </c>
      <c r="HH51" s="104">
        <v>108</v>
      </c>
      <c r="HI51" s="114">
        <v>108</v>
      </c>
      <c r="HJ51" s="117">
        <v>108</v>
      </c>
      <c r="HK51" s="122">
        <v>108</v>
      </c>
      <c r="HL51" s="124">
        <v>108</v>
      </c>
      <c r="HM51" s="129">
        <v>108</v>
      </c>
      <c r="HN51" s="133">
        <v>108</v>
      </c>
      <c r="HO51" s="136">
        <v>108</v>
      </c>
      <c r="HP51" s="140">
        <v>108</v>
      </c>
      <c r="HQ51" s="145">
        <v>108</v>
      </c>
      <c r="HR51" s="149">
        <v>108</v>
      </c>
      <c r="HS51" s="153">
        <v>108</v>
      </c>
      <c r="HT51" s="158">
        <v>108</v>
      </c>
      <c r="HU51" s="163">
        <v>108</v>
      </c>
      <c r="HV51" s="167">
        <v>108</v>
      </c>
      <c r="HW51" s="174">
        <v>108</v>
      </c>
      <c r="HX51" s="178">
        <v>108</v>
      </c>
      <c r="HY51" s="184">
        <v>109</v>
      </c>
      <c r="HZ51" s="189">
        <v>109</v>
      </c>
      <c r="IA51" s="193">
        <v>109</v>
      </c>
      <c r="IB51" s="202">
        <v>109</v>
      </c>
      <c r="IC51" s="205">
        <v>109</v>
      </c>
      <c r="ID51" s="209">
        <v>109</v>
      </c>
      <c r="IE51" s="218">
        <v>158</v>
      </c>
      <c r="IF51" s="225">
        <v>243</v>
      </c>
      <c r="IG51" s="229">
        <v>243</v>
      </c>
      <c r="IH51" s="235">
        <v>243</v>
      </c>
      <c r="II51" s="245">
        <v>244</v>
      </c>
      <c r="IJ51" s="251">
        <v>248</v>
      </c>
      <c r="IK51" s="255">
        <v>250</v>
      </c>
      <c r="IL51" s="264">
        <v>251</v>
      </c>
      <c r="IM51" s="268">
        <v>251</v>
      </c>
      <c r="IN51" s="272">
        <v>252</v>
      </c>
      <c r="IO51" s="279">
        <v>252</v>
      </c>
      <c r="IP51" s="285">
        <v>254</v>
      </c>
      <c r="IQ51" s="291">
        <v>269</v>
      </c>
      <c r="IR51" s="295">
        <v>295</v>
      </c>
      <c r="IS51" s="299">
        <v>297</v>
      </c>
      <c r="IT51" s="305">
        <v>317</v>
      </c>
      <c r="IU51" s="308">
        <v>352</v>
      </c>
      <c r="IV51" s="310">
        <v>360</v>
      </c>
      <c r="IW51" s="313">
        <v>581</v>
      </c>
      <c r="IX51" s="317">
        <v>840</v>
      </c>
      <c r="IY51" s="322">
        <v>1096</v>
      </c>
      <c r="IZ51" s="327">
        <v>1518</v>
      </c>
      <c r="JA51" s="331">
        <v>1941</v>
      </c>
      <c r="JB51" s="335">
        <v>2206</v>
      </c>
      <c r="JC51" s="338">
        <v>2485</v>
      </c>
      <c r="JD51" s="343">
        <v>2783</v>
      </c>
      <c r="JE51" s="346">
        <v>3096</v>
      </c>
      <c r="JF51" s="354">
        <v>3492</v>
      </c>
      <c r="JG51" s="375">
        <v>3790</v>
      </c>
      <c r="JH51" s="388">
        <v>4093</v>
      </c>
      <c r="JI51" s="393">
        <v>4343</v>
      </c>
      <c r="JJ51" s="414">
        <v>4584</v>
      </c>
      <c r="JK51" s="422">
        <v>4844</v>
      </c>
      <c r="JL51" s="429">
        <v>5246</v>
      </c>
      <c r="JM51" s="435">
        <v>5486</v>
      </c>
      <c r="JN51" s="441">
        <v>5715</v>
      </c>
      <c r="JO51" s="448">
        <v>5927</v>
      </c>
      <c r="JP51" s="456">
        <v>6149</v>
      </c>
      <c r="JQ51" s="460">
        <v>6355</v>
      </c>
      <c r="JR51" s="469">
        <v>6552</v>
      </c>
      <c r="JS51" s="475">
        <v>6743</v>
      </c>
      <c r="JT51" s="483">
        <v>7005</v>
      </c>
      <c r="JU51" s="489">
        <v>7242</v>
      </c>
      <c r="JV51" s="498">
        <v>7722</v>
      </c>
      <c r="JW51" s="505">
        <v>8299</v>
      </c>
      <c r="JX51" s="511">
        <v>8814</v>
      </c>
      <c r="JY51" s="519">
        <v>9195</v>
      </c>
      <c r="JZ51" s="530">
        <v>9446</v>
      </c>
      <c r="KA51" s="218">
        <f t="shared" si="4"/>
        <v>251</v>
      </c>
      <c r="KB51" s="4"/>
    </row>
    <row r="52" spans="1:288" ht="15" customHeight="1" x14ac:dyDescent="0.2">
      <c r="A52" s="557"/>
      <c r="B52" s="132">
        <v>51</v>
      </c>
      <c r="C52" s="4" t="s">
        <v>279</v>
      </c>
      <c r="D52" s="132">
        <v>0</v>
      </c>
      <c r="E52" s="132">
        <v>1</v>
      </c>
      <c r="F52" s="7">
        <v>140</v>
      </c>
      <c r="G52" s="7">
        <v>142</v>
      </c>
      <c r="H52" s="10">
        <v>144</v>
      </c>
      <c r="I52" s="13">
        <v>146</v>
      </c>
      <c r="J52" s="18">
        <v>149</v>
      </c>
      <c r="K52" s="22">
        <v>152</v>
      </c>
      <c r="L52" s="31">
        <v>157</v>
      </c>
      <c r="M52" s="40">
        <v>160</v>
      </c>
      <c r="N52" s="41">
        <v>165</v>
      </c>
      <c r="O52" s="44">
        <v>168</v>
      </c>
      <c r="P52" s="47">
        <v>172</v>
      </c>
      <c r="Q52" s="53">
        <v>175</v>
      </c>
      <c r="R52" s="65">
        <v>177</v>
      </c>
      <c r="S52" s="69">
        <v>180</v>
      </c>
      <c r="T52" s="71">
        <v>183</v>
      </c>
      <c r="U52" s="73">
        <v>188</v>
      </c>
      <c r="V52" s="77">
        <v>192</v>
      </c>
      <c r="W52" s="82">
        <v>196</v>
      </c>
      <c r="X52" s="88">
        <v>201</v>
      </c>
      <c r="Y52" s="90">
        <v>206</v>
      </c>
      <c r="Z52" s="93">
        <v>211</v>
      </c>
      <c r="AA52" s="99">
        <v>214</v>
      </c>
      <c r="AB52" s="104">
        <v>217</v>
      </c>
      <c r="AC52" s="114">
        <v>219</v>
      </c>
      <c r="AD52" s="117">
        <v>221</v>
      </c>
      <c r="AE52" s="122">
        <v>225</v>
      </c>
      <c r="AF52" s="124">
        <v>227</v>
      </c>
      <c r="AG52" s="129">
        <v>230</v>
      </c>
      <c r="AH52" s="133">
        <v>234</v>
      </c>
      <c r="AI52" s="136">
        <v>237</v>
      </c>
      <c r="AJ52" s="140">
        <v>241</v>
      </c>
      <c r="AK52" s="145">
        <v>245</v>
      </c>
      <c r="AL52" s="149">
        <v>248</v>
      </c>
      <c r="AM52" s="153">
        <v>250</v>
      </c>
      <c r="AN52" s="158">
        <v>253</v>
      </c>
      <c r="AO52" s="163">
        <v>255</v>
      </c>
      <c r="AP52" s="167">
        <v>258</v>
      </c>
      <c r="AQ52" s="174">
        <v>260</v>
      </c>
      <c r="AR52" s="178">
        <v>263</v>
      </c>
      <c r="AS52" s="184">
        <v>265</v>
      </c>
      <c r="AT52" s="189">
        <v>269</v>
      </c>
      <c r="AU52" s="193">
        <v>273</v>
      </c>
      <c r="AV52" s="202">
        <v>278</v>
      </c>
      <c r="AW52" s="205">
        <v>281</v>
      </c>
      <c r="AX52" s="209">
        <v>286</v>
      </c>
      <c r="AY52" s="218">
        <v>290</v>
      </c>
      <c r="AZ52" s="225">
        <v>294</v>
      </c>
      <c r="BA52" s="229">
        <v>296</v>
      </c>
      <c r="BB52" s="235">
        <v>298</v>
      </c>
      <c r="BC52" s="245">
        <v>299</v>
      </c>
      <c r="BD52" s="251">
        <v>301</v>
      </c>
      <c r="BE52" s="255">
        <v>302</v>
      </c>
      <c r="BF52" s="264">
        <v>303</v>
      </c>
      <c r="BG52" s="268">
        <v>305</v>
      </c>
      <c r="BH52" s="272">
        <v>306</v>
      </c>
      <c r="BI52" s="279">
        <v>307</v>
      </c>
      <c r="BJ52" s="285">
        <v>308</v>
      </c>
      <c r="BK52" s="291">
        <v>309</v>
      </c>
      <c r="BL52" s="295">
        <v>1.2350000000000001</v>
      </c>
      <c r="BM52" s="299">
        <v>3</v>
      </c>
      <c r="BN52" s="305">
        <v>5</v>
      </c>
      <c r="BO52" s="1">
        <v>7</v>
      </c>
      <c r="BP52" s="310">
        <v>9</v>
      </c>
      <c r="BQ52" s="313">
        <v>11</v>
      </c>
      <c r="BR52" s="317">
        <v>12</v>
      </c>
      <c r="BS52" s="1">
        <v>14</v>
      </c>
      <c r="BT52" s="327">
        <v>17</v>
      </c>
      <c r="BU52" s="331">
        <v>21</v>
      </c>
      <c r="BV52" s="335">
        <v>23</v>
      </c>
      <c r="BW52" s="338">
        <v>25</v>
      </c>
      <c r="BX52" s="343">
        <v>26</v>
      </c>
      <c r="BY52" s="346">
        <v>28</v>
      </c>
      <c r="BZ52" s="354">
        <v>29</v>
      </c>
      <c r="CA52" s="375">
        <v>31</v>
      </c>
      <c r="CB52" s="388">
        <v>32</v>
      </c>
      <c r="CC52" s="393">
        <v>34</v>
      </c>
      <c r="CD52" s="1">
        <v>36</v>
      </c>
      <c r="CE52" s="422">
        <v>39</v>
      </c>
      <c r="CF52" s="429">
        <v>42</v>
      </c>
      <c r="CG52" s="435">
        <v>45</v>
      </c>
      <c r="CH52" s="441">
        <v>47</v>
      </c>
      <c r="CI52" s="448">
        <v>50</v>
      </c>
      <c r="CJ52" s="456">
        <v>52</v>
      </c>
      <c r="CK52" s="460">
        <v>55</v>
      </c>
      <c r="CL52" s="469">
        <v>57</v>
      </c>
      <c r="CM52" s="475">
        <v>60</v>
      </c>
      <c r="CN52" s="483">
        <v>61</v>
      </c>
      <c r="CO52" s="489">
        <v>63</v>
      </c>
      <c r="CP52" s="498">
        <v>65</v>
      </c>
      <c r="CQ52" s="505">
        <v>67</v>
      </c>
      <c r="CR52" s="511">
        <v>70</v>
      </c>
      <c r="CS52" s="519">
        <v>73</v>
      </c>
      <c r="CT52" s="530">
        <v>76</v>
      </c>
      <c r="CU52" s="218">
        <f t="shared" si="0"/>
        <v>3</v>
      </c>
      <c r="CV52" s="7">
        <v>10</v>
      </c>
      <c r="CW52" s="7">
        <v>13</v>
      </c>
      <c r="CX52" s="10">
        <v>17</v>
      </c>
      <c r="CY52" s="13">
        <v>20</v>
      </c>
      <c r="CZ52" s="18">
        <v>23</v>
      </c>
      <c r="DA52" s="22">
        <v>24</v>
      </c>
      <c r="DB52" s="31">
        <v>25</v>
      </c>
      <c r="DC52" s="40">
        <f>ROUND((DB52-CV52)/6/31*21+DB52,0)</f>
        <v>27</v>
      </c>
      <c r="DD52" s="41">
        <v>28</v>
      </c>
      <c r="DE52" s="44">
        <v>29</v>
      </c>
      <c r="DF52" s="47">
        <v>31</v>
      </c>
      <c r="DG52" s="53">
        <v>33</v>
      </c>
      <c r="DH52" s="65">
        <v>35</v>
      </c>
      <c r="DI52" s="69">
        <v>37</v>
      </c>
      <c r="DJ52" s="71">
        <v>39</v>
      </c>
      <c r="DK52" s="73">
        <v>41</v>
      </c>
      <c r="DL52" s="77">
        <v>43</v>
      </c>
      <c r="DM52" s="82">
        <v>44</v>
      </c>
      <c r="DN52" s="88">
        <v>46</v>
      </c>
      <c r="DO52" s="90">
        <v>48</v>
      </c>
      <c r="DP52" s="93">
        <v>50</v>
      </c>
      <c r="DQ52" s="99">
        <v>52</v>
      </c>
      <c r="DR52" s="104">
        <v>55</v>
      </c>
      <c r="DS52" s="114">
        <v>57</v>
      </c>
      <c r="DT52" s="117">
        <v>60</v>
      </c>
      <c r="DU52" s="122">
        <v>63</v>
      </c>
      <c r="DV52" s="124">
        <v>66</v>
      </c>
      <c r="DW52" s="129">
        <v>69</v>
      </c>
      <c r="DX52" s="133">
        <v>71</v>
      </c>
      <c r="DY52" s="136">
        <v>71</v>
      </c>
      <c r="DZ52" s="140">
        <v>71</v>
      </c>
      <c r="EA52" s="145">
        <v>71</v>
      </c>
      <c r="EB52" s="149">
        <v>72</v>
      </c>
      <c r="EC52" s="153">
        <v>75</v>
      </c>
      <c r="ED52" s="158">
        <v>78</v>
      </c>
      <c r="EE52" s="163">
        <v>83</v>
      </c>
      <c r="EF52" s="167">
        <v>86</v>
      </c>
      <c r="EG52" s="174">
        <v>89</v>
      </c>
      <c r="EH52" s="178">
        <v>93</v>
      </c>
      <c r="EI52" s="184">
        <v>97</v>
      </c>
      <c r="EJ52" s="189">
        <v>98</v>
      </c>
      <c r="EK52" s="193">
        <v>98</v>
      </c>
      <c r="EL52" s="202">
        <v>98</v>
      </c>
      <c r="EM52" s="205">
        <v>98</v>
      </c>
      <c r="EN52" s="209">
        <v>98</v>
      </c>
      <c r="EO52" s="218">
        <v>101</v>
      </c>
      <c r="EP52" s="225">
        <v>105</v>
      </c>
      <c r="EQ52" s="229">
        <v>110</v>
      </c>
      <c r="ER52" s="235">
        <v>114</v>
      </c>
      <c r="ES52" s="245">
        <v>117</v>
      </c>
      <c r="ET52" s="251">
        <v>121</v>
      </c>
      <c r="EU52" s="255">
        <v>125</v>
      </c>
      <c r="EV52" s="264">
        <v>128</v>
      </c>
      <c r="EW52" s="1">
        <f>EV52</f>
        <v>128</v>
      </c>
      <c r="EX52" s="1">
        <f>EW52</f>
        <v>128</v>
      </c>
      <c r="EY52" s="279">
        <v>130</v>
      </c>
      <c r="EZ52" s="285">
        <v>133</v>
      </c>
      <c r="FA52" s="291">
        <v>136</v>
      </c>
      <c r="FB52" s="295">
        <v>139</v>
      </c>
      <c r="FC52" s="299">
        <v>143</v>
      </c>
      <c r="FD52" s="305">
        <v>146</v>
      </c>
      <c r="FE52" s="1">
        <v>149</v>
      </c>
      <c r="FF52" s="310">
        <v>152</v>
      </c>
      <c r="FG52" s="313">
        <v>153</v>
      </c>
      <c r="FH52" s="317">
        <v>153</v>
      </c>
      <c r="FI52" s="1">
        <f>FH52</f>
        <v>153</v>
      </c>
      <c r="FJ52" s="327">
        <v>153</v>
      </c>
      <c r="FK52" s="331">
        <v>158</v>
      </c>
      <c r="FL52" s="335">
        <v>160</v>
      </c>
      <c r="FM52" s="338">
        <v>163</v>
      </c>
      <c r="FN52" s="343">
        <v>165</v>
      </c>
      <c r="FO52" s="346">
        <v>168</v>
      </c>
      <c r="FP52" s="354">
        <v>171</v>
      </c>
      <c r="FQ52" s="375">
        <v>173</v>
      </c>
      <c r="FR52" s="388">
        <v>176</v>
      </c>
      <c r="FS52" s="393">
        <v>179</v>
      </c>
      <c r="FT52" s="1">
        <v>180</v>
      </c>
      <c r="FU52" s="422">
        <v>183</v>
      </c>
      <c r="FV52" s="429">
        <v>185</v>
      </c>
      <c r="FW52" s="435">
        <v>187</v>
      </c>
      <c r="FX52" s="441">
        <v>190</v>
      </c>
      <c r="FY52" s="448">
        <v>193</v>
      </c>
      <c r="FZ52" s="456">
        <v>196</v>
      </c>
      <c r="GA52" s="460">
        <v>200</v>
      </c>
      <c r="GB52" s="469">
        <v>203</v>
      </c>
      <c r="GC52" s="475">
        <v>206</v>
      </c>
      <c r="GD52" s="483">
        <v>210</v>
      </c>
      <c r="GE52" s="489">
        <v>213</v>
      </c>
      <c r="GF52" s="498">
        <v>215</v>
      </c>
      <c r="GG52" s="505">
        <v>217</v>
      </c>
      <c r="GH52" s="511">
        <v>221</v>
      </c>
      <c r="GI52" s="519">
        <v>224</v>
      </c>
      <c r="GJ52" s="530">
        <v>227</v>
      </c>
      <c r="GK52" s="218">
        <f t="shared" si="3"/>
        <v>3</v>
      </c>
      <c r="GL52" s="7">
        <v>4274</v>
      </c>
      <c r="GM52" s="7">
        <v>4356</v>
      </c>
      <c r="GN52" s="7">
        <v>4444</v>
      </c>
      <c r="GO52" s="13">
        <v>4517</v>
      </c>
      <c r="GP52" s="17">
        <v>4589</v>
      </c>
      <c r="GQ52" s="22">
        <v>4661</v>
      </c>
      <c r="GR52" s="31">
        <v>4736</v>
      </c>
      <c r="GS52" s="37">
        <v>4800</v>
      </c>
      <c r="GT52" s="41">
        <v>4873</v>
      </c>
      <c r="GU52" s="44">
        <v>4956</v>
      </c>
      <c r="GV52" s="47">
        <v>5034</v>
      </c>
      <c r="GW52" s="53">
        <v>5126</v>
      </c>
      <c r="GX52" s="65">
        <v>5216</v>
      </c>
      <c r="GY52" s="69">
        <v>5313</v>
      </c>
      <c r="GZ52" s="71">
        <v>5408</v>
      </c>
      <c r="HA52" s="73">
        <v>5491</v>
      </c>
      <c r="HB52" s="77">
        <v>5571</v>
      </c>
      <c r="HC52" s="82">
        <v>5666</v>
      </c>
      <c r="HD52" s="88">
        <v>5760</v>
      </c>
      <c r="HE52" s="90">
        <v>5852</v>
      </c>
      <c r="HF52" s="93">
        <v>5952</v>
      </c>
      <c r="HG52" s="99">
        <v>6058</v>
      </c>
      <c r="HH52" s="104">
        <v>6169</v>
      </c>
      <c r="HI52" s="114">
        <v>6268</v>
      </c>
      <c r="HJ52" s="117">
        <v>6367</v>
      </c>
      <c r="HK52" s="122">
        <v>6456</v>
      </c>
      <c r="HL52" s="124">
        <v>6542</v>
      </c>
      <c r="HM52" s="129">
        <v>6625</v>
      </c>
      <c r="HN52" s="133">
        <v>6721</v>
      </c>
      <c r="HO52" s="136">
        <v>6805</v>
      </c>
      <c r="HP52" s="140">
        <v>6888</v>
      </c>
      <c r="HQ52" s="145">
        <v>6981</v>
      </c>
      <c r="HR52" s="149">
        <v>7066</v>
      </c>
      <c r="HS52" s="153">
        <v>7158</v>
      </c>
      <c r="HT52" s="158">
        <v>7261</v>
      </c>
      <c r="HU52" s="163">
        <v>7356</v>
      </c>
      <c r="HV52" s="167">
        <v>7459</v>
      </c>
      <c r="HW52" s="174">
        <v>7550</v>
      </c>
      <c r="HX52" s="178">
        <v>7648</v>
      </c>
      <c r="HY52" s="184">
        <v>7737</v>
      </c>
      <c r="HZ52" s="189">
        <v>7831</v>
      </c>
      <c r="IA52" s="193">
        <v>7938</v>
      </c>
      <c r="IB52" s="202">
        <v>8030</v>
      </c>
      <c r="IC52" s="205">
        <v>8121</v>
      </c>
      <c r="ID52" s="209">
        <v>8216</v>
      </c>
      <c r="IE52" s="218">
        <v>8318</v>
      </c>
      <c r="IF52" s="225">
        <v>8427</v>
      </c>
      <c r="IG52" s="229">
        <v>8535</v>
      </c>
      <c r="IH52" s="235">
        <v>8642</v>
      </c>
      <c r="II52" s="245">
        <v>8733</v>
      </c>
      <c r="IJ52" s="251">
        <v>8831</v>
      </c>
      <c r="IK52" s="255">
        <v>8916</v>
      </c>
      <c r="IL52" s="264">
        <v>9009</v>
      </c>
      <c r="IM52" s="268">
        <v>9122</v>
      </c>
      <c r="IN52" s="272">
        <v>9248</v>
      </c>
      <c r="IO52" s="279">
        <v>9347</v>
      </c>
      <c r="IP52" s="285">
        <v>9460</v>
      </c>
      <c r="IQ52" s="291">
        <v>9579</v>
      </c>
      <c r="IR52" s="295">
        <v>9690</v>
      </c>
      <c r="IS52" s="299">
        <v>9814</v>
      </c>
      <c r="IT52" s="305">
        <v>9929</v>
      </c>
      <c r="IU52" s="308">
        <v>10035</v>
      </c>
      <c r="IV52" s="310">
        <v>10142</v>
      </c>
      <c r="IW52" s="313">
        <v>10226</v>
      </c>
      <c r="IX52" s="317">
        <v>10321</v>
      </c>
      <c r="IY52" s="322">
        <v>10421</v>
      </c>
      <c r="IZ52" s="327">
        <v>10527</v>
      </c>
      <c r="JA52" s="331">
        <v>10625</v>
      </c>
      <c r="JB52" s="335">
        <v>10718</v>
      </c>
      <c r="JC52" s="338">
        <v>10821</v>
      </c>
      <c r="JD52" s="343">
        <v>10917</v>
      </c>
      <c r="JE52" s="346">
        <v>11016</v>
      </c>
      <c r="JF52" s="354">
        <v>11116</v>
      </c>
      <c r="JG52" s="375">
        <v>11209</v>
      </c>
      <c r="JH52" s="388">
        <v>11296</v>
      </c>
      <c r="JI52" s="393">
        <v>11382</v>
      </c>
      <c r="JJ52" s="414">
        <v>11481</v>
      </c>
      <c r="JK52" s="422">
        <v>11584</v>
      </c>
      <c r="JL52" s="429">
        <v>11717</v>
      </c>
      <c r="JM52" s="435">
        <v>11811</v>
      </c>
      <c r="JN52" s="441">
        <v>11913</v>
      </c>
      <c r="JO52" s="448">
        <v>12014</v>
      </c>
      <c r="JP52" s="456">
        <v>12129</v>
      </c>
      <c r="JQ52" s="460">
        <v>12251</v>
      </c>
      <c r="JR52" s="469">
        <v>12371</v>
      </c>
      <c r="JS52" s="475">
        <v>12464</v>
      </c>
      <c r="JT52" s="483">
        <v>12559</v>
      </c>
      <c r="JU52" s="489">
        <v>12648</v>
      </c>
      <c r="JV52" s="498">
        <v>12760</v>
      </c>
      <c r="JW52" s="505">
        <v>12881</v>
      </c>
      <c r="JX52" s="511">
        <v>12997</v>
      </c>
      <c r="JY52" s="519">
        <v>13100</v>
      </c>
      <c r="JZ52" s="530">
        <v>13201</v>
      </c>
      <c r="KA52" s="218">
        <f t="shared" si="4"/>
        <v>101</v>
      </c>
      <c r="KB52" s="4"/>
    </row>
    <row r="53" spans="1:288" ht="15" customHeight="1" x14ac:dyDescent="0.2">
      <c r="A53" s="557"/>
      <c r="B53" s="132">
        <v>52</v>
      </c>
      <c r="C53" s="4" t="s">
        <v>280</v>
      </c>
      <c r="D53" s="132">
        <v>0</v>
      </c>
      <c r="E53" s="132">
        <v>1</v>
      </c>
      <c r="F53" s="7">
        <v>28</v>
      </c>
      <c r="G53" s="5">
        <v>28</v>
      </c>
      <c r="H53" s="5">
        <v>28</v>
      </c>
      <c r="I53" s="5">
        <v>28</v>
      </c>
      <c r="J53" s="5">
        <v>28</v>
      </c>
      <c r="K53" s="5">
        <v>28</v>
      </c>
      <c r="L53" s="5">
        <v>28</v>
      </c>
      <c r="M53" s="5">
        <v>28</v>
      </c>
      <c r="N53" s="5">
        <v>28</v>
      </c>
      <c r="O53" s="5">
        <v>28</v>
      </c>
      <c r="P53" s="47">
        <v>33</v>
      </c>
      <c r="Q53" s="5">
        <v>33</v>
      </c>
      <c r="R53" s="5">
        <v>33</v>
      </c>
      <c r="S53" s="5">
        <v>33</v>
      </c>
      <c r="T53" s="71">
        <v>33</v>
      </c>
      <c r="U53" s="5">
        <v>33</v>
      </c>
      <c r="V53" s="5">
        <v>33</v>
      </c>
      <c r="W53" s="5">
        <v>33</v>
      </c>
      <c r="X53" s="5">
        <v>33</v>
      </c>
      <c r="Y53" s="5">
        <v>33</v>
      </c>
      <c r="Z53" s="96">
        <v>37</v>
      </c>
      <c r="AA53" s="5">
        <v>37</v>
      </c>
      <c r="AB53" s="5">
        <v>37</v>
      </c>
      <c r="AC53" s="5">
        <v>37</v>
      </c>
      <c r="AD53" s="5">
        <v>37</v>
      </c>
      <c r="AE53" s="5">
        <v>37</v>
      </c>
      <c r="AF53" s="5">
        <v>37</v>
      </c>
      <c r="AG53" s="131">
        <v>46</v>
      </c>
      <c r="AH53" s="5">
        <v>46</v>
      </c>
      <c r="AI53" s="5">
        <v>46</v>
      </c>
      <c r="AJ53" s="5">
        <v>46</v>
      </c>
      <c r="AK53" s="5">
        <v>46</v>
      </c>
      <c r="AL53" s="5">
        <v>46</v>
      </c>
      <c r="AM53" s="5">
        <v>46</v>
      </c>
      <c r="AN53" s="5">
        <v>46</v>
      </c>
      <c r="AO53" s="5">
        <v>46</v>
      </c>
      <c r="AP53" s="5">
        <v>46</v>
      </c>
      <c r="AQ53" s="5">
        <v>46</v>
      </c>
      <c r="AR53" s="5">
        <v>46</v>
      </c>
      <c r="AS53" s="5">
        <v>46</v>
      </c>
      <c r="AT53" s="5">
        <v>46</v>
      </c>
      <c r="AU53" s="5">
        <v>46</v>
      </c>
      <c r="AV53" s="5">
        <v>46</v>
      </c>
      <c r="AW53" s="5">
        <v>46</v>
      </c>
      <c r="AX53" s="5">
        <v>46</v>
      </c>
      <c r="AY53" s="5">
        <v>46</v>
      </c>
      <c r="AZ53" s="5">
        <v>46</v>
      </c>
      <c r="BA53" s="5">
        <v>46</v>
      </c>
      <c r="BB53" s="5">
        <v>46</v>
      </c>
      <c r="BC53" s="5">
        <v>46</v>
      </c>
      <c r="BD53" s="251">
        <v>60</v>
      </c>
      <c r="BE53" s="5">
        <v>60</v>
      </c>
      <c r="BF53" s="5">
        <v>60</v>
      </c>
      <c r="BG53" s="5">
        <v>60</v>
      </c>
      <c r="BH53" s="5">
        <v>60</v>
      </c>
      <c r="BI53" s="5">
        <v>60</v>
      </c>
      <c r="BJ53" s="5">
        <v>60</v>
      </c>
      <c r="BK53" s="5">
        <v>60</v>
      </c>
      <c r="BL53" s="5">
        <v>60</v>
      </c>
      <c r="BM53" s="5">
        <v>60</v>
      </c>
      <c r="BN53" s="5">
        <v>60</v>
      </c>
      <c r="BO53" s="5">
        <v>60</v>
      </c>
      <c r="BP53" s="5">
        <v>60</v>
      </c>
      <c r="BQ53" s="5">
        <v>60</v>
      </c>
      <c r="BR53" s="5">
        <v>60</v>
      </c>
      <c r="BS53" s="5">
        <v>60</v>
      </c>
      <c r="BT53" s="5">
        <v>60</v>
      </c>
      <c r="BU53" s="5">
        <v>60</v>
      </c>
      <c r="BV53" s="5">
        <v>60</v>
      </c>
      <c r="BW53" s="5">
        <v>60</v>
      </c>
      <c r="BX53" s="5">
        <v>60</v>
      </c>
      <c r="BY53" s="5">
        <v>60</v>
      </c>
      <c r="BZ53" s="354">
        <v>70</v>
      </c>
      <c r="CA53" s="5">
        <v>70</v>
      </c>
      <c r="CB53" s="5">
        <v>70</v>
      </c>
      <c r="CC53" s="5">
        <v>70</v>
      </c>
      <c r="CD53" s="5">
        <v>70</v>
      </c>
      <c r="CE53" s="5">
        <v>70</v>
      </c>
      <c r="CF53" s="5">
        <v>70</v>
      </c>
      <c r="CG53" s="5">
        <v>70</v>
      </c>
      <c r="CH53" s="5">
        <v>70</v>
      </c>
      <c r="CI53" s="448">
        <v>75</v>
      </c>
      <c r="CJ53" s="456">
        <v>79</v>
      </c>
      <c r="CK53" s="462">
        <v>84</v>
      </c>
      <c r="CL53" s="469">
        <v>88</v>
      </c>
      <c r="CM53" s="475">
        <v>92</v>
      </c>
      <c r="CN53" s="483">
        <v>95</v>
      </c>
      <c r="CO53" s="489">
        <v>97</v>
      </c>
      <c r="CP53" s="498">
        <v>100</v>
      </c>
      <c r="CQ53" s="505">
        <v>100</v>
      </c>
      <c r="CR53" s="1">
        <v>100</v>
      </c>
      <c r="CS53" s="519">
        <v>100</v>
      </c>
      <c r="CT53" s="530">
        <v>100</v>
      </c>
      <c r="CU53" s="218">
        <f t="shared" si="0"/>
        <v>0</v>
      </c>
      <c r="CV53" s="7">
        <v>12</v>
      </c>
      <c r="CW53" s="5">
        <v>12</v>
      </c>
      <c r="CX53" s="5">
        <v>12</v>
      </c>
      <c r="CY53" s="5">
        <v>12</v>
      </c>
      <c r="CZ53" s="5">
        <v>12</v>
      </c>
      <c r="DA53" s="5">
        <v>12</v>
      </c>
      <c r="DB53" s="5">
        <v>12</v>
      </c>
      <c r="DC53" s="5">
        <v>12</v>
      </c>
      <c r="DD53" s="5">
        <v>12</v>
      </c>
      <c r="DE53" s="5">
        <v>12</v>
      </c>
      <c r="DF53" s="47">
        <v>15</v>
      </c>
      <c r="DG53" s="5">
        <v>15</v>
      </c>
      <c r="DH53" s="5">
        <v>15</v>
      </c>
      <c r="DI53" s="5">
        <v>15</v>
      </c>
      <c r="DJ53" s="71">
        <v>15</v>
      </c>
      <c r="DK53" s="5">
        <v>15</v>
      </c>
      <c r="DL53" s="5">
        <v>15</v>
      </c>
      <c r="DM53" s="5">
        <v>15</v>
      </c>
      <c r="DN53" s="5">
        <v>15</v>
      </c>
      <c r="DO53" s="5">
        <v>15</v>
      </c>
      <c r="DP53" s="96">
        <v>17</v>
      </c>
      <c r="DQ53" s="5">
        <v>17</v>
      </c>
      <c r="DR53" s="5">
        <v>17</v>
      </c>
      <c r="DS53" s="5">
        <v>17</v>
      </c>
      <c r="DT53" s="5">
        <v>17</v>
      </c>
      <c r="DU53" s="5">
        <v>17</v>
      </c>
      <c r="DV53" s="5">
        <v>17</v>
      </c>
      <c r="DW53" s="131">
        <v>20</v>
      </c>
      <c r="DX53" s="5">
        <v>20</v>
      </c>
      <c r="DY53" s="5">
        <v>20</v>
      </c>
      <c r="DZ53" s="5">
        <v>20</v>
      </c>
      <c r="EA53" s="5">
        <v>20</v>
      </c>
      <c r="EB53" s="5">
        <v>20</v>
      </c>
      <c r="EC53" s="5">
        <v>20</v>
      </c>
      <c r="ED53" s="5">
        <v>20</v>
      </c>
      <c r="EE53" s="5">
        <v>20</v>
      </c>
      <c r="EF53" s="5">
        <v>20</v>
      </c>
      <c r="EG53" s="5">
        <v>20</v>
      </c>
      <c r="EH53" s="5">
        <v>20</v>
      </c>
      <c r="EI53" s="5">
        <v>20</v>
      </c>
      <c r="EJ53" s="5">
        <v>20</v>
      </c>
      <c r="EK53" s="5">
        <v>20</v>
      </c>
      <c r="EL53" s="5">
        <v>20</v>
      </c>
      <c r="EM53" s="5">
        <v>20</v>
      </c>
      <c r="EN53" s="5">
        <v>20</v>
      </c>
      <c r="EO53" s="5">
        <v>20</v>
      </c>
      <c r="EP53" s="5">
        <v>20</v>
      </c>
      <c r="EQ53" s="5">
        <v>20</v>
      </c>
      <c r="ER53" s="5">
        <v>20</v>
      </c>
      <c r="ES53" s="5">
        <v>20</v>
      </c>
      <c r="ET53" s="251">
        <v>25</v>
      </c>
      <c r="EU53" s="5">
        <v>25</v>
      </c>
      <c r="EV53" s="5">
        <v>25</v>
      </c>
      <c r="EW53" s="5">
        <v>25</v>
      </c>
      <c r="EX53" s="5">
        <v>25</v>
      </c>
      <c r="EY53" s="5">
        <v>25</v>
      </c>
      <c r="EZ53" s="5">
        <v>25</v>
      </c>
      <c r="FA53" s="5">
        <v>25</v>
      </c>
      <c r="FB53" s="5">
        <v>25</v>
      </c>
      <c r="FC53" s="5">
        <v>25</v>
      </c>
      <c r="FD53" s="5">
        <v>25</v>
      </c>
      <c r="FE53" s="5">
        <v>25</v>
      </c>
      <c r="FF53" s="5">
        <v>25</v>
      </c>
      <c r="FG53" s="5">
        <v>25</v>
      </c>
      <c r="FH53" s="5">
        <v>25</v>
      </c>
      <c r="FI53" s="5">
        <v>25</v>
      </c>
      <c r="FJ53" s="5">
        <v>25</v>
      </c>
      <c r="FK53" s="5">
        <v>25</v>
      </c>
      <c r="FL53" s="5">
        <v>25</v>
      </c>
      <c r="FM53" s="5">
        <v>25</v>
      </c>
      <c r="FN53" s="5">
        <v>25</v>
      </c>
      <c r="FO53" s="5">
        <v>25</v>
      </c>
      <c r="FP53" s="354">
        <v>30</v>
      </c>
      <c r="FQ53" s="5">
        <v>30</v>
      </c>
      <c r="FR53" s="5">
        <v>30</v>
      </c>
      <c r="FS53" s="5">
        <v>30</v>
      </c>
      <c r="FT53" s="5">
        <v>30</v>
      </c>
      <c r="FU53" s="5">
        <v>30</v>
      </c>
      <c r="FV53" s="5">
        <v>30</v>
      </c>
      <c r="FW53" s="5">
        <v>30</v>
      </c>
      <c r="FX53" s="5">
        <v>30</v>
      </c>
      <c r="FY53" s="448">
        <v>31</v>
      </c>
      <c r="FZ53" s="456">
        <v>31</v>
      </c>
      <c r="GA53" s="462">
        <v>36</v>
      </c>
      <c r="GB53" s="469">
        <v>38</v>
      </c>
      <c r="GC53" s="475">
        <v>40</v>
      </c>
      <c r="GD53" s="483">
        <v>42</v>
      </c>
      <c r="GE53" s="489">
        <v>44</v>
      </c>
      <c r="GF53" s="498">
        <v>44</v>
      </c>
      <c r="GG53" s="505">
        <v>44</v>
      </c>
      <c r="GH53" s="1">
        <v>44</v>
      </c>
      <c r="GI53" s="519">
        <v>44</v>
      </c>
      <c r="GJ53" s="530">
        <v>44</v>
      </c>
      <c r="GK53" s="218">
        <f t="shared" si="3"/>
        <v>0</v>
      </c>
      <c r="GL53" s="7">
        <v>1126</v>
      </c>
      <c r="GM53" s="7">
        <v>1168</v>
      </c>
      <c r="GN53" s="7">
        <v>1223</v>
      </c>
      <c r="GO53" s="13">
        <v>1264</v>
      </c>
      <c r="GP53" s="17">
        <v>1303</v>
      </c>
      <c r="GQ53" s="22">
        <v>1341</v>
      </c>
      <c r="GR53" s="31">
        <v>1386</v>
      </c>
      <c r="GS53" s="37">
        <v>1425</v>
      </c>
      <c r="GT53" s="41">
        <v>1462</v>
      </c>
      <c r="GU53" s="44">
        <v>1511</v>
      </c>
      <c r="GV53" s="47">
        <v>1547</v>
      </c>
      <c r="GW53" s="54">
        <v>1604</v>
      </c>
      <c r="GX53" s="65">
        <v>1644</v>
      </c>
      <c r="GY53" s="69">
        <v>1684</v>
      </c>
      <c r="GZ53" s="71">
        <v>1731</v>
      </c>
      <c r="HA53" s="73">
        <v>1766</v>
      </c>
      <c r="HB53" s="77">
        <v>1809</v>
      </c>
      <c r="HC53" s="82">
        <v>1876</v>
      </c>
      <c r="HD53" s="88">
        <v>1934</v>
      </c>
      <c r="HE53" s="90">
        <v>1974</v>
      </c>
      <c r="HF53" s="93">
        <v>2014</v>
      </c>
      <c r="HG53" s="99">
        <v>2062</v>
      </c>
      <c r="HH53" s="104">
        <v>2101</v>
      </c>
      <c r="HI53" s="114">
        <v>2204</v>
      </c>
      <c r="HJ53" s="117">
        <v>2245</v>
      </c>
      <c r="HK53" s="122">
        <v>2289</v>
      </c>
      <c r="HL53" s="124">
        <v>2367</v>
      </c>
      <c r="HM53" s="129">
        <v>2409</v>
      </c>
      <c r="HN53" s="133">
        <v>2461</v>
      </c>
      <c r="HO53" s="136">
        <v>2503</v>
      </c>
      <c r="HP53" s="140">
        <v>2554</v>
      </c>
      <c r="HQ53" s="145">
        <v>2593</v>
      </c>
      <c r="HR53" s="149">
        <v>2658</v>
      </c>
      <c r="HS53" s="153">
        <v>2715</v>
      </c>
      <c r="HT53" s="158">
        <v>2755</v>
      </c>
      <c r="HU53" s="163">
        <v>2865</v>
      </c>
      <c r="HV53" s="167">
        <v>2960</v>
      </c>
      <c r="HW53" s="174">
        <v>3002</v>
      </c>
      <c r="HX53" s="178">
        <v>3055</v>
      </c>
      <c r="HY53" s="184">
        <v>3094</v>
      </c>
      <c r="HZ53" s="189">
        <v>3134</v>
      </c>
      <c r="IA53" s="193">
        <v>3176</v>
      </c>
      <c r="IB53" s="202">
        <v>3218</v>
      </c>
      <c r="IC53" s="205">
        <v>3261</v>
      </c>
      <c r="ID53" s="209">
        <v>3294</v>
      </c>
      <c r="IE53" s="218">
        <v>3335</v>
      </c>
      <c r="IF53" s="225">
        <v>3374</v>
      </c>
      <c r="IG53" s="229">
        <v>3414</v>
      </c>
      <c r="IH53" s="235">
        <v>3454</v>
      </c>
      <c r="II53" s="245">
        <v>3500</v>
      </c>
      <c r="IJ53" s="251">
        <v>3544</v>
      </c>
      <c r="IK53" s="255">
        <v>3587</v>
      </c>
      <c r="IL53" s="264">
        <v>3672</v>
      </c>
      <c r="IM53" s="268">
        <v>3718</v>
      </c>
      <c r="IN53" s="272">
        <v>3764</v>
      </c>
      <c r="IO53" s="279">
        <v>3803</v>
      </c>
      <c r="IP53" s="285">
        <v>3845</v>
      </c>
      <c r="IQ53" s="291">
        <v>3887</v>
      </c>
      <c r="IR53" s="295">
        <v>3925</v>
      </c>
      <c r="IS53" s="299">
        <v>3990</v>
      </c>
      <c r="IT53" s="305">
        <v>4035</v>
      </c>
      <c r="IU53" s="308">
        <v>4079</v>
      </c>
      <c r="IV53" s="310">
        <v>4122</v>
      </c>
      <c r="IW53" s="313">
        <v>4160</v>
      </c>
      <c r="IX53" s="317">
        <v>4200</v>
      </c>
      <c r="IY53" s="322">
        <v>4242</v>
      </c>
      <c r="IZ53" s="327">
        <v>4286</v>
      </c>
      <c r="JA53" s="331">
        <v>4358</v>
      </c>
      <c r="JB53" s="335">
        <v>4401</v>
      </c>
      <c r="JC53" s="338">
        <v>4444</v>
      </c>
      <c r="JD53" s="343">
        <v>4486</v>
      </c>
      <c r="JE53" s="346">
        <v>4553</v>
      </c>
      <c r="JF53" s="354">
        <v>4593</v>
      </c>
      <c r="JG53" s="375">
        <v>4631</v>
      </c>
      <c r="JH53" s="388">
        <v>4691</v>
      </c>
      <c r="JI53" s="393">
        <v>4728</v>
      </c>
      <c r="JJ53" s="414">
        <v>4770</v>
      </c>
      <c r="JK53" s="422">
        <v>4811</v>
      </c>
      <c r="JL53" s="429">
        <v>4860</v>
      </c>
      <c r="JM53" s="435">
        <v>4900</v>
      </c>
      <c r="JN53" s="441">
        <v>4940</v>
      </c>
      <c r="JO53" s="448">
        <v>5030</v>
      </c>
      <c r="JP53" s="456">
        <v>5127</v>
      </c>
      <c r="JQ53" s="460">
        <v>5236</v>
      </c>
      <c r="JR53" s="469">
        <v>5335</v>
      </c>
      <c r="JS53" s="475">
        <v>5431</v>
      </c>
      <c r="JT53" s="483">
        <v>5510</v>
      </c>
      <c r="JU53" s="489">
        <v>5587</v>
      </c>
      <c r="JV53" s="498">
        <v>5634</v>
      </c>
      <c r="JW53" s="505">
        <v>5679</v>
      </c>
      <c r="JX53" s="511">
        <v>5761</v>
      </c>
      <c r="JY53" s="519">
        <v>5819</v>
      </c>
      <c r="JZ53" s="530">
        <v>5856</v>
      </c>
      <c r="KA53" s="218">
        <f t="shared" si="4"/>
        <v>37</v>
      </c>
      <c r="KB53" s="4"/>
    </row>
    <row r="54" spans="1:288" ht="15" customHeight="1" x14ac:dyDescent="0.2">
      <c r="A54" s="557">
        <v>4</v>
      </c>
      <c r="B54" s="132">
        <v>53</v>
      </c>
      <c r="C54" s="4" t="s">
        <v>281</v>
      </c>
      <c r="D54" s="132">
        <v>1</v>
      </c>
      <c r="E54" s="132">
        <v>0</v>
      </c>
      <c r="F54" s="7">
        <v>76</v>
      </c>
      <c r="G54" s="1">
        <v>83</v>
      </c>
      <c r="H54" s="10">
        <v>91</v>
      </c>
      <c r="I54" s="13">
        <v>97</v>
      </c>
      <c r="J54" s="18">
        <v>101</v>
      </c>
      <c r="K54" s="1">
        <v>107</v>
      </c>
      <c r="L54" s="1">
        <v>111</v>
      </c>
      <c r="M54" s="1">
        <f>ROUND((L54-F54)/6+L54+1,0)</f>
        <v>118</v>
      </c>
      <c r="N54" s="1">
        <f>ROUND((M54-F54)/7+M54,0)</f>
        <v>124</v>
      </c>
      <c r="O54" s="1">
        <f>ROUND((N54-F54)/8+N54,0)</f>
        <v>130</v>
      </c>
      <c r="P54" s="1">
        <f>ROUND((O54-F54)/9+O54,0)</f>
        <v>136</v>
      </c>
      <c r="Q54" s="1">
        <f>ROUND((P54-F54)/10+P54,1)</f>
        <v>142</v>
      </c>
      <c r="R54" s="65">
        <v>122</v>
      </c>
      <c r="S54" s="69">
        <v>123</v>
      </c>
      <c r="T54" s="71">
        <v>125</v>
      </c>
      <c r="U54" s="73">
        <v>126</v>
      </c>
      <c r="V54" s="77">
        <v>127</v>
      </c>
      <c r="W54" s="82">
        <v>127</v>
      </c>
      <c r="X54" s="88">
        <v>129</v>
      </c>
      <c r="Y54" s="90">
        <v>129</v>
      </c>
      <c r="Z54" s="1">
        <f>ROUND((Y54-V54)/3+Y54,1)</f>
        <v>129.69999999999999</v>
      </c>
      <c r="AA54" s="99">
        <v>140</v>
      </c>
      <c r="AB54" s="104">
        <v>147</v>
      </c>
      <c r="AC54" s="114">
        <v>148</v>
      </c>
      <c r="AD54" s="117">
        <v>158</v>
      </c>
      <c r="AE54" s="122">
        <v>159</v>
      </c>
      <c r="AF54" s="124">
        <v>161</v>
      </c>
      <c r="AG54" s="129">
        <v>167</v>
      </c>
      <c r="AH54" s="133">
        <v>168</v>
      </c>
      <c r="AI54" s="136">
        <v>168</v>
      </c>
      <c r="AJ54" s="140">
        <v>169</v>
      </c>
      <c r="AK54" s="145">
        <v>180</v>
      </c>
      <c r="AL54" s="149">
        <v>186</v>
      </c>
      <c r="AM54" s="153">
        <v>187</v>
      </c>
      <c r="AN54" s="158">
        <v>188</v>
      </c>
      <c r="AO54" s="163">
        <v>188</v>
      </c>
      <c r="AP54" s="167">
        <v>192</v>
      </c>
      <c r="AQ54" s="174">
        <v>196</v>
      </c>
      <c r="AR54" s="178">
        <v>203</v>
      </c>
      <c r="AS54" s="184">
        <v>212</v>
      </c>
      <c r="AT54" s="189">
        <v>214</v>
      </c>
      <c r="AU54" s="193">
        <v>217</v>
      </c>
      <c r="AV54" s="202">
        <v>219</v>
      </c>
      <c r="AW54" s="205">
        <v>220</v>
      </c>
      <c r="AX54" s="209">
        <v>221</v>
      </c>
      <c r="AY54" s="218">
        <v>221</v>
      </c>
      <c r="AZ54" s="1">
        <v>222</v>
      </c>
      <c r="BA54" s="229">
        <v>221</v>
      </c>
      <c r="BB54" s="1">
        <v>222</v>
      </c>
      <c r="BC54" s="1">
        <v>223</v>
      </c>
      <c r="BD54" s="1">
        <v>224</v>
      </c>
      <c r="BE54" s="262">
        <v>236</v>
      </c>
      <c r="BF54" s="5">
        <v>236</v>
      </c>
      <c r="BG54" s="268">
        <v>236</v>
      </c>
      <c r="BH54" s="272">
        <v>236</v>
      </c>
      <c r="BI54" s="279">
        <v>236</v>
      </c>
      <c r="BJ54" s="5">
        <v>236</v>
      </c>
      <c r="BK54" s="291">
        <v>237</v>
      </c>
      <c r="BL54" s="5">
        <v>237</v>
      </c>
      <c r="BM54" s="299">
        <v>237</v>
      </c>
      <c r="BN54" s="305">
        <v>237</v>
      </c>
      <c r="BO54" s="308">
        <v>237</v>
      </c>
      <c r="BP54" s="310">
        <v>237</v>
      </c>
      <c r="BQ54" s="313">
        <v>237</v>
      </c>
      <c r="BR54" s="5">
        <v>237</v>
      </c>
      <c r="BS54" s="322">
        <v>237</v>
      </c>
      <c r="BT54" s="5">
        <v>237</v>
      </c>
      <c r="BU54" s="331">
        <v>237</v>
      </c>
      <c r="BV54" s="335">
        <v>237</v>
      </c>
      <c r="BW54" s="338">
        <v>237</v>
      </c>
      <c r="BX54" s="343">
        <v>237</v>
      </c>
      <c r="BY54" s="346">
        <v>237</v>
      </c>
      <c r="BZ54" s="354">
        <v>237</v>
      </c>
      <c r="CA54" s="375">
        <v>237</v>
      </c>
      <c r="CB54" s="388">
        <v>237</v>
      </c>
      <c r="CC54" s="393">
        <v>237</v>
      </c>
      <c r="CD54" s="414">
        <v>237</v>
      </c>
      <c r="CE54" s="422">
        <v>237</v>
      </c>
      <c r="CF54" s="429">
        <v>237</v>
      </c>
      <c r="CG54" s="435">
        <v>237</v>
      </c>
      <c r="CH54" s="441">
        <v>237</v>
      </c>
      <c r="CI54" s="448">
        <v>237</v>
      </c>
      <c r="CJ54" s="456">
        <v>237</v>
      </c>
      <c r="CK54" s="460">
        <v>237</v>
      </c>
      <c r="CL54" s="469">
        <v>237</v>
      </c>
      <c r="CM54" s="475">
        <v>237</v>
      </c>
      <c r="CN54" s="483">
        <v>237</v>
      </c>
      <c r="CO54" s="489">
        <v>237</v>
      </c>
      <c r="CP54" s="498">
        <v>237</v>
      </c>
      <c r="CQ54" s="505">
        <v>237</v>
      </c>
      <c r="CR54" s="511">
        <v>237</v>
      </c>
      <c r="CS54" s="519">
        <v>237</v>
      </c>
      <c r="CT54" s="530">
        <v>237</v>
      </c>
      <c r="CU54" s="218">
        <f t="shared" si="0"/>
        <v>0</v>
      </c>
      <c r="CV54" s="7">
        <v>27</v>
      </c>
      <c r="CW54" s="1">
        <v>30</v>
      </c>
      <c r="CX54" s="10">
        <v>35</v>
      </c>
      <c r="CY54" s="13">
        <v>37</v>
      </c>
      <c r="CZ54" s="18">
        <v>39</v>
      </c>
      <c r="DA54" s="1">
        <v>42</v>
      </c>
      <c r="DB54" s="1">
        <v>44</v>
      </c>
      <c r="DC54" s="1">
        <f>ROUND((DB54-CV54)/6/31*21+DB54,0)</f>
        <v>46</v>
      </c>
      <c r="DD54" s="1">
        <f>ROUND((DC54-CV54)/7+DC54,0)</f>
        <v>49</v>
      </c>
      <c r="DE54" s="1">
        <f>ROUND((DD54-CV54)/8+DD54,0)</f>
        <v>52</v>
      </c>
      <c r="DF54" s="1">
        <f>ROUND((DE54-CV54)/9+DE54+1,0)</f>
        <v>56</v>
      </c>
      <c r="DG54" s="1">
        <f>ROUND((DF54-CV54)/10+DF54+1,1)</f>
        <v>59.9</v>
      </c>
      <c r="DH54" s="65">
        <v>47</v>
      </c>
      <c r="DI54" s="69">
        <v>47</v>
      </c>
      <c r="DJ54" s="71">
        <v>49</v>
      </c>
      <c r="DK54" s="73">
        <v>49</v>
      </c>
      <c r="DL54" s="77">
        <v>50</v>
      </c>
      <c r="DM54" s="82">
        <v>50</v>
      </c>
      <c r="DN54" s="88">
        <v>50</v>
      </c>
      <c r="DO54" s="90">
        <v>50</v>
      </c>
      <c r="DP54" s="1">
        <f>ROUND((DO54-DL54)/3+DO54,1)</f>
        <v>50</v>
      </c>
      <c r="DQ54" s="99">
        <v>55</v>
      </c>
      <c r="DR54" s="104">
        <v>59</v>
      </c>
      <c r="DS54" s="114">
        <v>60</v>
      </c>
      <c r="DT54" s="117">
        <v>66</v>
      </c>
      <c r="DU54" s="122">
        <v>67</v>
      </c>
      <c r="DV54" s="124">
        <v>69</v>
      </c>
      <c r="DW54" s="129">
        <v>72</v>
      </c>
      <c r="DX54" s="133">
        <v>72</v>
      </c>
      <c r="DY54" s="136">
        <v>72</v>
      </c>
      <c r="DZ54" s="140">
        <v>72</v>
      </c>
      <c r="EA54" s="145">
        <v>72</v>
      </c>
      <c r="EB54" s="149">
        <v>72</v>
      </c>
      <c r="EC54" s="153">
        <v>73</v>
      </c>
      <c r="ED54" s="158">
        <v>74</v>
      </c>
      <c r="EE54" s="163">
        <v>74</v>
      </c>
      <c r="EF54" s="167">
        <v>75</v>
      </c>
      <c r="EG54" s="174">
        <v>77</v>
      </c>
      <c r="EH54" s="178">
        <v>79</v>
      </c>
      <c r="EI54" s="184">
        <v>80</v>
      </c>
      <c r="EJ54" s="189">
        <v>81</v>
      </c>
      <c r="EK54" s="193">
        <v>81</v>
      </c>
      <c r="EL54" s="202">
        <v>81</v>
      </c>
      <c r="EM54" s="1">
        <f>EL54</f>
        <v>81</v>
      </c>
      <c r="EN54" s="209">
        <v>81</v>
      </c>
      <c r="EO54" s="218">
        <v>81</v>
      </c>
      <c r="EP54" s="1">
        <v>82</v>
      </c>
      <c r="EQ54" s="229">
        <v>81</v>
      </c>
      <c r="ER54" s="234">
        <v>82</v>
      </c>
      <c r="ES54" s="234">
        <v>84</v>
      </c>
      <c r="ET54" s="234">
        <v>85</v>
      </c>
      <c r="EU54" s="234">
        <v>85</v>
      </c>
      <c r="EV54" s="5">
        <v>85</v>
      </c>
      <c r="EW54" s="268">
        <v>85</v>
      </c>
      <c r="EX54" s="272">
        <v>85</v>
      </c>
      <c r="EY54" s="279">
        <v>85</v>
      </c>
      <c r="EZ54" s="5">
        <v>85</v>
      </c>
      <c r="FA54" s="291">
        <v>86</v>
      </c>
      <c r="FB54" s="5">
        <v>86</v>
      </c>
      <c r="FC54" s="299">
        <v>87</v>
      </c>
      <c r="FD54" s="305">
        <v>87</v>
      </c>
      <c r="FE54" s="308">
        <v>87</v>
      </c>
      <c r="FF54" s="310">
        <v>87</v>
      </c>
      <c r="FG54" s="313">
        <v>87</v>
      </c>
      <c r="FH54" s="5">
        <v>87</v>
      </c>
      <c r="FI54" s="322">
        <v>87</v>
      </c>
      <c r="FJ54" s="5">
        <v>87</v>
      </c>
      <c r="FK54" s="331">
        <v>87</v>
      </c>
      <c r="FL54" s="335">
        <v>87</v>
      </c>
      <c r="FM54" s="338">
        <v>87</v>
      </c>
      <c r="FN54" s="343">
        <v>87</v>
      </c>
      <c r="FO54" s="346">
        <v>87</v>
      </c>
      <c r="FP54" s="354">
        <v>87</v>
      </c>
      <c r="FQ54" s="375">
        <v>87</v>
      </c>
      <c r="FR54" s="388">
        <v>87</v>
      </c>
      <c r="FS54" s="393">
        <v>87</v>
      </c>
      <c r="FT54" s="414">
        <v>87</v>
      </c>
      <c r="FU54" s="422">
        <v>87</v>
      </c>
      <c r="FV54" s="429">
        <v>87</v>
      </c>
      <c r="FW54" s="435">
        <v>87</v>
      </c>
      <c r="FX54" s="441">
        <v>87</v>
      </c>
      <c r="FY54" s="448">
        <v>87</v>
      </c>
      <c r="FZ54" s="456">
        <v>87</v>
      </c>
      <c r="GA54" s="460">
        <v>87</v>
      </c>
      <c r="GB54" s="469">
        <v>87</v>
      </c>
      <c r="GC54" s="475">
        <v>87</v>
      </c>
      <c r="GD54" s="483">
        <v>87</v>
      </c>
      <c r="GE54" s="489">
        <v>87</v>
      </c>
      <c r="GF54" s="498">
        <v>87</v>
      </c>
      <c r="GG54" s="505">
        <v>87</v>
      </c>
      <c r="GH54" s="511">
        <v>87</v>
      </c>
      <c r="GI54" s="519">
        <v>87</v>
      </c>
      <c r="GJ54" s="530">
        <v>87</v>
      </c>
      <c r="GK54" s="218">
        <f t="shared" si="3"/>
        <v>0</v>
      </c>
      <c r="GL54" s="7">
        <v>4380</v>
      </c>
      <c r="GM54" s="7">
        <v>4610</v>
      </c>
      <c r="GN54" s="7">
        <v>4864</v>
      </c>
      <c r="GO54" s="13">
        <v>5088</v>
      </c>
      <c r="GP54" s="17">
        <v>5293</v>
      </c>
      <c r="GQ54" s="22">
        <v>5501</v>
      </c>
      <c r="GR54" s="31">
        <v>5678</v>
      </c>
      <c r="GS54" s="37">
        <v>5866</v>
      </c>
      <c r="GT54" s="41">
        <v>6044</v>
      </c>
      <c r="GU54" s="44">
        <v>6161</v>
      </c>
      <c r="GV54" s="47">
        <v>6260</v>
      </c>
      <c r="GW54" s="53">
        <v>6371</v>
      </c>
      <c r="GX54" s="65">
        <v>6467</v>
      </c>
      <c r="GY54" s="69">
        <v>6583</v>
      </c>
      <c r="GZ54" s="71">
        <v>6699</v>
      </c>
      <c r="HA54" s="73">
        <v>6784</v>
      </c>
      <c r="HB54" s="77">
        <v>6857</v>
      </c>
      <c r="HC54" s="82">
        <v>6937</v>
      </c>
      <c r="HD54" s="88">
        <v>7026</v>
      </c>
      <c r="HE54" s="90">
        <v>7120</v>
      </c>
      <c r="HF54" s="93">
        <v>7295</v>
      </c>
      <c r="HG54" s="99">
        <v>7488</v>
      </c>
      <c r="HH54" s="104">
        <v>7648</v>
      </c>
      <c r="HI54" s="114">
        <v>7845</v>
      </c>
      <c r="HJ54" s="117">
        <v>8003</v>
      </c>
      <c r="HK54" s="122">
        <v>8077</v>
      </c>
      <c r="HL54" s="124">
        <v>8210</v>
      </c>
      <c r="HM54" s="129">
        <v>8323</v>
      </c>
      <c r="HN54" s="133">
        <v>8400</v>
      </c>
      <c r="HO54" s="136">
        <v>8480</v>
      </c>
      <c r="HP54" s="140">
        <v>8639</v>
      </c>
      <c r="HQ54" s="145">
        <v>8791</v>
      </c>
      <c r="HR54" s="149">
        <v>8831</v>
      </c>
      <c r="HS54" s="153">
        <v>8920</v>
      </c>
      <c r="HT54" s="158">
        <v>8998</v>
      </c>
      <c r="HU54" s="163">
        <v>9152</v>
      </c>
      <c r="HV54" s="167">
        <v>9323</v>
      </c>
      <c r="HW54" s="174">
        <v>9483</v>
      </c>
      <c r="HX54" s="178">
        <v>9673</v>
      </c>
      <c r="HY54" s="184">
        <v>9847</v>
      </c>
      <c r="HZ54" s="189">
        <v>10027</v>
      </c>
      <c r="IA54" s="193">
        <v>10189</v>
      </c>
      <c r="IB54" s="202">
        <v>10276</v>
      </c>
      <c r="IC54" s="205">
        <v>10329</v>
      </c>
      <c r="ID54" s="209">
        <v>10332</v>
      </c>
      <c r="IE54" s="218">
        <v>10342</v>
      </c>
      <c r="IF54" s="225">
        <v>10348</v>
      </c>
      <c r="IG54" s="229">
        <v>10360</v>
      </c>
      <c r="IH54" s="235">
        <v>10490</v>
      </c>
      <c r="II54" s="245">
        <v>10616</v>
      </c>
      <c r="IJ54" s="251">
        <v>10773</v>
      </c>
      <c r="IK54" s="255">
        <v>10866</v>
      </c>
      <c r="IL54" s="264">
        <v>10901</v>
      </c>
      <c r="IM54" s="268">
        <v>10901</v>
      </c>
      <c r="IN54" s="272">
        <v>10901</v>
      </c>
      <c r="IO54" s="279">
        <v>10901</v>
      </c>
      <c r="IP54" s="285">
        <v>10901</v>
      </c>
      <c r="IQ54" s="291">
        <v>10908</v>
      </c>
      <c r="IR54" s="295">
        <v>10913</v>
      </c>
      <c r="IS54" s="299">
        <v>10914</v>
      </c>
      <c r="IT54" s="305">
        <v>10914</v>
      </c>
      <c r="IU54" s="308">
        <v>10914</v>
      </c>
      <c r="IV54" s="310">
        <v>10914</v>
      </c>
      <c r="IW54" s="313">
        <v>10914</v>
      </c>
      <c r="IX54" s="317">
        <v>10914</v>
      </c>
      <c r="IY54" s="322">
        <v>10914</v>
      </c>
      <c r="IZ54" s="327">
        <v>10914</v>
      </c>
      <c r="JA54" s="331">
        <v>10914</v>
      </c>
      <c r="JB54" s="335">
        <v>10914</v>
      </c>
      <c r="JC54" s="338">
        <v>10914</v>
      </c>
      <c r="JD54" s="343">
        <v>10914</v>
      </c>
      <c r="JE54" s="346">
        <v>10914</v>
      </c>
      <c r="JF54" s="354">
        <v>10914</v>
      </c>
      <c r="JG54" s="375">
        <v>10914</v>
      </c>
      <c r="JH54" s="388">
        <v>10914</v>
      </c>
      <c r="JI54" s="393">
        <v>10914</v>
      </c>
      <c r="JJ54" s="414">
        <v>10914</v>
      </c>
      <c r="JK54" s="422">
        <v>10914</v>
      </c>
      <c r="JL54" s="429">
        <v>10914</v>
      </c>
      <c r="JM54" s="435">
        <v>10914</v>
      </c>
      <c r="JN54" s="441">
        <v>10914</v>
      </c>
      <c r="JO54" s="448">
        <v>10914</v>
      </c>
      <c r="JP54" s="456">
        <v>10915</v>
      </c>
      <c r="JQ54" s="460">
        <v>10915</v>
      </c>
      <c r="JR54" s="469">
        <v>10915</v>
      </c>
      <c r="JS54" s="475">
        <v>10915</v>
      </c>
      <c r="JT54" s="483">
        <v>10915</v>
      </c>
      <c r="JU54" s="489">
        <v>10915</v>
      </c>
      <c r="JV54" s="498">
        <v>10915</v>
      </c>
      <c r="JW54" s="505">
        <v>10915</v>
      </c>
      <c r="JX54" s="511">
        <v>10915</v>
      </c>
      <c r="JY54" s="519">
        <v>10915</v>
      </c>
      <c r="JZ54" s="530">
        <v>10915</v>
      </c>
      <c r="KA54" s="218">
        <f t="shared" si="4"/>
        <v>0</v>
      </c>
      <c r="KB54" s="4" t="s">
        <v>8</v>
      </c>
    </row>
    <row r="55" spans="1:288" ht="15" customHeight="1" x14ac:dyDescent="0.2">
      <c r="A55" s="557"/>
      <c r="B55" s="132">
        <v>54</v>
      </c>
      <c r="C55" s="4" t="s">
        <v>389</v>
      </c>
      <c r="D55" s="132">
        <v>1</v>
      </c>
      <c r="E55" s="132">
        <v>1</v>
      </c>
      <c r="F55" s="7">
        <v>143.30000000000001</v>
      </c>
      <c r="G55" s="5">
        <v>143.30000000000001</v>
      </c>
      <c r="H55" s="5">
        <v>143.30000000000001</v>
      </c>
      <c r="I55" s="5">
        <v>143.30000000000001</v>
      </c>
      <c r="J55" s="5">
        <v>143.30000000000001</v>
      </c>
      <c r="K55" s="5">
        <v>143.30000000000001</v>
      </c>
      <c r="L55" s="5">
        <v>143.30000000000001</v>
      </c>
      <c r="M55" s="5">
        <v>143.30000000000001</v>
      </c>
      <c r="N55" s="5">
        <v>143.30000000000001</v>
      </c>
      <c r="O55" s="5">
        <v>143.30000000000001</v>
      </c>
      <c r="P55" s="5">
        <v>143.30000000000001</v>
      </c>
      <c r="Q55" s="5">
        <v>143.30000000000001</v>
      </c>
      <c r="R55" s="5">
        <v>143.30000000000001</v>
      </c>
      <c r="S55" s="5">
        <v>143.30000000000001</v>
      </c>
      <c r="T55" s="5">
        <v>143.30000000000001</v>
      </c>
      <c r="U55" s="5">
        <v>143.30000000000001</v>
      </c>
      <c r="V55" s="5">
        <v>143.30000000000001</v>
      </c>
      <c r="W55" s="87">
        <v>154</v>
      </c>
      <c r="X55" s="5">
        <v>154</v>
      </c>
      <c r="Y55" s="90">
        <v>160</v>
      </c>
      <c r="Z55" s="93">
        <v>163</v>
      </c>
      <c r="AA55" s="99">
        <v>167</v>
      </c>
      <c r="AB55" s="104">
        <v>170</v>
      </c>
      <c r="AC55" s="114">
        <v>173</v>
      </c>
      <c r="AD55" s="117">
        <v>176</v>
      </c>
      <c r="AE55" s="122">
        <v>178</v>
      </c>
      <c r="AF55" s="124">
        <v>181</v>
      </c>
      <c r="AG55" s="129">
        <v>183</v>
      </c>
      <c r="AH55" s="133">
        <v>186</v>
      </c>
      <c r="AI55" s="136">
        <v>190</v>
      </c>
      <c r="AJ55" s="140">
        <v>193</v>
      </c>
      <c r="AK55" s="145">
        <v>196</v>
      </c>
      <c r="AL55" s="149">
        <v>200</v>
      </c>
      <c r="AM55" s="153">
        <v>202</v>
      </c>
      <c r="AN55" s="158">
        <v>204</v>
      </c>
      <c r="AO55" s="163">
        <v>207</v>
      </c>
      <c r="AP55" s="167">
        <v>209</v>
      </c>
      <c r="AQ55" s="174">
        <v>211</v>
      </c>
      <c r="AR55" s="178">
        <v>214</v>
      </c>
      <c r="AS55" s="184">
        <v>217</v>
      </c>
      <c r="AT55" s="1">
        <f>ROUND((AS55-AP55)/3*1.2+AS55,1)</f>
        <v>220.2</v>
      </c>
      <c r="AU55" s="193">
        <v>225</v>
      </c>
      <c r="AV55" s="202">
        <v>229</v>
      </c>
      <c r="AW55" s="205">
        <v>234</v>
      </c>
      <c r="AX55" s="209">
        <v>239</v>
      </c>
      <c r="AY55" s="218">
        <v>244</v>
      </c>
      <c r="AZ55" s="225">
        <v>249</v>
      </c>
      <c r="BA55" s="1">
        <v>254</v>
      </c>
      <c r="BB55" s="1">
        <v>259</v>
      </c>
      <c r="BC55" s="245">
        <v>263</v>
      </c>
      <c r="BD55" s="251">
        <v>267</v>
      </c>
      <c r="BE55" s="255">
        <v>271</v>
      </c>
      <c r="BF55" s="264">
        <v>275</v>
      </c>
      <c r="BG55" s="268">
        <v>279</v>
      </c>
      <c r="BH55" s="272">
        <v>283</v>
      </c>
      <c r="BI55" s="1">
        <v>287</v>
      </c>
      <c r="BJ55" s="285">
        <v>291</v>
      </c>
      <c r="BK55" s="291">
        <v>295</v>
      </c>
      <c r="BL55" s="295">
        <v>302</v>
      </c>
      <c r="BM55" s="299">
        <v>307</v>
      </c>
      <c r="BN55" s="305">
        <v>313</v>
      </c>
      <c r="BO55" s="308">
        <v>318</v>
      </c>
      <c r="BP55" s="310">
        <v>323</v>
      </c>
      <c r="BQ55" s="313">
        <v>326</v>
      </c>
      <c r="BR55" s="317">
        <v>330</v>
      </c>
      <c r="BS55" s="322">
        <v>334</v>
      </c>
      <c r="BT55" s="327">
        <v>338</v>
      </c>
      <c r="BU55" s="331">
        <v>343</v>
      </c>
      <c r="BV55" s="335">
        <v>349</v>
      </c>
      <c r="BW55" s="338">
        <v>355</v>
      </c>
      <c r="BX55" s="343">
        <v>360</v>
      </c>
      <c r="BY55" s="346">
        <v>365</v>
      </c>
      <c r="BZ55" s="354">
        <v>370</v>
      </c>
      <c r="CA55" s="375">
        <v>375</v>
      </c>
      <c r="CB55" s="388">
        <v>378</v>
      </c>
      <c r="CC55" s="393">
        <v>381</v>
      </c>
      <c r="CD55" s="414">
        <v>385</v>
      </c>
      <c r="CE55" s="422">
        <v>390</v>
      </c>
      <c r="CF55" s="429">
        <v>395</v>
      </c>
      <c r="CG55" s="435">
        <v>400</v>
      </c>
      <c r="CH55" s="441">
        <v>405</v>
      </c>
      <c r="CI55" s="448">
        <v>410</v>
      </c>
      <c r="CJ55" s="456">
        <v>415</v>
      </c>
      <c r="CK55" s="460">
        <v>420</v>
      </c>
      <c r="CL55" s="469">
        <v>424</v>
      </c>
      <c r="CM55" s="475">
        <v>427</v>
      </c>
      <c r="CN55" s="483">
        <v>431</v>
      </c>
      <c r="CO55" s="489">
        <v>436</v>
      </c>
      <c r="CP55" s="498">
        <v>442</v>
      </c>
      <c r="CQ55" s="505">
        <v>448</v>
      </c>
      <c r="CR55" s="511">
        <v>454</v>
      </c>
      <c r="CS55" s="519">
        <v>460</v>
      </c>
      <c r="CT55" s="530">
        <v>468</v>
      </c>
      <c r="CU55" s="218">
        <f t="shared" si="0"/>
        <v>8</v>
      </c>
      <c r="CV55" s="7">
        <v>220.64400000000001</v>
      </c>
      <c r="CW55" s="5">
        <v>220.64400000000001</v>
      </c>
      <c r="CX55" s="5">
        <v>220.64400000000001</v>
      </c>
      <c r="CY55" s="5">
        <v>220.64400000000001</v>
      </c>
      <c r="CZ55" s="5">
        <v>220.64400000000001</v>
      </c>
      <c r="DA55" s="5">
        <v>220.64400000000001</v>
      </c>
      <c r="DB55" s="5">
        <v>220.64400000000001</v>
      </c>
      <c r="DC55" s="5">
        <v>220.64400000000001</v>
      </c>
      <c r="DD55" s="5">
        <v>220.64400000000001</v>
      </c>
      <c r="DE55" s="5">
        <v>220.64400000000001</v>
      </c>
      <c r="DF55" s="5">
        <v>220.64400000000001</v>
      </c>
      <c r="DG55" s="5">
        <v>220.64400000000001</v>
      </c>
      <c r="DH55" s="5">
        <v>220.64400000000001</v>
      </c>
      <c r="DI55" s="5">
        <v>220.64400000000001</v>
      </c>
      <c r="DJ55" s="5">
        <v>220.64400000000001</v>
      </c>
      <c r="DK55" s="5">
        <v>220.64400000000001</v>
      </c>
      <c r="DL55" s="5">
        <v>220.64400000000001</v>
      </c>
      <c r="DM55" s="87">
        <v>224</v>
      </c>
      <c r="DN55" s="5">
        <v>224</v>
      </c>
      <c r="DO55" s="90">
        <v>227</v>
      </c>
      <c r="DP55" s="93">
        <v>228</v>
      </c>
      <c r="DQ55" s="99">
        <v>230</v>
      </c>
      <c r="DR55" s="104">
        <v>233</v>
      </c>
      <c r="DS55" s="114">
        <v>236</v>
      </c>
      <c r="DT55" s="117">
        <v>238</v>
      </c>
      <c r="DU55" s="122">
        <v>240</v>
      </c>
      <c r="DV55" s="124">
        <v>242</v>
      </c>
      <c r="DW55" s="129">
        <v>244</v>
      </c>
      <c r="DX55" s="133">
        <v>245</v>
      </c>
      <c r="DY55" s="136">
        <v>245</v>
      </c>
      <c r="DZ55" s="140">
        <v>245</v>
      </c>
      <c r="EA55" s="145">
        <v>245</v>
      </c>
      <c r="EB55" s="149">
        <v>245</v>
      </c>
      <c r="EC55" s="153">
        <v>247</v>
      </c>
      <c r="ED55" s="158">
        <v>250</v>
      </c>
      <c r="EE55" s="163">
        <v>253</v>
      </c>
      <c r="EF55" s="167">
        <v>255</v>
      </c>
      <c r="EG55" s="174">
        <v>257</v>
      </c>
      <c r="EH55" s="178">
        <v>260</v>
      </c>
      <c r="EI55" s="184">
        <v>263</v>
      </c>
      <c r="EJ55" s="1">
        <v>264</v>
      </c>
      <c r="EK55" s="193">
        <v>264</v>
      </c>
      <c r="EL55" s="202">
        <v>264</v>
      </c>
      <c r="EM55" s="205">
        <v>264</v>
      </c>
      <c r="EN55" s="209">
        <v>264</v>
      </c>
      <c r="EO55" s="218">
        <v>264</v>
      </c>
      <c r="EP55" s="225">
        <v>264</v>
      </c>
      <c r="EQ55" s="234">
        <v>264</v>
      </c>
      <c r="ER55" s="1">
        <v>264</v>
      </c>
      <c r="ES55" s="245">
        <v>264</v>
      </c>
      <c r="ET55" s="251">
        <v>264</v>
      </c>
      <c r="EU55" s="255">
        <v>264</v>
      </c>
      <c r="EV55" s="264">
        <v>264</v>
      </c>
      <c r="EW55" s="268">
        <v>264</v>
      </c>
      <c r="EX55" s="272">
        <v>264</v>
      </c>
      <c r="EY55" s="1">
        <v>264</v>
      </c>
      <c r="EZ55" s="285">
        <v>264</v>
      </c>
      <c r="FA55" s="291">
        <v>264</v>
      </c>
      <c r="FB55" s="295">
        <v>264</v>
      </c>
      <c r="FC55" s="299">
        <v>264</v>
      </c>
      <c r="FD55" s="305">
        <v>264</v>
      </c>
      <c r="FE55" s="308">
        <v>264</v>
      </c>
      <c r="FF55" s="310">
        <v>264</v>
      </c>
      <c r="FG55" s="313">
        <v>264</v>
      </c>
      <c r="FH55" s="317">
        <v>264</v>
      </c>
      <c r="FI55" s="322">
        <v>264</v>
      </c>
      <c r="FJ55" s="327">
        <v>264</v>
      </c>
      <c r="FK55" s="331">
        <v>264</v>
      </c>
      <c r="FL55" s="335">
        <v>264</v>
      </c>
      <c r="FM55" s="338">
        <v>264</v>
      </c>
      <c r="FN55" s="343">
        <v>264</v>
      </c>
      <c r="FO55" s="346">
        <v>264</v>
      </c>
      <c r="FP55" s="354">
        <v>264</v>
      </c>
      <c r="FQ55" s="375">
        <v>264</v>
      </c>
      <c r="FR55" s="388">
        <v>264</v>
      </c>
      <c r="FS55" s="393">
        <v>264</v>
      </c>
      <c r="FT55" s="414">
        <v>264</v>
      </c>
      <c r="FU55" s="422">
        <v>264</v>
      </c>
      <c r="FV55" s="429">
        <v>264</v>
      </c>
      <c r="FW55" s="435">
        <v>264</v>
      </c>
      <c r="FX55" s="441">
        <v>264</v>
      </c>
      <c r="FY55" s="448">
        <v>264</v>
      </c>
      <c r="FZ55" s="456">
        <v>264</v>
      </c>
      <c r="GA55" s="460">
        <v>270</v>
      </c>
      <c r="GB55" s="469">
        <v>274</v>
      </c>
      <c r="GC55" s="475">
        <v>275</v>
      </c>
      <c r="GD55" s="483">
        <v>275</v>
      </c>
      <c r="GE55" s="489">
        <v>275</v>
      </c>
      <c r="GF55" s="498">
        <v>275</v>
      </c>
      <c r="GG55" s="505">
        <v>275</v>
      </c>
      <c r="GH55" s="511">
        <v>275</v>
      </c>
      <c r="GI55" s="519">
        <v>275</v>
      </c>
      <c r="GJ55" s="530">
        <v>275</v>
      </c>
      <c r="GK55" s="218">
        <f t="shared" si="3"/>
        <v>0</v>
      </c>
      <c r="GL55" s="7">
        <v>4561</v>
      </c>
      <c r="GM55" s="7">
        <v>4566</v>
      </c>
      <c r="GN55" s="7">
        <v>4567</v>
      </c>
      <c r="GO55" s="13">
        <v>4568</v>
      </c>
      <c r="GP55" s="17">
        <v>4572</v>
      </c>
      <c r="GQ55" s="22">
        <v>4574</v>
      </c>
      <c r="GR55" s="31">
        <v>4577</v>
      </c>
      <c r="GS55" s="37">
        <v>4579</v>
      </c>
      <c r="GT55" s="41">
        <v>4580</v>
      </c>
      <c r="GU55" s="44">
        <v>4581</v>
      </c>
      <c r="GV55" s="47">
        <v>4581</v>
      </c>
      <c r="GW55" s="62">
        <v>4583</v>
      </c>
      <c r="GX55" s="65">
        <v>4585</v>
      </c>
      <c r="GY55" s="69">
        <v>4587</v>
      </c>
      <c r="GZ55" s="71">
        <v>4616</v>
      </c>
      <c r="HA55" s="73">
        <v>4654</v>
      </c>
      <c r="HB55" s="77">
        <v>4705</v>
      </c>
      <c r="HC55" s="82">
        <v>4757</v>
      </c>
      <c r="HD55" s="88">
        <v>4824</v>
      </c>
      <c r="HE55" s="90">
        <v>4877</v>
      </c>
      <c r="HF55" s="93">
        <v>4996</v>
      </c>
      <c r="HG55" s="99">
        <v>5052</v>
      </c>
      <c r="HH55" s="104">
        <v>5112</v>
      </c>
      <c r="HI55" s="114">
        <v>5172</v>
      </c>
      <c r="HJ55" s="117">
        <v>5229</v>
      </c>
      <c r="HK55" s="122">
        <v>5295</v>
      </c>
      <c r="HL55" s="124">
        <v>5355</v>
      </c>
      <c r="HM55" s="129">
        <v>5413</v>
      </c>
      <c r="HN55" s="133">
        <v>5471</v>
      </c>
      <c r="HO55" s="136">
        <v>5534</v>
      </c>
      <c r="HP55" s="140">
        <v>5598</v>
      </c>
      <c r="HQ55" s="145">
        <v>5717</v>
      </c>
      <c r="HR55" s="149">
        <v>5945</v>
      </c>
      <c r="HS55" s="153">
        <v>6006</v>
      </c>
      <c r="HT55" s="158">
        <v>6064</v>
      </c>
      <c r="HU55" s="163">
        <v>6126</v>
      </c>
      <c r="HV55" s="167">
        <v>6189</v>
      </c>
      <c r="HW55" s="174">
        <v>6244</v>
      </c>
      <c r="HX55" s="178">
        <v>6320</v>
      </c>
      <c r="HY55" s="184">
        <v>6391</v>
      </c>
      <c r="HZ55" s="189">
        <v>6477</v>
      </c>
      <c r="IA55" s="193">
        <v>6563</v>
      </c>
      <c r="IB55" s="202">
        <v>6656</v>
      </c>
      <c r="IC55" s="205">
        <v>6811</v>
      </c>
      <c r="ID55" s="209">
        <v>6976</v>
      </c>
      <c r="IE55" s="218">
        <v>7140</v>
      </c>
      <c r="IF55" s="225">
        <v>7422</v>
      </c>
      <c r="IG55" s="229">
        <v>7697</v>
      </c>
      <c r="IH55" s="235">
        <v>7925</v>
      </c>
      <c r="II55" s="245">
        <v>8085</v>
      </c>
      <c r="IJ55" s="251">
        <v>8251</v>
      </c>
      <c r="IK55" s="255">
        <v>8413</v>
      </c>
      <c r="IL55" s="264">
        <v>8552</v>
      </c>
      <c r="IM55" s="268">
        <v>8660</v>
      </c>
      <c r="IN55" s="272">
        <v>8799</v>
      </c>
      <c r="IO55" s="279">
        <v>8930</v>
      </c>
      <c r="IP55" s="285">
        <v>9147</v>
      </c>
      <c r="IQ55" s="291">
        <v>9287</v>
      </c>
      <c r="IR55" s="295">
        <v>9459</v>
      </c>
      <c r="IS55" s="299">
        <v>9664</v>
      </c>
      <c r="IT55" s="305">
        <v>9861</v>
      </c>
      <c r="IU55" s="308">
        <v>10023</v>
      </c>
      <c r="IV55" s="310">
        <v>10183</v>
      </c>
      <c r="IW55" s="313">
        <v>10388</v>
      </c>
      <c r="IX55" s="317">
        <v>10551</v>
      </c>
      <c r="IY55" s="322">
        <v>10708</v>
      </c>
      <c r="IZ55" s="327">
        <v>10851</v>
      </c>
      <c r="JA55" s="331">
        <v>11025</v>
      </c>
      <c r="JB55" s="335">
        <v>11209</v>
      </c>
      <c r="JC55" s="338">
        <v>11383</v>
      </c>
      <c r="JD55" s="343">
        <v>11616</v>
      </c>
      <c r="JE55" s="346">
        <v>11835</v>
      </c>
      <c r="JF55" s="354">
        <v>12052</v>
      </c>
      <c r="JG55" s="375">
        <v>12248</v>
      </c>
      <c r="JH55" s="388">
        <v>12510</v>
      </c>
      <c r="JI55" s="393">
        <v>12697</v>
      </c>
      <c r="JJ55" s="414">
        <v>12879</v>
      </c>
      <c r="JK55" s="422">
        <v>13047</v>
      </c>
      <c r="JL55" s="429">
        <v>13205</v>
      </c>
      <c r="JM55" s="435">
        <v>13367</v>
      </c>
      <c r="JN55" s="441">
        <v>13552</v>
      </c>
      <c r="JO55" s="448">
        <v>13758</v>
      </c>
      <c r="JP55" s="456">
        <v>14018</v>
      </c>
      <c r="JQ55" s="460">
        <v>14138</v>
      </c>
      <c r="JR55" s="469">
        <v>14215</v>
      </c>
      <c r="JS55" s="475">
        <v>14286</v>
      </c>
      <c r="JT55" s="483">
        <v>14515</v>
      </c>
      <c r="JU55" s="489">
        <v>14669</v>
      </c>
      <c r="JV55" s="498">
        <v>14820</v>
      </c>
      <c r="JW55" s="505">
        <v>14957</v>
      </c>
      <c r="JX55" s="511">
        <v>15054</v>
      </c>
      <c r="JY55" s="519">
        <v>15178</v>
      </c>
      <c r="JZ55" s="530">
        <v>15363</v>
      </c>
      <c r="KA55" s="218">
        <f t="shared" si="4"/>
        <v>185</v>
      </c>
      <c r="KB55" s="4"/>
    </row>
    <row r="56" spans="1:288" ht="15" customHeight="1" x14ac:dyDescent="0.2">
      <c r="A56" s="557"/>
      <c r="B56" s="132">
        <v>55</v>
      </c>
      <c r="C56" s="4" t="s">
        <v>426</v>
      </c>
      <c r="D56" s="132">
        <v>1</v>
      </c>
      <c r="E56" s="132">
        <v>2</v>
      </c>
      <c r="F56" s="7">
        <v>68</v>
      </c>
      <c r="G56" s="7">
        <v>69</v>
      </c>
      <c r="H56" s="10">
        <v>71</v>
      </c>
      <c r="I56" s="13">
        <v>73</v>
      </c>
      <c r="J56" s="18">
        <v>74</v>
      </c>
      <c r="K56" s="22">
        <v>76</v>
      </c>
      <c r="L56" s="31">
        <v>78</v>
      </c>
      <c r="M56" s="1">
        <f t="shared" ref="M56:M57" si="97">ROUND((L56-F56)/6+L56+1,0)</f>
        <v>81</v>
      </c>
      <c r="N56" s="41">
        <v>86</v>
      </c>
      <c r="O56" s="1">
        <f t="shared" ref="O56:O57" si="98">ROUND((N56-F56)/8+N56,0)</f>
        <v>88</v>
      </c>
      <c r="P56" s="47">
        <v>91</v>
      </c>
      <c r="Q56" s="53">
        <v>93</v>
      </c>
      <c r="R56" s="65">
        <v>94</v>
      </c>
      <c r="S56" s="69">
        <v>95</v>
      </c>
      <c r="T56" s="1">
        <v>96</v>
      </c>
      <c r="U56" s="73">
        <v>98</v>
      </c>
      <c r="V56" s="77">
        <v>100</v>
      </c>
      <c r="W56" s="82">
        <v>102</v>
      </c>
      <c r="X56" s="88">
        <v>105</v>
      </c>
      <c r="Y56" s="90">
        <v>108</v>
      </c>
      <c r="Z56" s="93">
        <v>110</v>
      </c>
      <c r="AA56" s="99">
        <v>112</v>
      </c>
      <c r="AB56" s="104">
        <v>113</v>
      </c>
      <c r="AC56" s="114">
        <v>114</v>
      </c>
      <c r="AD56" s="1">
        <v>115</v>
      </c>
      <c r="AE56" s="122">
        <v>117</v>
      </c>
      <c r="AF56" s="124">
        <v>119</v>
      </c>
      <c r="AG56" s="129">
        <v>121</v>
      </c>
      <c r="AH56" s="133">
        <v>124</v>
      </c>
      <c r="AI56" s="1">
        <f>ROUND((AH56-AE56)/3+AH56,1)</f>
        <v>126.3</v>
      </c>
      <c r="AJ56" s="140">
        <v>130</v>
      </c>
      <c r="AK56" s="1">
        <f t="shared" ref="AK56:AK57" si="99">ROUND((AJ56-AG56)/3+AJ56,1)</f>
        <v>133</v>
      </c>
      <c r="AL56" s="149">
        <v>135</v>
      </c>
      <c r="AM56" s="153">
        <v>137</v>
      </c>
      <c r="AN56" s="1">
        <v>139</v>
      </c>
      <c r="AO56" s="1">
        <v>141</v>
      </c>
      <c r="AP56" s="167">
        <v>148</v>
      </c>
      <c r="AQ56" s="174">
        <v>152</v>
      </c>
      <c r="AR56" s="1">
        <v>156</v>
      </c>
      <c r="AS56" s="1">
        <v>160</v>
      </c>
      <c r="AT56" s="189">
        <v>158</v>
      </c>
      <c r="AU56" s="1">
        <v>161</v>
      </c>
      <c r="AV56" s="202">
        <v>162</v>
      </c>
      <c r="AW56" s="1">
        <v>164</v>
      </c>
      <c r="AX56" s="209">
        <v>169</v>
      </c>
      <c r="AY56" s="218">
        <v>175</v>
      </c>
      <c r="AZ56" s="225">
        <v>178</v>
      </c>
      <c r="BA56" s="229">
        <v>180</v>
      </c>
      <c r="BB56" s="243">
        <v>183</v>
      </c>
      <c r="BC56" s="245">
        <v>184</v>
      </c>
      <c r="BD56" s="251">
        <v>187</v>
      </c>
      <c r="BE56" s="255">
        <v>191</v>
      </c>
      <c r="BF56" s="264">
        <v>194</v>
      </c>
      <c r="BG56" s="1">
        <v>198</v>
      </c>
      <c r="BH56" s="272">
        <v>200</v>
      </c>
      <c r="BI56" s="279">
        <v>202</v>
      </c>
      <c r="BJ56" s="285">
        <v>1</v>
      </c>
      <c r="BK56" s="291">
        <v>3</v>
      </c>
      <c r="BL56" s="295">
        <v>5</v>
      </c>
      <c r="BM56" s="299">
        <v>8</v>
      </c>
      <c r="BN56" s="305">
        <v>11</v>
      </c>
      <c r="BO56" s="308">
        <v>13</v>
      </c>
      <c r="BP56" s="310">
        <v>15</v>
      </c>
      <c r="BQ56" s="1">
        <v>17</v>
      </c>
      <c r="BR56" s="317">
        <v>20</v>
      </c>
      <c r="BS56" s="1">
        <v>20</v>
      </c>
      <c r="BT56" s="330">
        <v>20</v>
      </c>
      <c r="BU56" s="331">
        <v>20</v>
      </c>
      <c r="BV56" s="335">
        <v>20</v>
      </c>
      <c r="BW56" s="338">
        <v>47</v>
      </c>
      <c r="BX56" s="343">
        <v>48</v>
      </c>
      <c r="BY56" s="1">
        <v>49</v>
      </c>
      <c r="BZ56" s="354">
        <v>50</v>
      </c>
      <c r="CA56" s="1">
        <v>52</v>
      </c>
      <c r="CB56" s="388">
        <v>52</v>
      </c>
      <c r="CC56" s="393">
        <v>55</v>
      </c>
      <c r="CD56" s="414">
        <v>56</v>
      </c>
      <c r="CE56" s="422">
        <v>59</v>
      </c>
      <c r="CF56" s="429">
        <v>63</v>
      </c>
      <c r="CG56" s="435">
        <v>70</v>
      </c>
      <c r="CH56" s="1">
        <v>75</v>
      </c>
      <c r="CI56" s="448">
        <v>79</v>
      </c>
      <c r="CJ56" s="456">
        <v>83</v>
      </c>
      <c r="CK56" s="460">
        <v>88</v>
      </c>
      <c r="CL56" s="469">
        <v>92</v>
      </c>
      <c r="CM56" s="475">
        <v>96</v>
      </c>
      <c r="CN56" s="483">
        <v>101</v>
      </c>
      <c r="CO56" s="489">
        <v>105</v>
      </c>
      <c r="CP56" s="498">
        <v>112</v>
      </c>
      <c r="CQ56" s="505">
        <v>118</v>
      </c>
      <c r="CR56" s="511">
        <v>123</v>
      </c>
      <c r="CS56" s="519">
        <v>129</v>
      </c>
      <c r="CT56" s="530">
        <v>134</v>
      </c>
      <c r="CU56" s="218">
        <f t="shared" si="0"/>
        <v>5</v>
      </c>
      <c r="CV56" s="7">
        <v>33</v>
      </c>
      <c r="CW56" s="7">
        <v>33</v>
      </c>
      <c r="CX56" s="10">
        <v>34</v>
      </c>
      <c r="CY56" s="13">
        <v>35</v>
      </c>
      <c r="CZ56" s="18">
        <v>35</v>
      </c>
      <c r="DA56" s="22">
        <v>36</v>
      </c>
      <c r="DB56" s="31">
        <v>36</v>
      </c>
      <c r="DC56" s="1">
        <f t="shared" ref="DC56:DC57" si="100">ROUND((DB56-CV56)/6/31*21+DB56,0)</f>
        <v>36</v>
      </c>
      <c r="DD56" s="41">
        <v>36</v>
      </c>
      <c r="DE56" s="1">
        <v>36</v>
      </c>
      <c r="DF56" s="47">
        <v>37</v>
      </c>
      <c r="DG56" s="53">
        <v>37</v>
      </c>
      <c r="DH56" s="65">
        <v>38</v>
      </c>
      <c r="DI56" s="69">
        <v>38</v>
      </c>
      <c r="DJ56" s="1">
        <v>39</v>
      </c>
      <c r="DK56" s="73">
        <v>39</v>
      </c>
      <c r="DL56" s="77">
        <v>39</v>
      </c>
      <c r="DM56" s="82">
        <v>40</v>
      </c>
      <c r="DN56" s="88">
        <v>40</v>
      </c>
      <c r="DO56" s="90">
        <v>40</v>
      </c>
      <c r="DP56" s="93">
        <v>40</v>
      </c>
      <c r="DQ56" s="99">
        <v>41</v>
      </c>
      <c r="DR56" s="104">
        <v>41</v>
      </c>
      <c r="DS56" s="114">
        <v>42</v>
      </c>
      <c r="DT56" s="1">
        <v>42</v>
      </c>
      <c r="DU56" s="122">
        <v>43</v>
      </c>
      <c r="DV56" s="124">
        <v>44</v>
      </c>
      <c r="DW56" s="129">
        <v>45</v>
      </c>
      <c r="DX56" s="133">
        <v>45</v>
      </c>
      <c r="DY56" s="1">
        <v>45</v>
      </c>
      <c r="DZ56" s="140">
        <v>45</v>
      </c>
      <c r="EA56" s="1">
        <v>45</v>
      </c>
      <c r="EB56" s="149">
        <v>45</v>
      </c>
      <c r="EC56" s="153">
        <v>45</v>
      </c>
      <c r="ED56" s="1">
        <v>45</v>
      </c>
      <c r="EE56" s="1">
        <v>45</v>
      </c>
      <c r="EF56" s="167">
        <v>45</v>
      </c>
      <c r="EG56" s="174">
        <v>45</v>
      </c>
      <c r="EH56" s="1">
        <v>45</v>
      </c>
      <c r="EI56" s="1">
        <v>45</v>
      </c>
      <c r="EJ56" s="189">
        <v>45</v>
      </c>
      <c r="EK56" s="1">
        <f>EJ56</f>
        <v>45</v>
      </c>
      <c r="EL56" s="202">
        <v>45</v>
      </c>
      <c r="EM56" s="1">
        <f>EL56</f>
        <v>45</v>
      </c>
      <c r="EN56" s="209">
        <v>45</v>
      </c>
      <c r="EO56" s="218">
        <v>45</v>
      </c>
      <c r="EP56" s="225">
        <v>45</v>
      </c>
      <c r="EQ56" s="229">
        <v>45</v>
      </c>
      <c r="ER56" s="243">
        <v>45</v>
      </c>
      <c r="ES56" s="245">
        <v>45</v>
      </c>
      <c r="ET56" s="251">
        <v>45</v>
      </c>
      <c r="EU56" s="255">
        <v>45</v>
      </c>
      <c r="EV56" s="264">
        <v>45</v>
      </c>
      <c r="EW56" s="1">
        <f>EV56</f>
        <v>45</v>
      </c>
      <c r="EX56" s="272">
        <v>45</v>
      </c>
      <c r="EY56" s="279">
        <v>45</v>
      </c>
      <c r="EZ56" s="285">
        <v>0.14699999999999999</v>
      </c>
      <c r="FA56" s="291">
        <v>0.14699999999999999</v>
      </c>
      <c r="FB56" s="295">
        <v>0.14699999999999999</v>
      </c>
      <c r="FC56" s="299">
        <v>0.14699999999999999</v>
      </c>
      <c r="FD56" s="305">
        <v>0.14699999999999999</v>
      </c>
      <c r="FE56" s="308">
        <v>0.14699999999999999</v>
      </c>
      <c r="FF56" s="310">
        <v>0.14699999999999999</v>
      </c>
      <c r="FG56" s="1">
        <f>FF56</f>
        <v>0.14699999999999999</v>
      </c>
      <c r="FH56" s="317">
        <v>0.14699999999999999</v>
      </c>
      <c r="FI56" s="1">
        <f>FH56</f>
        <v>0.14699999999999999</v>
      </c>
      <c r="FJ56" s="330">
        <v>0.14699999999999999</v>
      </c>
      <c r="FK56" s="331">
        <v>0.14699999999999999</v>
      </c>
      <c r="FL56" s="335">
        <v>0.14699999999999999</v>
      </c>
      <c r="FM56" s="338">
        <v>6</v>
      </c>
      <c r="FN56" s="343">
        <v>8</v>
      </c>
      <c r="FO56" s="1">
        <v>9</v>
      </c>
      <c r="FP56" s="354">
        <v>19</v>
      </c>
      <c r="FQ56" s="1">
        <v>20</v>
      </c>
      <c r="FR56" s="388">
        <v>23</v>
      </c>
      <c r="FS56" s="393">
        <v>27</v>
      </c>
      <c r="FT56" s="414">
        <v>27</v>
      </c>
      <c r="FU56" s="422">
        <v>27</v>
      </c>
      <c r="FV56" s="429">
        <v>30</v>
      </c>
      <c r="FW56" s="435">
        <v>33</v>
      </c>
      <c r="FX56" s="1">
        <v>36</v>
      </c>
      <c r="FY56" s="448">
        <v>38</v>
      </c>
      <c r="FZ56" s="456">
        <v>42</v>
      </c>
      <c r="GA56" s="460">
        <v>46</v>
      </c>
      <c r="GB56" s="469">
        <v>49</v>
      </c>
      <c r="GC56" s="475">
        <v>52</v>
      </c>
      <c r="GD56" s="483">
        <v>55</v>
      </c>
      <c r="GE56" s="489">
        <v>59</v>
      </c>
      <c r="GF56" s="498">
        <v>60</v>
      </c>
      <c r="GG56" s="505">
        <v>60</v>
      </c>
      <c r="GH56" s="511">
        <v>63</v>
      </c>
      <c r="GI56" s="519">
        <v>65</v>
      </c>
      <c r="GJ56" s="530">
        <v>68</v>
      </c>
      <c r="GK56" s="218">
        <f t="shared" si="3"/>
        <v>3</v>
      </c>
      <c r="GL56" s="7">
        <v>3049</v>
      </c>
      <c r="GM56" s="7">
        <v>3111</v>
      </c>
      <c r="GN56" s="7">
        <v>3182</v>
      </c>
      <c r="GO56" s="13">
        <v>3249</v>
      </c>
      <c r="GP56" s="17">
        <v>3314</v>
      </c>
      <c r="GQ56" s="22">
        <v>3388</v>
      </c>
      <c r="GR56" s="31">
        <v>3473</v>
      </c>
      <c r="GS56" s="37">
        <v>3549</v>
      </c>
      <c r="GT56" s="41">
        <v>3633</v>
      </c>
      <c r="GU56" s="44">
        <v>3718</v>
      </c>
      <c r="GV56" s="47">
        <v>3789</v>
      </c>
      <c r="GW56" s="53">
        <v>3865</v>
      </c>
      <c r="GX56" s="65">
        <v>3927</v>
      </c>
      <c r="GY56" s="69">
        <v>4009</v>
      </c>
      <c r="GZ56" s="71">
        <v>4097</v>
      </c>
      <c r="HA56" s="73">
        <v>4195</v>
      </c>
      <c r="HB56" s="77">
        <v>4307</v>
      </c>
      <c r="HC56" s="82">
        <v>4389</v>
      </c>
      <c r="HD56" s="88">
        <v>4472</v>
      </c>
      <c r="HE56" s="90">
        <v>4580</v>
      </c>
      <c r="HF56" s="93">
        <v>4670</v>
      </c>
      <c r="HG56" s="99">
        <v>4744</v>
      </c>
      <c r="HH56" s="104">
        <v>4819</v>
      </c>
      <c r="HI56" s="114">
        <v>4910</v>
      </c>
      <c r="HJ56" s="117">
        <v>4991</v>
      </c>
      <c r="HK56" s="122">
        <v>5061</v>
      </c>
      <c r="HL56" s="124">
        <v>5136</v>
      </c>
      <c r="HM56" s="129">
        <v>5229</v>
      </c>
      <c r="HN56" s="133">
        <v>5381</v>
      </c>
      <c r="HO56" s="136">
        <v>5525</v>
      </c>
      <c r="HP56" s="140">
        <v>5667</v>
      </c>
      <c r="HQ56" s="145">
        <v>5802</v>
      </c>
      <c r="HR56" s="149">
        <v>5925</v>
      </c>
      <c r="HS56" s="153">
        <v>6043</v>
      </c>
      <c r="HT56" s="158">
        <v>6150</v>
      </c>
      <c r="HU56" s="163">
        <v>6274</v>
      </c>
      <c r="HV56" s="167">
        <v>6436</v>
      </c>
      <c r="HW56" s="174">
        <v>6569</v>
      </c>
      <c r="HX56" s="178">
        <v>6707</v>
      </c>
      <c r="HY56" s="184">
        <v>6829</v>
      </c>
      <c r="HZ56" s="189">
        <v>6975</v>
      </c>
      <c r="IA56" s="193">
        <v>7125</v>
      </c>
      <c r="IB56" s="202">
        <v>7261</v>
      </c>
      <c r="IC56" s="205">
        <v>7401</v>
      </c>
      <c r="ID56" s="209">
        <v>7567</v>
      </c>
      <c r="IE56" s="218">
        <v>7773</v>
      </c>
      <c r="IF56" s="225">
        <v>7946</v>
      </c>
      <c r="IG56" s="229">
        <v>8093</v>
      </c>
      <c r="IH56" s="235">
        <v>8229</v>
      </c>
      <c r="II56" s="245">
        <v>8370</v>
      </c>
      <c r="IJ56" s="251">
        <v>8553</v>
      </c>
      <c r="IK56" s="255">
        <v>8693</v>
      </c>
      <c r="IL56" s="264">
        <v>8851</v>
      </c>
      <c r="IM56" s="268">
        <v>8998</v>
      </c>
      <c r="IN56" s="272">
        <v>9173</v>
      </c>
      <c r="IO56" s="279">
        <v>9307</v>
      </c>
      <c r="IP56" s="285">
        <v>9410</v>
      </c>
      <c r="IQ56" s="291">
        <v>9555</v>
      </c>
      <c r="IR56" s="295">
        <v>9702</v>
      </c>
      <c r="IS56" s="299">
        <v>9879</v>
      </c>
      <c r="IT56" s="305">
        <v>10047</v>
      </c>
      <c r="IU56" s="308">
        <v>10191</v>
      </c>
      <c r="IV56" s="310">
        <v>10349</v>
      </c>
      <c r="IW56" s="313">
        <v>10498</v>
      </c>
      <c r="IX56" s="317">
        <v>10649</v>
      </c>
      <c r="IY56" s="322">
        <v>10669</v>
      </c>
      <c r="IZ56" s="327">
        <v>10669</v>
      </c>
      <c r="JA56" s="331">
        <v>10669</v>
      </c>
      <c r="JB56" s="335">
        <v>10669</v>
      </c>
      <c r="JC56" s="338">
        <v>10685</v>
      </c>
      <c r="JD56" s="343">
        <v>10743</v>
      </c>
      <c r="JE56" s="346">
        <v>10834</v>
      </c>
      <c r="JF56" s="354">
        <v>10920</v>
      </c>
      <c r="JG56" s="375">
        <v>11004</v>
      </c>
      <c r="JH56" s="388">
        <v>11112</v>
      </c>
      <c r="JI56" s="393">
        <v>11219</v>
      </c>
      <c r="JJ56" s="414">
        <v>11464</v>
      </c>
      <c r="JK56" s="422">
        <v>11710</v>
      </c>
      <c r="JL56" s="429">
        <v>12020</v>
      </c>
      <c r="JM56" s="435">
        <v>12163</v>
      </c>
      <c r="JN56" s="441">
        <v>12306</v>
      </c>
      <c r="JO56" s="448">
        <v>12384</v>
      </c>
      <c r="JP56" s="456">
        <v>12462</v>
      </c>
      <c r="JQ56" s="460">
        <v>12568</v>
      </c>
      <c r="JR56" s="469">
        <v>12659</v>
      </c>
      <c r="JS56" s="475">
        <v>12753</v>
      </c>
      <c r="JT56" s="483">
        <v>12860</v>
      </c>
      <c r="JU56" s="489">
        <v>12974</v>
      </c>
      <c r="JV56" s="498">
        <v>13306</v>
      </c>
      <c r="JW56" s="505">
        <v>13740</v>
      </c>
      <c r="JX56" s="511">
        <v>13984</v>
      </c>
      <c r="JY56" s="519">
        <v>14200</v>
      </c>
      <c r="JZ56" s="530">
        <v>14341</v>
      </c>
      <c r="KA56" s="218">
        <f t="shared" si="4"/>
        <v>141</v>
      </c>
      <c r="KB56" s="4"/>
    </row>
    <row r="57" spans="1:288" ht="15" customHeight="1" x14ac:dyDescent="0.2">
      <c r="A57" s="557"/>
      <c r="B57" s="132">
        <v>56</v>
      </c>
      <c r="C57" s="4" t="s">
        <v>282</v>
      </c>
      <c r="D57" s="132">
        <v>4</v>
      </c>
      <c r="E57" s="132">
        <v>4</v>
      </c>
      <c r="F57" s="7">
        <v>352</v>
      </c>
      <c r="G57" s="1">
        <v>364</v>
      </c>
      <c r="H57" s="1">
        <v>376</v>
      </c>
      <c r="I57" s="1">
        <v>388</v>
      </c>
      <c r="J57" s="18">
        <v>389</v>
      </c>
      <c r="K57" s="1">
        <v>398</v>
      </c>
      <c r="L57" s="1">
        <v>406</v>
      </c>
      <c r="M57" s="1">
        <f t="shared" si="97"/>
        <v>416</v>
      </c>
      <c r="N57" s="1">
        <f>ROUND((M57-F57)/7+M57,0)</f>
        <v>425</v>
      </c>
      <c r="O57" s="1">
        <f t="shared" si="98"/>
        <v>434</v>
      </c>
      <c r="P57" s="1">
        <f>ROUND((O57-F57)/9+O57,0)</f>
        <v>443</v>
      </c>
      <c r="Q57" s="1">
        <f>ROUND((P57-F57)/10+P57,1)</f>
        <v>452.1</v>
      </c>
      <c r="R57" s="1">
        <f>ROUND((Q57-F57)/11+Q57,1)</f>
        <v>461.2</v>
      </c>
      <c r="S57" s="1">
        <f>ROUND((R57-G57)/11+R57,1)</f>
        <v>470</v>
      </c>
      <c r="T57" s="71">
        <v>390.82600000000002</v>
      </c>
      <c r="U57" s="73">
        <v>400</v>
      </c>
      <c r="V57" s="77">
        <v>408</v>
      </c>
      <c r="W57" s="82">
        <v>418</v>
      </c>
      <c r="X57" s="88">
        <v>425</v>
      </c>
      <c r="Y57" s="90">
        <v>432</v>
      </c>
      <c r="Z57" s="93">
        <v>438</v>
      </c>
      <c r="AA57" s="99">
        <v>445</v>
      </c>
      <c r="AB57" s="104">
        <v>452</v>
      </c>
      <c r="AC57" s="114">
        <v>455</v>
      </c>
      <c r="AD57" s="117">
        <v>461</v>
      </c>
      <c r="AE57" s="122">
        <v>466</v>
      </c>
      <c r="AF57" s="124">
        <v>470</v>
      </c>
      <c r="AG57" s="129">
        <v>475</v>
      </c>
      <c r="AH57" s="133">
        <v>481</v>
      </c>
      <c r="AI57" s="136">
        <v>486</v>
      </c>
      <c r="AJ57" s="1">
        <f t="shared" ref="AJ57:AJ58" si="101">ROUND((AI57-AF57)/3+AI57,1)</f>
        <v>491.3</v>
      </c>
      <c r="AK57" s="1">
        <f t="shared" si="99"/>
        <v>496.7</v>
      </c>
      <c r="AL57" s="149">
        <v>502</v>
      </c>
      <c r="AM57" s="153">
        <v>507</v>
      </c>
      <c r="AN57" s="158">
        <v>513</v>
      </c>
      <c r="AO57" s="163">
        <v>518</v>
      </c>
      <c r="AP57" s="167">
        <v>524</v>
      </c>
      <c r="AQ57" s="174">
        <v>529</v>
      </c>
      <c r="AR57" s="178">
        <v>535</v>
      </c>
      <c r="AS57" s="184">
        <v>540</v>
      </c>
      <c r="AT57" s="189">
        <v>547</v>
      </c>
      <c r="AU57" s="193">
        <v>554</v>
      </c>
      <c r="AV57" s="202">
        <v>557</v>
      </c>
      <c r="AW57" s="205">
        <v>564</v>
      </c>
      <c r="AX57" s="1">
        <v>571</v>
      </c>
      <c r="AY57" s="218">
        <v>570</v>
      </c>
      <c r="AZ57" s="225">
        <v>575</v>
      </c>
      <c r="BA57" s="229">
        <v>580</v>
      </c>
      <c r="BB57" s="235">
        <v>586</v>
      </c>
      <c r="BC57" s="245">
        <v>591</v>
      </c>
      <c r="BD57" s="251">
        <v>597</v>
      </c>
      <c r="BE57" s="255">
        <v>602</v>
      </c>
      <c r="BF57" s="264">
        <v>608</v>
      </c>
      <c r="BG57" s="268">
        <v>615</v>
      </c>
      <c r="BH57" s="272">
        <v>621</v>
      </c>
      <c r="BI57" s="279">
        <v>621</v>
      </c>
      <c r="BJ57" s="285">
        <v>627</v>
      </c>
      <c r="BK57" s="1">
        <v>633</v>
      </c>
      <c r="BL57" s="295">
        <v>639</v>
      </c>
      <c r="BM57" s="299">
        <v>645</v>
      </c>
      <c r="BN57" s="305">
        <v>650</v>
      </c>
      <c r="BO57" s="308">
        <v>656</v>
      </c>
      <c r="BP57" s="1">
        <v>661</v>
      </c>
      <c r="BQ57" s="313">
        <v>669</v>
      </c>
      <c r="BR57" s="317">
        <v>676</v>
      </c>
      <c r="BS57" s="322">
        <v>683</v>
      </c>
      <c r="BT57" s="327">
        <v>690</v>
      </c>
      <c r="BU57" s="1">
        <v>697</v>
      </c>
      <c r="BV57" s="335">
        <v>739</v>
      </c>
      <c r="BW57" s="338">
        <v>17</v>
      </c>
      <c r="BX57" s="343">
        <v>30</v>
      </c>
      <c r="BY57" s="346">
        <v>43</v>
      </c>
      <c r="BZ57" s="354">
        <v>57</v>
      </c>
      <c r="CA57" s="375">
        <v>71</v>
      </c>
      <c r="CB57" s="388">
        <v>86</v>
      </c>
      <c r="CC57" s="393">
        <v>101</v>
      </c>
      <c r="CD57" s="1">
        <v>116</v>
      </c>
      <c r="CE57" s="422">
        <v>130</v>
      </c>
      <c r="CF57" s="429">
        <v>144</v>
      </c>
      <c r="CG57" s="1">
        <v>157</v>
      </c>
      <c r="CH57" s="441">
        <v>172</v>
      </c>
      <c r="CI57" s="448">
        <v>186</v>
      </c>
      <c r="CJ57" s="1">
        <v>200</v>
      </c>
      <c r="CK57" s="460">
        <v>216</v>
      </c>
      <c r="CL57" s="469">
        <v>233</v>
      </c>
      <c r="CM57" s="475">
        <v>241</v>
      </c>
      <c r="CN57" s="483">
        <v>260</v>
      </c>
      <c r="CO57" s="1">
        <v>273</v>
      </c>
      <c r="CP57" s="1">
        <v>286</v>
      </c>
      <c r="CQ57" s="1">
        <v>299</v>
      </c>
      <c r="CR57" s="1">
        <v>312</v>
      </c>
      <c r="CS57" s="519">
        <v>325</v>
      </c>
      <c r="CT57" s="530">
        <v>340</v>
      </c>
      <c r="CU57" s="218">
        <f t="shared" si="0"/>
        <v>15</v>
      </c>
      <c r="CV57" s="7">
        <v>178</v>
      </c>
      <c r="CW57" s="1">
        <v>182</v>
      </c>
      <c r="CX57" s="1">
        <v>186</v>
      </c>
      <c r="CY57" s="1">
        <v>190</v>
      </c>
      <c r="CZ57" s="18">
        <v>212</v>
      </c>
      <c r="DA57" s="1">
        <v>220</v>
      </c>
      <c r="DB57" s="1">
        <v>226</v>
      </c>
      <c r="DC57" s="1">
        <f t="shared" si="100"/>
        <v>231</v>
      </c>
      <c r="DD57" s="1">
        <f>ROUND((DC57-CV57)/7+DC57,0)</f>
        <v>239</v>
      </c>
      <c r="DE57" s="1">
        <f>ROUND((DD57-CV57)/8+DD57,0)</f>
        <v>247</v>
      </c>
      <c r="DF57" s="1">
        <f>ROUND((DE57-CV57)/9+DE57+1,0)</f>
        <v>256</v>
      </c>
      <c r="DG57" s="1">
        <f>ROUND((DF57-CV57)/10+DF57+1,1)</f>
        <v>264.8</v>
      </c>
      <c r="DH57" s="1">
        <f>ROUND((DG57-CV57)/11+DG57,1)</f>
        <v>272.7</v>
      </c>
      <c r="DI57" s="1">
        <f>ROUND((DH57-CW57)/11+DH57,1)</f>
        <v>280.89999999999998</v>
      </c>
      <c r="DJ57" s="71">
        <v>212.78700000000001</v>
      </c>
      <c r="DK57" s="73">
        <v>216</v>
      </c>
      <c r="DL57" s="77">
        <v>220</v>
      </c>
      <c r="DM57" s="82">
        <v>224</v>
      </c>
      <c r="DN57" s="88">
        <v>227</v>
      </c>
      <c r="DO57" s="90">
        <v>228</v>
      </c>
      <c r="DP57" s="93">
        <v>230</v>
      </c>
      <c r="DQ57" s="99">
        <v>232</v>
      </c>
      <c r="DR57" s="104">
        <v>234</v>
      </c>
      <c r="DS57" s="114">
        <v>235</v>
      </c>
      <c r="DT57" s="117">
        <v>237</v>
      </c>
      <c r="DU57" s="122">
        <v>239</v>
      </c>
      <c r="DV57" s="124">
        <v>241</v>
      </c>
      <c r="DW57" s="129">
        <v>243</v>
      </c>
      <c r="DX57" s="133">
        <v>244</v>
      </c>
      <c r="DY57" s="136">
        <v>244</v>
      </c>
      <c r="DZ57" s="1">
        <f t="shared" ref="DZ57:DZ58" si="102">DY57</f>
        <v>244</v>
      </c>
      <c r="EA57" s="1">
        <v>244</v>
      </c>
      <c r="EB57" s="149">
        <v>244</v>
      </c>
      <c r="EC57" s="153">
        <v>246</v>
      </c>
      <c r="ED57" s="158">
        <v>248</v>
      </c>
      <c r="EE57" s="163">
        <v>250</v>
      </c>
      <c r="EF57" s="167">
        <v>252</v>
      </c>
      <c r="EG57" s="174">
        <v>254</v>
      </c>
      <c r="EH57" s="178">
        <v>256</v>
      </c>
      <c r="EI57" s="184">
        <v>258</v>
      </c>
      <c r="EJ57" s="189">
        <v>258</v>
      </c>
      <c r="EK57" s="193">
        <v>258</v>
      </c>
      <c r="EL57" s="202">
        <v>258</v>
      </c>
      <c r="EM57" s="205">
        <v>258</v>
      </c>
      <c r="EN57" s="1">
        <f>EM57</f>
        <v>258</v>
      </c>
      <c r="EO57" s="218">
        <v>259</v>
      </c>
      <c r="EP57" s="225">
        <v>261</v>
      </c>
      <c r="EQ57" s="229">
        <v>263</v>
      </c>
      <c r="ER57" s="235">
        <v>264</v>
      </c>
      <c r="ES57" s="245">
        <v>265</v>
      </c>
      <c r="ET57" s="251">
        <v>266</v>
      </c>
      <c r="EU57" s="255">
        <v>267</v>
      </c>
      <c r="EV57" s="264">
        <v>267</v>
      </c>
      <c r="EW57" s="268">
        <v>267</v>
      </c>
      <c r="EX57" s="272">
        <v>267</v>
      </c>
      <c r="EY57" s="279">
        <v>267</v>
      </c>
      <c r="EZ57" s="285">
        <v>268</v>
      </c>
      <c r="FA57" s="1">
        <v>268</v>
      </c>
      <c r="FB57" s="295">
        <v>270</v>
      </c>
      <c r="FC57" s="299">
        <v>271</v>
      </c>
      <c r="FD57" s="305">
        <v>273</v>
      </c>
      <c r="FE57" s="308">
        <v>274</v>
      </c>
      <c r="FF57" s="1">
        <v>275</v>
      </c>
      <c r="FG57" s="313">
        <v>275</v>
      </c>
      <c r="FH57" s="317">
        <v>275</v>
      </c>
      <c r="FI57" s="322">
        <v>275</v>
      </c>
      <c r="FJ57" s="327">
        <v>275</v>
      </c>
      <c r="FK57" s="1">
        <v>275</v>
      </c>
      <c r="FL57" s="335">
        <v>289</v>
      </c>
      <c r="FM57" s="338">
        <v>1.51</v>
      </c>
      <c r="FN57" s="343">
        <v>1.51</v>
      </c>
      <c r="FO57" s="346">
        <v>1.51</v>
      </c>
      <c r="FP57" s="354">
        <v>1.51</v>
      </c>
      <c r="FQ57" s="375">
        <v>1.51</v>
      </c>
      <c r="FR57" s="388">
        <v>1.51</v>
      </c>
      <c r="FS57" s="393">
        <v>1.51</v>
      </c>
      <c r="FT57" s="1">
        <v>1.51</v>
      </c>
      <c r="FU57" s="422">
        <v>1.51</v>
      </c>
      <c r="FV57" s="429">
        <v>1.51</v>
      </c>
      <c r="FW57" s="1">
        <v>1.51</v>
      </c>
      <c r="FX57" s="441">
        <v>1.51</v>
      </c>
      <c r="FY57" s="448">
        <v>1.51</v>
      </c>
      <c r="FZ57" s="1">
        <v>1.51</v>
      </c>
      <c r="GA57" s="460">
        <v>1.51</v>
      </c>
      <c r="GB57" s="469">
        <v>1.51</v>
      </c>
      <c r="GC57" s="475">
        <v>1.51</v>
      </c>
      <c r="GD57" s="483">
        <v>1.51</v>
      </c>
      <c r="GE57" s="1">
        <v>1.51</v>
      </c>
      <c r="GF57" s="1">
        <v>1.51</v>
      </c>
      <c r="GG57" s="1">
        <v>1.51</v>
      </c>
      <c r="GH57" s="1">
        <v>1.51</v>
      </c>
      <c r="GI57" s="519">
        <v>1.51</v>
      </c>
      <c r="GJ57" s="530">
        <v>1.51</v>
      </c>
      <c r="GK57" s="218">
        <f t="shared" si="3"/>
        <v>0</v>
      </c>
      <c r="GL57" s="7">
        <v>14720</v>
      </c>
      <c r="GM57" s="7">
        <v>14966</v>
      </c>
      <c r="GN57" s="7">
        <v>15228</v>
      </c>
      <c r="GO57" s="13">
        <v>15526</v>
      </c>
      <c r="GP57" s="17">
        <v>15754</v>
      </c>
      <c r="GQ57" s="22">
        <v>15844</v>
      </c>
      <c r="GR57" s="31">
        <v>15935</v>
      </c>
      <c r="GS57" s="37">
        <v>16019</v>
      </c>
      <c r="GT57" s="41">
        <v>16079</v>
      </c>
      <c r="GU57" s="44">
        <v>16141</v>
      </c>
      <c r="GV57" s="47">
        <v>16196</v>
      </c>
      <c r="GW57" s="53">
        <v>16255</v>
      </c>
      <c r="GX57" s="65">
        <v>16310</v>
      </c>
      <c r="GY57" s="69">
        <v>16372</v>
      </c>
      <c r="GZ57" s="71">
        <v>16433</v>
      </c>
      <c r="HA57" s="73">
        <v>16586</v>
      </c>
      <c r="HB57" s="77">
        <v>16746</v>
      </c>
      <c r="HC57" s="82">
        <v>16970</v>
      </c>
      <c r="HD57" s="88">
        <v>17228</v>
      </c>
      <c r="HE57" s="90">
        <v>17529</v>
      </c>
      <c r="HF57" s="93">
        <v>17776</v>
      </c>
      <c r="HG57" s="99">
        <v>18028</v>
      </c>
      <c r="HH57" s="104">
        <v>18251</v>
      </c>
      <c r="HI57" s="114">
        <v>18495</v>
      </c>
      <c r="HJ57" s="117">
        <v>18752</v>
      </c>
      <c r="HK57" s="122">
        <v>18968</v>
      </c>
      <c r="HL57" s="124">
        <v>19215</v>
      </c>
      <c r="HM57" s="129">
        <v>19440</v>
      </c>
      <c r="HN57" s="133">
        <v>19746</v>
      </c>
      <c r="HO57" s="136">
        <v>20042</v>
      </c>
      <c r="HP57" s="140">
        <v>20316</v>
      </c>
      <c r="HQ57" s="145">
        <v>20709</v>
      </c>
      <c r="HR57" s="149">
        <v>21070</v>
      </c>
      <c r="HS57" s="153">
        <v>21315</v>
      </c>
      <c r="HT57" s="158">
        <v>21554</v>
      </c>
      <c r="HU57" s="163">
        <v>21792</v>
      </c>
      <c r="HV57" s="167">
        <v>22038</v>
      </c>
      <c r="HW57" s="174">
        <v>22256</v>
      </c>
      <c r="HX57" s="178">
        <v>22438</v>
      </c>
      <c r="HY57" s="184">
        <v>22627</v>
      </c>
      <c r="HZ57" s="189">
        <v>22985</v>
      </c>
      <c r="IA57" s="193">
        <v>23428</v>
      </c>
      <c r="IB57" s="202">
        <v>23766</v>
      </c>
      <c r="IC57" s="205">
        <v>24184</v>
      </c>
      <c r="ID57" s="209">
        <v>24607</v>
      </c>
      <c r="IE57" s="218">
        <v>24972</v>
      </c>
      <c r="IF57" s="225">
        <v>25160</v>
      </c>
      <c r="IG57" s="229">
        <v>25348</v>
      </c>
      <c r="IH57" s="235">
        <v>25520</v>
      </c>
      <c r="II57" s="245">
        <v>25678</v>
      </c>
      <c r="IJ57" s="251">
        <v>25872</v>
      </c>
      <c r="IK57" s="255">
        <v>26039</v>
      </c>
      <c r="IL57" s="264">
        <v>26420</v>
      </c>
      <c r="IM57" s="268">
        <v>26850</v>
      </c>
      <c r="IN57" s="272">
        <v>27196</v>
      </c>
      <c r="IO57" s="279">
        <v>27558</v>
      </c>
      <c r="IP57" s="285">
        <v>27847</v>
      </c>
      <c r="IQ57" s="291">
        <v>28048</v>
      </c>
      <c r="IR57" s="295">
        <v>28250</v>
      </c>
      <c r="IS57" s="299">
        <v>28458</v>
      </c>
      <c r="IT57" s="305">
        <v>28646</v>
      </c>
      <c r="IU57" s="308">
        <v>28850</v>
      </c>
      <c r="IV57" s="310">
        <v>29051</v>
      </c>
      <c r="IW57" s="313">
        <v>29537</v>
      </c>
      <c r="IX57" s="317">
        <v>30111</v>
      </c>
      <c r="IY57" s="322">
        <v>30597</v>
      </c>
      <c r="IZ57" s="327">
        <v>30981</v>
      </c>
      <c r="JA57" s="331">
        <v>31204</v>
      </c>
      <c r="JB57" s="335">
        <v>31605</v>
      </c>
      <c r="JC57" s="338">
        <v>31998</v>
      </c>
      <c r="JD57" s="343">
        <v>32422</v>
      </c>
      <c r="JE57" s="346">
        <v>32870</v>
      </c>
      <c r="JF57" s="354">
        <v>33288</v>
      </c>
      <c r="JG57" s="375">
        <v>33691</v>
      </c>
      <c r="JH57" s="388">
        <v>34171</v>
      </c>
      <c r="JI57" s="393">
        <v>34578</v>
      </c>
      <c r="JJ57" s="414">
        <v>34982</v>
      </c>
      <c r="JK57" s="422">
        <v>35285</v>
      </c>
      <c r="JL57" s="429">
        <v>35721</v>
      </c>
      <c r="JM57" s="435">
        <v>36080</v>
      </c>
      <c r="JN57" s="441">
        <v>36473</v>
      </c>
      <c r="JO57" s="448">
        <v>36879</v>
      </c>
      <c r="JP57" s="456">
        <v>37355</v>
      </c>
      <c r="JQ57" s="460">
        <v>37805</v>
      </c>
      <c r="JR57" s="469">
        <v>38254</v>
      </c>
      <c r="JS57" s="475">
        <v>38708</v>
      </c>
      <c r="JT57" s="483">
        <v>39196</v>
      </c>
      <c r="JU57" s="489">
        <v>39593</v>
      </c>
      <c r="JV57" s="498">
        <v>39987</v>
      </c>
      <c r="JW57" s="505">
        <v>40357</v>
      </c>
      <c r="JX57" s="511">
        <v>40713</v>
      </c>
      <c r="JY57" s="519">
        <v>41077</v>
      </c>
      <c r="JZ57" s="530">
        <v>41462</v>
      </c>
      <c r="KA57" s="218">
        <f t="shared" si="4"/>
        <v>385</v>
      </c>
      <c r="KB57" s="4"/>
    </row>
    <row r="58" spans="1:288" ht="15" customHeight="1" x14ac:dyDescent="0.2">
      <c r="A58" s="557">
        <v>5</v>
      </c>
      <c r="B58" s="132">
        <v>57</v>
      </c>
      <c r="C58" s="4" t="s">
        <v>283</v>
      </c>
      <c r="D58" s="132">
        <v>0</v>
      </c>
      <c r="E58" s="132">
        <v>3</v>
      </c>
      <c r="F58" s="7">
        <v>321</v>
      </c>
      <c r="G58" s="7">
        <v>321</v>
      </c>
      <c r="H58" s="10">
        <v>330</v>
      </c>
      <c r="I58" s="13">
        <v>335</v>
      </c>
      <c r="J58" s="18">
        <v>341</v>
      </c>
      <c r="K58" s="1">
        <v>347</v>
      </c>
      <c r="L58" s="31">
        <v>352</v>
      </c>
      <c r="M58" s="37">
        <v>359</v>
      </c>
      <c r="N58" s="41">
        <v>365</v>
      </c>
      <c r="O58" s="44">
        <v>370</v>
      </c>
      <c r="P58" s="47">
        <v>375</v>
      </c>
      <c r="Q58" s="53">
        <v>389</v>
      </c>
      <c r="R58" s="68">
        <v>385</v>
      </c>
      <c r="S58" s="69">
        <v>390</v>
      </c>
      <c r="T58" s="71">
        <v>396</v>
      </c>
      <c r="U58" s="73">
        <v>401</v>
      </c>
      <c r="V58" s="77">
        <v>407</v>
      </c>
      <c r="W58" s="82">
        <v>415</v>
      </c>
      <c r="X58" s="88">
        <v>419</v>
      </c>
      <c r="Y58" s="90">
        <v>429</v>
      </c>
      <c r="Z58" s="93">
        <v>433</v>
      </c>
      <c r="AA58" s="99">
        <v>438</v>
      </c>
      <c r="AB58" s="104">
        <v>443</v>
      </c>
      <c r="AC58" s="114">
        <v>447</v>
      </c>
      <c r="AD58" s="117">
        <v>451</v>
      </c>
      <c r="AE58" s="122">
        <v>456</v>
      </c>
      <c r="AF58" s="124">
        <v>461</v>
      </c>
      <c r="AG58" s="129">
        <v>466</v>
      </c>
      <c r="AH58" s="133">
        <v>472</v>
      </c>
      <c r="AI58" s="136">
        <v>479</v>
      </c>
      <c r="AJ58" s="1">
        <f t="shared" si="101"/>
        <v>485</v>
      </c>
      <c r="AK58" s="145">
        <v>494</v>
      </c>
      <c r="AL58" s="149">
        <v>501</v>
      </c>
      <c r="AM58" s="153">
        <v>506</v>
      </c>
      <c r="AN58" s="158">
        <v>511</v>
      </c>
      <c r="AO58" s="163">
        <v>511</v>
      </c>
      <c r="AP58" s="167">
        <v>520</v>
      </c>
      <c r="AQ58" s="174">
        <v>524</v>
      </c>
      <c r="AR58" s="178">
        <v>529</v>
      </c>
      <c r="AS58" s="1">
        <v>535</v>
      </c>
      <c r="AT58" s="189">
        <v>542</v>
      </c>
      <c r="AU58" s="193">
        <v>550</v>
      </c>
      <c r="AV58" s="202">
        <v>559</v>
      </c>
      <c r="AW58" s="205">
        <v>566</v>
      </c>
      <c r="AX58" s="209">
        <v>571</v>
      </c>
      <c r="AY58" s="218">
        <v>577</v>
      </c>
      <c r="AZ58" s="225">
        <v>582</v>
      </c>
      <c r="BA58" s="229">
        <v>587</v>
      </c>
      <c r="BB58" s="235">
        <v>593</v>
      </c>
      <c r="BC58" s="245">
        <v>597</v>
      </c>
      <c r="BD58" s="251">
        <v>602</v>
      </c>
      <c r="BE58" s="1">
        <v>607</v>
      </c>
      <c r="BF58" s="264">
        <v>614</v>
      </c>
      <c r="BG58" s="268">
        <v>622</v>
      </c>
      <c r="BH58" s="272">
        <v>632</v>
      </c>
      <c r="BI58" s="279">
        <v>638</v>
      </c>
      <c r="BJ58" s="285">
        <v>643</v>
      </c>
      <c r="BK58" s="291">
        <v>647</v>
      </c>
      <c r="BL58" s="295">
        <v>651</v>
      </c>
      <c r="BM58" s="299">
        <v>657</v>
      </c>
      <c r="BN58" s="1">
        <v>662</v>
      </c>
      <c r="BO58" s="308">
        <v>666</v>
      </c>
      <c r="BP58" s="310">
        <v>672</v>
      </c>
      <c r="BQ58" s="316">
        <v>683</v>
      </c>
      <c r="BR58" s="1">
        <v>692</v>
      </c>
      <c r="BS58" s="322">
        <v>699</v>
      </c>
      <c r="BT58" s="327">
        <v>708</v>
      </c>
      <c r="BU58" s="1">
        <v>716</v>
      </c>
      <c r="BV58" s="335">
        <v>723</v>
      </c>
      <c r="BW58" s="338">
        <v>732</v>
      </c>
      <c r="BX58" s="343">
        <v>739</v>
      </c>
      <c r="BY58" s="346">
        <v>747</v>
      </c>
      <c r="BZ58" s="354">
        <v>752</v>
      </c>
      <c r="CA58" s="375">
        <v>758</v>
      </c>
      <c r="CB58" s="388">
        <v>765</v>
      </c>
      <c r="CC58" s="1">
        <v>771</v>
      </c>
      <c r="CD58" s="414">
        <v>776</v>
      </c>
      <c r="CE58" s="422">
        <v>783</v>
      </c>
      <c r="CF58" s="429">
        <v>789</v>
      </c>
      <c r="CG58" s="435">
        <v>795</v>
      </c>
      <c r="CH58" s="441">
        <v>800</v>
      </c>
      <c r="CI58" s="448">
        <v>805</v>
      </c>
      <c r="CJ58" s="1">
        <v>810</v>
      </c>
      <c r="CK58" s="1">
        <v>815</v>
      </c>
      <c r="CL58" s="1">
        <v>820</v>
      </c>
      <c r="CM58" s="475">
        <v>829</v>
      </c>
      <c r="CN58" s="1">
        <v>835</v>
      </c>
      <c r="CO58" s="489">
        <v>841</v>
      </c>
      <c r="CP58" s="498">
        <v>848</v>
      </c>
      <c r="CQ58" s="505">
        <v>853</v>
      </c>
      <c r="CR58" s="511">
        <v>859</v>
      </c>
      <c r="CS58" s="519">
        <v>866</v>
      </c>
      <c r="CT58" s="530">
        <v>872</v>
      </c>
      <c r="CU58" s="218">
        <f t="shared" si="0"/>
        <v>6</v>
      </c>
      <c r="CV58" s="7">
        <v>17</v>
      </c>
      <c r="CW58" s="7">
        <v>20</v>
      </c>
      <c r="CX58" s="10">
        <v>23</v>
      </c>
      <c r="CY58" s="13">
        <v>26</v>
      </c>
      <c r="CZ58" s="18">
        <v>28</v>
      </c>
      <c r="DA58" s="1">
        <v>31</v>
      </c>
      <c r="DB58" s="31">
        <v>32</v>
      </c>
      <c r="DC58" s="37">
        <v>34</v>
      </c>
      <c r="DD58" s="41">
        <v>35</v>
      </c>
      <c r="DE58" s="44">
        <v>38</v>
      </c>
      <c r="DF58" s="47">
        <v>42</v>
      </c>
      <c r="DG58" s="53">
        <v>44</v>
      </c>
      <c r="DH58" s="65">
        <v>47</v>
      </c>
      <c r="DI58" s="69">
        <v>51</v>
      </c>
      <c r="DJ58" s="71">
        <v>54</v>
      </c>
      <c r="DK58" s="73">
        <v>57</v>
      </c>
      <c r="DL58" s="77">
        <v>60</v>
      </c>
      <c r="DM58" s="82">
        <v>62</v>
      </c>
      <c r="DN58" s="88">
        <v>64</v>
      </c>
      <c r="DO58" s="90">
        <v>66</v>
      </c>
      <c r="DP58" s="93">
        <v>68</v>
      </c>
      <c r="DQ58" s="99">
        <v>71</v>
      </c>
      <c r="DR58" s="104">
        <v>76</v>
      </c>
      <c r="DS58" s="114">
        <v>79</v>
      </c>
      <c r="DT58" s="117">
        <v>83</v>
      </c>
      <c r="DU58" s="122">
        <v>85</v>
      </c>
      <c r="DV58" s="124">
        <v>90</v>
      </c>
      <c r="DW58" s="129">
        <v>94</v>
      </c>
      <c r="DX58" s="133">
        <v>95</v>
      </c>
      <c r="DY58" s="136">
        <v>95</v>
      </c>
      <c r="DZ58" s="1">
        <f t="shared" si="102"/>
        <v>95</v>
      </c>
      <c r="EA58" s="145">
        <v>95</v>
      </c>
      <c r="EB58" s="149">
        <v>96</v>
      </c>
      <c r="EC58" s="153">
        <v>100</v>
      </c>
      <c r="ED58" s="158">
        <v>104</v>
      </c>
      <c r="EE58" s="163">
        <v>109</v>
      </c>
      <c r="EF58" s="167">
        <v>114</v>
      </c>
      <c r="EG58" s="174">
        <v>117</v>
      </c>
      <c r="EH58" s="178">
        <v>122</v>
      </c>
      <c r="EI58" s="1">
        <v>127</v>
      </c>
      <c r="EJ58" s="189">
        <v>128</v>
      </c>
      <c r="EK58" s="193">
        <v>128</v>
      </c>
      <c r="EL58" s="202">
        <v>128</v>
      </c>
      <c r="EM58" s="205">
        <v>128</v>
      </c>
      <c r="EN58" s="209">
        <v>128</v>
      </c>
      <c r="EO58" s="218">
        <v>131</v>
      </c>
      <c r="EP58" s="225">
        <v>135</v>
      </c>
      <c r="EQ58" s="229">
        <v>140</v>
      </c>
      <c r="ER58" s="235">
        <v>145</v>
      </c>
      <c r="ES58" s="245">
        <v>149</v>
      </c>
      <c r="ET58" s="251">
        <v>153</v>
      </c>
      <c r="EU58" s="1">
        <v>157</v>
      </c>
      <c r="EV58" s="264">
        <v>158</v>
      </c>
      <c r="EW58" s="1">
        <f>EV58</f>
        <v>158</v>
      </c>
      <c r="EX58" s="1">
        <f>EW58</f>
        <v>158</v>
      </c>
      <c r="EY58" s="279">
        <v>160</v>
      </c>
      <c r="EZ58" s="285">
        <v>164</v>
      </c>
      <c r="FA58" s="291">
        <v>169</v>
      </c>
      <c r="FB58" s="295">
        <v>174</v>
      </c>
      <c r="FC58" s="299">
        <v>179</v>
      </c>
      <c r="FD58" s="1">
        <v>184</v>
      </c>
      <c r="FE58" s="308">
        <v>188</v>
      </c>
      <c r="FF58" s="310">
        <v>192</v>
      </c>
      <c r="FG58" s="316">
        <v>193</v>
      </c>
      <c r="FH58" s="1">
        <f>FG58</f>
        <v>193</v>
      </c>
      <c r="FI58" s="322">
        <v>193</v>
      </c>
      <c r="FJ58" s="327">
        <v>193</v>
      </c>
      <c r="FK58" s="1">
        <v>193</v>
      </c>
      <c r="FL58" s="335">
        <v>193</v>
      </c>
      <c r="FM58" s="338">
        <v>193</v>
      </c>
      <c r="FN58" s="343">
        <v>193</v>
      </c>
      <c r="FO58" s="346">
        <v>193</v>
      </c>
      <c r="FP58" s="354">
        <v>193</v>
      </c>
      <c r="FQ58" s="375">
        <v>193</v>
      </c>
      <c r="FR58" s="388">
        <v>195</v>
      </c>
      <c r="FS58" s="1">
        <v>195</v>
      </c>
      <c r="FT58" s="414">
        <v>193</v>
      </c>
      <c r="FU58" s="422">
        <v>193</v>
      </c>
      <c r="FV58" s="429">
        <v>193</v>
      </c>
      <c r="FW58" s="435">
        <v>193</v>
      </c>
      <c r="FX58" s="441">
        <v>193</v>
      </c>
      <c r="FY58" s="448">
        <v>193</v>
      </c>
      <c r="FZ58" s="1">
        <v>193</v>
      </c>
      <c r="GA58" s="1">
        <v>193</v>
      </c>
      <c r="GB58" s="1">
        <v>193</v>
      </c>
      <c r="GC58" s="475">
        <v>193</v>
      </c>
      <c r="GD58" s="1">
        <v>193</v>
      </c>
      <c r="GE58" s="489">
        <v>193</v>
      </c>
      <c r="GF58" s="498">
        <v>193</v>
      </c>
      <c r="GG58" s="505">
        <v>193</v>
      </c>
      <c r="GH58" s="511">
        <v>193</v>
      </c>
      <c r="GI58" s="519">
        <v>193</v>
      </c>
      <c r="GJ58" s="530">
        <v>193</v>
      </c>
      <c r="GK58" s="218">
        <f t="shared" si="3"/>
        <v>0</v>
      </c>
      <c r="GL58" s="7">
        <v>9320</v>
      </c>
      <c r="GM58" s="7">
        <v>9493</v>
      </c>
      <c r="GN58" s="7">
        <v>9674</v>
      </c>
      <c r="GO58" s="13">
        <v>9827</v>
      </c>
      <c r="GP58" s="17">
        <v>9976</v>
      </c>
      <c r="GQ58" s="22">
        <v>10138</v>
      </c>
      <c r="GR58" s="31">
        <v>10301</v>
      </c>
      <c r="GS58" s="37">
        <v>10463</v>
      </c>
      <c r="GT58" s="41">
        <v>10622</v>
      </c>
      <c r="GU58" s="44">
        <v>10798</v>
      </c>
      <c r="GV58" s="47">
        <v>10958</v>
      </c>
      <c r="GW58" s="53">
        <v>11140</v>
      </c>
      <c r="GX58" s="65">
        <v>11297</v>
      </c>
      <c r="GY58" s="69">
        <v>11464</v>
      </c>
      <c r="GZ58" s="71">
        <v>11635</v>
      </c>
      <c r="HA58" s="73">
        <v>11782</v>
      </c>
      <c r="HB58" s="77">
        <v>11938</v>
      </c>
      <c r="HC58" s="82">
        <v>12143</v>
      </c>
      <c r="HD58" s="88">
        <v>12299</v>
      </c>
      <c r="HE58" s="90">
        <v>12443</v>
      </c>
      <c r="HF58" s="93">
        <v>12570</v>
      </c>
      <c r="HG58" s="99">
        <v>12709</v>
      </c>
      <c r="HH58" s="104">
        <v>12842</v>
      </c>
      <c r="HI58" s="114">
        <v>12997</v>
      </c>
      <c r="HJ58" s="117">
        <v>13144</v>
      </c>
      <c r="HK58" s="122">
        <v>13272</v>
      </c>
      <c r="HL58" s="124">
        <v>13412</v>
      </c>
      <c r="HM58" s="129">
        <v>13553</v>
      </c>
      <c r="HN58" s="133">
        <v>13715</v>
      </c>
      <c r="HO58" s="136">
        <v>13862</v>
      </c>
      <c r="HP58" s="140">
        <v>13966</v>
      </c>
      <c r="HQ58" s="145">
        <v>14111</v>
      </c>
      <c r="HR58" s="149">
        <v>14251</v>
      </c>
      <c r="HS58" s="153">
        <v>14397</v>
      </c>
      <c r="HT58" s="158">
        <v>14543</v>
      </c>
      <c r="HU58" s="163">
        <v>14695</v>
      </c>
      <c r="HV58" s="167">
        <v>14846</v>
      </c>
      <c r="HW58" s="174">
        <v>14983</v>
      </c>
      <c r="HX58" s="178">
        <v>15130</v>
      </c>
      <c r="HY58" s="184">
        <v>15270</v>
      </c>
      <c r="HZ58" s="189">
        <v>15417</v>
      </c>
      <c r="IA58" s="193">
        <v>15650</v>
      </c>
      <c r="IB58" s="202">
        <v>15830</v>
      </c>
      <c r="IC58" s="205">
        <v>15953</v>
      </c>
      <c r="ID58" s="209">
        <v>16090</v>
      </c>
      <c r="IE58" s="218">
        <v>16240</v>
      </c>
      <c r="IF58" s="225">
        <v>16384</v>
      </c>
      <c r="IG58" s="229">
        <v>16538</v>
      </c>
      <c r="IH58" s="235">
        <v>16670</v>
      </c>
      <c r="II58" s="245">
        <v>16786</v>
      </c>
      <c r="IJ58" s="251">
        <v>16928</v>
      </c>
      <c r="IK58" s="255">
        <v>17050</v>
      </c>
      <c r="IL58" s="264">
        <v>17200</v>
      </c>
      <c r="IM58" s="268">
        <v>17525</v>
      </c>
      <c r="IN58" s="272">
        <v>17805</v>
      </c>
      <c r="IO58" s="279">
        <v>17936</v>
      </c>
      <c r="IP58" s="285">
        <v>18067</v>
      </c>
      <c r="IQ58" s="291">
        <v>18203</v>
      </c>
      <c r="IR58" s="295">
        <v>18332</v>
      </c>
      <c r="IS58" s="299">
        <v>18480</v>
      </c>
      <c r="IT58" s="305">
        <v>18612</v>
      </c>
      <c r="IU58" s="308">
        <v>18738</v>
      </c>
      <c r="IV58" s="310">
        <v>18870</v>
      </c>
      <c r="IW58" s="313">
        <v>19045</v>
      </c>
      <c r="IX58" s="317">
        <v>19357</v>
      </c>
      <c r="IY58" s="322">
        <v>19655</v>
      </c>
      <c r="IZ58" s="327">
        <v>19967</v>
      </c>
      <c r="JA58" s="331">
        <v>20212</v>
      </c>
      <c r="JB58" s="335">
        <v>20481</v>
      </c>
      <c r="JC58" s="338">
        <v>20763</v>
      </c>
      <c r="JD58" s="343">
        <v>21069</v>
      </c>
      <c r="JE58" s="346">
        <v>21396</v>
      </c>
      <c r="JF58" s="354">
        <v>21665</v>
      </c>
      <c r="JG58" s="375">
        <v>21905</v>
      </c>
      <c r="JH58" s="388">
        <v>22190</v>
      </c>
      <c r="JI58" s="393">
        <v>22442</v>
      </c>
      <c r="JJ58" s="414">
        <v>22704</v>
      </c>
      <c r="JK58" s="422">
        <v>22970</v>
      </c>
      <c r="JL58" s="429">
        <v>23298</v>
      </c>
      <c r="JM58" s="435">
        <v>23516</v>
      </c>
      <c r="JN58" s="441">
        <v>23748</v>
      </c>
      <c r="JO58" s="448">
        <v>23991</v>
      </c>
      <c r="JP58" s="456">
        <v>24244</v>
      </c>
      <c r="JQ58" s="460">
        <v>24534</v>
      </c>
      <c r="JR58" s="469">
        <v>24793</v>
      </c>
      <c r="JS58" s="475">
        <v>25054</v>
      </c>
      <c r="JT58" s="483">
        <v>25324</v>
      </c>
      <c r="JU58" s="489">
        <v>25586</v>
      </c>
      <c r="JV58" s="498">
        <v>25859</v>
      </c>
      <c r="JW58" s="505">
        <v>26157</v>
      </c>
      <c r="JX58" s="511">
        <v>26406</v>
      </c>
      <c r="JY58" s="519">
        <v>26641</v>
      </c>
      <c r="JZ58" s="530">
        <v>26888</v>
      </c>
      <c r="KA58" s="218">
        <f t="shared" si="4"/>
        <v>247</v>
      </c>
      <c r="KB58" s="4"/>
    </row>
    <row r="59" spans="1:288" ht="15" customHeight="1" x14ac:dyDescent="0.2">
      <c r="A59" s="557"/>
      <c r="B59" s="132">
        <v>58</v>
      </c>
      <c r="C59" s="4" t="s">
        <v>284</v>
      </c>
      <c r="D59" s="132">
        <v>1</v>
      </c>
      <c r="E59" s="132">
        <v>0</v>
      </c>
      <c r="F59" s="7">
        <v>547</v>
      </c>
      <c r="G59" s="1">
        <v>553</v>
      </c>
      <c r="H59" s="1">
        <v>559</v>
      </c>
      <c r="I59" s="1">
        <v>565</v>
      </c>
      <c r="J59" s="1">
        <v>566</v>
      </c>
      <c r="K59" s="1">
        <v>570</v>
      </c>
      <c r="L59" s="1">
        <v>572</v>
      </c>
      <c r="M59" s="1">
        <f t="shared" ref="M59:M60" si="103">ROUND((L59-F59)/6+L59+1,0)</f>
        <v>577</v>
      </c>
      <c r="N59" s="41" t="s">
        <v>7</v>
      </c>
      <c r="O59" s="44" t="s">
        <v>7</v>
      </c>
      <c r="P59" s="47" t="s">
        <v>7</v>
      </c>
      <c r="Q59" s="53" t="s">
        <v>7</v>
      </c>
      <c r="R59" s="65" t="s">
        <v>7</v>
      </c>
      <c r="S59" s="69" t="s">
        <v>7</v>
      </c>
      <c r="T59" s="71">
        <v>555</v>
      </c>
      <c r="U59" s="5">
        <v>555</v>
      </c>
      <c r="V59" s="5">
        <v>555</v>
      </c>
      <c r="W59" s="5">
        <v>555</v>
      </c>
      <c r="X59" s="5">
        <v>555</v>
      </c>
      <c r="Y59" s="5">
        <v>555</v>
      </c>
      <c r="Z59" s="5">
        <v>555</v>
      </c>
      <c r="AA59" s="5">
        <v>555</v>
      </c>
      <c r="AB59" s="5">
        <v>555</v>
      </c>
      <c r="AC59" s="5">
        <v>555</v>
      </c>
      <c r="AD59" s="5">
        <v>555</v>
      </c>
      <c r="AE59" s="5">
        <v>555</v>
      </c>
      <c r="AF59" s="5">
        <v>555</v>
      </c>
      <c r="AG59" s="5">
        <v>555</v>
      </c>
      <c r="AH59" s="5">
        <v>555</v>
      </c>
      <c r="AI59" s="5">
        <v>555</v>
      </c>
      <c r="AJ59" s="5">
        <v>555</v>
      </c>
      <c r="AK59" s="5">
        <v>555</v>
      </c>
      <c r="AL59" s="5">
        <v>555</v>
      </c>
      <c r="AM59" s="5">
        <v>555</v>
      </c>
      <c r="AN59" s="5">
        <v>555</v>
      </c>
      <c r="AO59" s="5">
        <v>555</v>
      </c>
      <c r="AP59" s="5">
        <v>555</v>
      </c>
      <c r="AQ59" s="5">
        <v>555</v>
      </c>
      <c r="AR59" s="5">
        <v>555</v>
      </c>
      <c r="AS59" s="5">
        <v>555</v>
      </c>
      <c r="AT59" s="5">
        <v>555</v>
      </c>
      <c r="AU59" s="5">
        <v>555</v>
      </c>
      <c r="AV59" s="5">
        <v>555</v>
      </c>
      <c r="AW59" s="5">
        <v>555</v>
      </c>
      <c r="AX59" s="5">
        <v>555</v>
      </c>
      <c r="AY59" s="5">
        <v>555</v>
      </c>
      <c r="AZ59" s="5">
        <v>555</v>
      </c>
      <c r="BA59" s="5">
        <v>555</v>
      </c>
      <c r="BB59" s="5">
        <v>555</v>
      </c>
      <c r="BC59" s="5">
        <v>555</v>
      </c>
      <c r="BD59" s="5">
        <v>555</v>
      </c>
      <c r="BE59" s="5">
        <v>555</v>
      </c>
      <c r="BF59" s="5">
        <v>555</v>
      </c>
      <c r="BG59" s="5">
        <v>555</v>
      </c>
      <c r="BH59" s="5">
        <v>555</v>
      </c>
      <c r="BI59" s="5">
        <v>555</v>
      </c>
      <c r="BJ59" s="5">
        <v>555</v>
      </c>
      <c r="BK59" s="5">
        <v>555</v>
      </c>
      <c r="BL59" s="5">
        <v>555</v>
      </c>
      <c r="BM59" s="5">
        <v>555</v>
      </c>
      <c r="BN59" s="5">
        <v>555</v>
      </c>
      <c r="BO59" s="5">
        <v>555</v>
      </c>
      <c r="BP59" s="5">
        <v>555</v>
      </c>
      <c r="BQ59" s="5">
        <v>555</v>
      </c>
      <c r="BR59" s="5">
        <v>555</v>
      </c>
      <c r="BS59" s="5">
        <v>555</v>
      </c>
      <c r="BT59" s="5">
        <v>555</v>
      </c>
      <c r="BU59" s="5">
        <v>555</v>
      </c>
      <c r="BV59" s="5">
        <v>555</v>
      </c>
      <c r="BW59" s="5">
        <v>555</v>
      </c>
      <c r="BX59" s="5">
        <v>555</v>
      </c>
      <c r="BY59" s="5">
        <v>555</v>
      </c>
      <c r="BZ59" s="5">
        <v>555</v>
      </c>
      <c r="CA59" s="5">
        <v>555</v>
      </c>
      <c r="CB59" s="5">
        <v>555</v>
      </c>
      <c r="CC59" s="5">
        <v>555</v>
      </c>
      <c r="CD59" s="5">
        <v>555</v>
      </c>
      <c r="CE59" s="5">
        <v>555</v>
      </c>
      <c r="CF59" s="5">
        <v>555</v>
      </c>
      <c r="CG59" s="5">
        <v>555</v>
      </c>
      <c r="CH59" s="5">
        <v>555</v>
      </c>
      <c r="CI59" s="5">
        <v>555</v>
      </c>
      <c r="CJ59" s="5">
        <v>555</v>
      </c>
      <c r="CK59" s="5">
        <v>555</v>
      </c>
      <c r="CL59" s="5">
        <v>555</v>
      </c>
      <c r="CM59" s="5">
        <v>555</v>
      </c>
      <c r="CN59" s="5">
        <v>555</v>
      </c>
      <c r="CO59" s="5">
        <v>555</v>
      </c>
      <c r="CP59" s="5">
        <v>555</v>
      </c>
      <c r="CQ59" s="5">
        <v>555</v>
      </c>
      <c r="CR59" s="5">
        <v>555</v>
      </c>
      <c r="CS59" s="5">
        <v>555</v>
      </c>
      <c r="CT59" s="5">
        <v>555</v>
      </c>
      <c r="CU59" s="218">
        <f t="shared" si="0"/>
        <v>0</v>
      </c>
      <c r="CV59" s="7">
        <v>35</v>
      </c>
      <c r="CW59" s="5">
        <v>35</v>
      </c>
      <c r="CX59" s="5">
        <v>35</v>
      </c>
      <c r="CY59" s="5">
        <v>35</v>
      </c>
      <c r="CZ59" s="5">
        <v>35</v>
      </c>
      <c r="DA59" s="5">
        <v>35</v>
      </c>
      <c r="DB59" s="5">
        <v>35</v>
      </c>
      <c r="DC59" s="5">
        <v>35</v>
      </c>
      <c r="DD59" s="43" t="s">
        <v>7</v>
      </c>
      <c r="DE59" s="44" t="s">
        <v>7</v>
      </c>
      <c r="DF59" s="47" t="s">
        <v>7</v>
      </c>
      <c r="DG59" s="53" t="s">
        <v>7</v>
      </c>
      <c r="DH59" s="65" t="s">
        <v>7</v>
      </c>
      <c r="DI59" s="69" t="s">
        <v>7</v>
      </c>
      <c r="DJ59" s="71">
        <v>35</v>
      </c>
      <c r="DK59" s="5">
        <v>35</v>
      </c>
      <c r="DL59" s="5">
        <v>35</v>
      </c>
      <c r="DM59" s="5">
        <v>35</v>
      </c>
      <c r="DN59" s="5">
        <v>35</v>
      </c>
      <c r="DO59" s="5">
        <v>35</v>
      </c>
      <c r="DP59" s="5">
        <v>35</v>
      </c>
      <c r="DQ59" s="5">
        <v>35</v>
      </c>
      <c r="DR59" s="5">
        <v>35</v>
      </c>
      <c r="DS59" s="5">
        <v>35</v>
      </c>
      <c r="DT59" s="5">
        <v>35</v>
      </c>
      <c r="DU59" s="5">
        <v>35</v>
      </c>
      <c r="DV59" s="5">
        <v>35</v>
      </c>
      <c r="DW59" s="5">
        <v>35</v>
      </c>
      <c r="DX59" s="5">
        <v>35</v>
      </c>
      <c r="DY59" s="5">
        <v>35</v>
      </c>
      <c r="DZ59" s="5">
        <v>35</v>
      </c>
      <c r="EA59" s="5">
        <v>35</v>
      </c>
      <c r="EB59" s="5">
        <v>35</v>
      </c>
      <c r="EC59" s="5">
        <v>35</v>
      </c>
      <c r="ED59" s="5">
        <v>35</v>
      </c>
      <c r="EE59" s="5">
        <v>35</v>
      </c>
      <c r="EF59" s="5">
        <v>35</v>
      </c>
      <c r="EG59" s="5">
        <v>35</v>
      </c>
      <c r="EH59" s="5">
        <v>35</v>
      </c>
      <c r="EI59" s="5">
        <v>35</v>
      </c>
      <c r="EJ59" s="5">
        <v>35</v>
      </c>
      <c r="EK59" s="5">
        <v>35</v>
      </c>
      <c r="EL59" s="5">
        <v>35</v>
      </c>
      <c r="EM59" s="5">
        <v>35</v>
      </c>
      <c r="EN59" s="5">
        <v>35</v>
      </c>
      <c r="EO59" s="5">
        <v>35</v>
      </c>
      <c r="EP59" s="5">
        <v>35</v>
      </c>
      <c r="EQ59" s="5">
        <v>35</v>
      </c>
      <c r="ER59" s="5">
        <v>35</v>
      </c>
      <c r="ES59" s="5">
        <v>35</v>
      </c>
      <c r="ET59" s="5">
        <v>35</v>
      </c>
      <c r="EU59" s="5">
        <v>35</v>
      </c>
      <c r="EV59" s="5">
        <v>35</v>
      </c>
      <c r="EW59" s="5">
        <v>35</v>
      </c>
      <c r="EX59" s="5">
        <v>35</v>
      </c>
      <c r="EY59" s="5">
        <v>35</v>
      </c>
      <c r="EZ59" s="5">
        <v>35</v>
      </c>
      <c r="FA59" s="5">
        <v>35</v>
      </c>
      <c r="FB59" s="5">
        <v>35</v>
      </c>
      <c r="FC59" s="5">
        <v>35</v>
      </c>
      <c r="FD59" s="5">
        <v>35</v>
      </c>
      <c r="FE59" s="5">
        <v>35</v>
      </c>
      <c r="FF59" s="5">
        <v>35</v>
      </c>
      <c r="FG59" s="5">
        <v>35</v>
      </c>
      <c r="FH59" s="5">
        <v>35</v>
      </c>
      <c r="FI59" s="5">
        <v>35</v>
      </c>
      <c r="FJ59" s="5">
        <v>35</v>
      </c>
      <c r="FK59" s="5">
        <v>35</v>
      </c>
      <c r="FL59" s="5">
        <v>35</v>
      </c>
      <c r="FM59" s="5">
        <v>35</v>
      </c>
      <c r="FN59" s="5">
        <v>35</v>
      </c>
      <c r="FO59" s="5">
        <v>35</v>
      </c>
      <c r="FP59" s="5">
        <v>35</v>
      </c>
      <c r="FQ59" s="5">
        <v>35</v>
      </c>
      <c r="FR59" s="5">
        <v>35</v>
      </c>
      <c r="FS59" s="5">
        <v>35</v>
      </c>
      <c r="FT59" s="5">
        <v>35</v>
      </c>
      <c r="FU59" s="5">
        <v>35</v>
      </c>
      <c r="FV59" s="5">
        <v>35</v>
      </c>
      <c r="FW59" s="5">
        <v>35</v>
      </c>
      <c r="FX59" s="5">
        <v>35</v>
      </c>
      <c r="FY59" s="5">
        <v>35</v>
      </c>
      <c r="FZ59" s="5">
        <v>35</v>
      </c>
      <c r="GA59" s="5">
        <v>35</v>
      </c>
      <c r="GB59" s="5">
        <v>35</v>
      </c>
      <c r="GC59" s="5">
        <v>35</v>
      </c>
      <c r="GD59" s="5">
        <v>35</v>
      </c>
      <c r="GE59" s="5">
        <v>35</v>
      </c>
      <c r="GF59" s="5">
        <v>35</v>
      </c>
      <c r="GG59" s="5">
        <v>35</v>
      </c>
      <c r="GH59" s="5">
        <v>35</v>
      </c>
      <c r="GI59" s="5">
        <v>35</v>
      </c>
      <c r="GJ59" s="5">
        <v>35</v>
      </c>
      <c r="GK59" s="218">
        <f t="shared" si="3"/>
        <v>0</v>
      </c>
      <c r="GL59" s="7">
        <v>1996</v>
      </c>
      <c r="GM59" s="7">
        <v>2018</v>
      </c>
      <c r="GN59" s="7">
        <v>2047</v>
      </c>
      <c r="GO59" s="13">
        <v>2068</v>
      </c>
      <c r="GP59" s="17">
        <v>2085</v>
      </c>
      <c r="GQ59" s="22">
        <v>2101</v>
      </c>
      <c r="GR59" s="31">
        <v>2121</v>
      </c>
      <c r="GS59" s="37">
        <v>2150</v>
      </c>
      <c r="GT59" s="41">
        <v>2190</v>
      </c>
      <c r="GU59" s="44">
        <v>2230</v>
      </c>
      <c r="GV59" s="47">
        <v>2271</v>
      </c>
      <c r="GW59" s="53">
        <v>2328</v>
      </c>
      <c r="GX59" s="65">
        <v>2377</v>
      </c>
      <c r="GY59" s="69">
        <v>2417</v>
      </c>
      <c r="GZ59" s="71">
        <v>2424</v>
      </c>
      <c r="HA59" s="73">
        <v>2424</v>
      </c>
      <c r="HB59" s="77">
        <v>2424</v>
      </c>
      <c r="HC59" s="82">
        <v>2424</v>
      </c>
      <c r="HD59" s="88">
        <v>2424</v>
      </c>
      <c r="HE59" s="90">
        <v>2424</v>
      </c>
      <c r="HF59" s="93">
        <v>2424</v>
      </c>
      <c r="HG59" s="99">
        <v>2424</v>
      </c>
      <c r="HH59" s="104">
        <v>2424</v>
      </c>
      <c r="HI59" s="114">
        <v>2424</v>
      </c>
      <c r="HJ59" s="117">
        <v>2424</v>
      </c>
      <c r="HK59" s="122">
        <v>2424</v>
      </c>
      <c r="HL59" s="124">
        <v>2424</v>
      </c>
      <c r="HM59" s="129">
        <v>2424</v>
      </c>
      <c r="HN59" s="133">
        <v>2424</v>
      </c>
      <c r="HO59" s="136">
        <v>2429</v>
      </c>
      <c r="HP59" s="140">
        <v>2447</v>
      </c>
      <c r="HQ59" s="145">
        <v>2458</v>
      </c>
      <c r="HR59" s="149">
        <v>2458</v>
      </c>
      <c r="HS59" s="153">
        <v>2458</v>
      </c>
      <c r="HT59" s="158">
        <v>2458</v>
      </c>
      <c r="HU59" s="163">
        <v>2458</v>
      </c>
      <c r="HV59" s="167">
        <v>2458</v>
      </c>
      <c r="HW59" s="174">
        <v>2458</v>
      </c>
      <c r="HX59" s="178">
        <v>2458</v>
      </c>
      <c r="HY59" s="184">
        <v>2458</v>
      </c>
      <c r="HZ59" s="189">
        <v>2458</v>
      </c>
      <c r="IA59" s="193">
        <v>2458</v>
      </c>
      <c r="IB59" s="202">
        <v>2458</v>
      </c>
      <c r="IC59" s="205">
        <v>2458</v>
      </c>
      <c r="ID59" s="209">
        <v>2458</v>
      </c>
      <c r="IE59" s="218">
        <v>2458</v>
      </c>
      <c r="IF59" s="225">
        <v>2458</v>
      </c>
      <c r="IG59" s="229">
        <v>2458</v>
      </c>
      <c r="IH59" s="235">
        <v>2458</v>
      </c>
      <c r="II59" s="245">
        <v>2458</v>
      </c>
      <c r="IJ59" s="251">
        <v>2458</v>
      </c>
      <c r="IK59" s="255">
        <v>2458</v>
      </c>
      <c r="IL59" s="264">
        <v>2458</v>
      </c>
      <c r="IM59" s="268">
        <v>2458</v>
      </c>
      <c r="IN59" s="272">
        <v>2458</v>
      </c>
      <c r="IO59" s="279">
        <v>2458</v>
      </c>
      <c r="IP59" s="285">
        <v>2458</v>
      </c>
      <c r="IQ59" s="291">
        <v>2458</v>
      </c>
      <c r="IR59" s="295">
        <v>2458</v>
      </c>
      <c r="IS59" s="299">
        <v>2458</v>
      </c>
      <c r="IT59" s="305">
        <v>2458</v>
      </c>
      <c r="IU59" s="308">
        <v>2458</v>
      </c>
      <c r="IV59" s="310">
        <v>2458</v>
      </c>
      <c r="IW59" s="313">
        <v>2458</v>
      </c>
      <c r="IX59" s="317">
        <v>2458</v>
      </c>
      <c r="IY59" s="322">
        <v>2458</v>
      </c>
      <c r="IZ59" s="327">
        <v>2458</v>
      </c>
      <c r="JA59" s="331">
        <v>2458</v>
      </c>
      <c r="JB59" s="335">
        <v>2458</v>
      </c>
      <c r="JC59" s="338">
        <v>2458</v>
      </c>
      <c r="JD59" s="343">
        <v>2458</v>
      </c>
      <c r="JE59" s="346">
        <v>2458</v>
      </c>
      <c r="JF59" s="354">
        <v>2458</v>
      </c>
      <c r="JG59" s="375">
        <v>2458</v>
      </c>
      <c r="JH59" s="388">
        <v>2458</v>
      </c>
      <c r="JI59" s="393">
        <v>2458</v>
      </c>
      <c r="JJ59" s="414">
        <v>2458</v>
      </c>
      <c r="JK59" s="422">
        <v>2458</v>
      </c>
      <c r="JL59" s="429">
        <v>2458</v>
      </c>
      <c r="JM59" s="435">
        <v>2458</v>
      </c>
      <c r="JN59" s="441">
        <v>2458</v>
      </c>
      <c r="JO59" s="448">
        <v>2458</v>
      </c>
      <c r="JP59" s="456">
        <v>2458</v>
      </c>
      <c r="JQ59" s="460">
        <v>2458</v>
      </c>
      <c r="JR59" s="469">
        <v>2458</v>
      </c>
      <c r="JS59" s="475">
        <v>2458</v>
      </c>
      <c r="JT59" s="483">
        <v>2458</v>
      </c>
      <c r="JU59" s="489">
        <v>2458</v>
      </c>
      <c r="JV59" s="498">
        <v>2458</v>
      </c>
      <c r="JW59" s="505">
        <v>2458</v>
      </c>
      <c r="JX59" s="511">
        <v>2458</v>
      </c>
      <c r="JY59" s="519">
        <v>2458</v>
      </c>
      <c r="JZ59" s="530">
        <v>2458</v>
      </c>
      <c r="KA59" s="218">
        <f t="shared" si="4"/>
        <v>0</v>
      </c>
      <c r="KB59" s="4" t="s">
        <v>8</v>
      </c>
    </row>
    <row r="60" spans="1:288" ht="15" customHeight="1" x14ac:dyDescent="0.2">
      <c r="A60" s="557"/>
      <c r="B60" s="132">
        <v>59</v>
      </c>
      <c r="C60" s="4" t="s">
        <v>285</v>
      </c>
      <c r="D60" s="132">
        <v>3</v>
      </c>
      <c r="E60" s="132">
        <v>3</v>
      </c>
      <c r="F60" s="7">
        <v>331</v>
      </c>
      <c r="G60" s="1">
        <v>339</v>
      </c>
      <c r="H60" s="10">
        <v>348</v>
      </c>
      <c r="I60" s="13">
        <v>358</v>
      </c>
      <c r="J60" s="18">
        <v>367</v>
      </c>
      <c r="K60" s="1">
        <v>376</v>
      </c>
      <c r="L60" s="1">
        <v>384</v>
      </c>
      <c r="M60" s="1">
        <f t="shared" si="103"/>
        <v>394</v>
      </c>
      <c r="N60" s="1">
        <f>ROUND((M60-F60)/7+M60,0)</f>
        <v>403</v>
      </c>
      <c r="O60" s="1">
        <f>ROUND((N60-F60)/8+N60,0)</f>
        <v>412</v>
      </c>
      <c r="P60" s="1">
        <f t="shared" ref="P60:P61" si="104">ROUND((O60-F60)/9+O60,0)</f>
        <v>421</v>
      </c>
      <c r="Q60" s="1">
        <f>ROUND((P60-F60)/10+P60,1)</f>
        <v>430</v>
      </c>
      <c r="R60" s="65">
        <v>449</v>
      </c>
      <c r="S60" s="69">
        <v>460</v>
      </c>
      <c r="T60" s="71">
        <v>471</v>
      </c>
      <c r="U60" s="73">
        <v>481</v>
      </c>
      <c r="V60" s="77">
        <v>487</v>
      </c>
      <c r="W60" s="1">
        <f>ROUND((V60-T60)/2+V60,1)</f>
        <v>495</v>
      </c>
      <c r="X60" s="1">
        <f>ROUND((W60-T60)/3+W60,1)</f>
        <v>503</v>
      </c>
      <c r="Y60" s="90">
        <v>515</v>
      </c>
      <c r="Z60" s="93">
        <v>525</v>
      </c>
      <c r="AA60" s="1">
        <f>ROUND((Z60-W60)/3+Z60,1)</f>
        <v>535</v>
      </c>
      <c r="AB60" s="104">
        <v>545</v>
      </c>
      <c r="AC60" s="114">
        <v>557</v>
      </c>
      <c r="AD60" s="117">
        <v>570</v>
      </c>
      <c r="AE60" s="122">
        <v>584</v>
      </c>
      <c r="AF60" s="124">
        <v>598</v>
      </c>
      <c r="AG60" s="129">
        <v>618</v>
      </c>
      <c r="AH60" s="133">
        <v>621</v>
      </c>
      <c r="AI60" s="1">
        <f>ROUND((AH60-AE60)/3+AH60,1)</f>
        <v>633.29999999999995</v>
      </c>
      <c r="AJ60" s="1">
        <f>ROUND((AI60-AF60)/3+AI60,1)</f>
        <v>645.1</v>
      </c>
      <c r="AK60" s="1">
        <f>ROUND((AJ60-AG60)/3+AJ60,1)</f>
        <v>654.1</v>
      </c>
      <c r="AL60" s="1">
        <v>667.2</v>
      </c>
      <c r="AM60" s="1">
        <v>680.3</v>
      </c>
      <c r="AN60" s="1">
        <v>693.4</v>
      </c>
      <c r="AO60" s="163">
        <v>765</v>
      </c>
      <c r="AP60" s="1">
        <v>778</v>
      </c>
      <c r="AQ60" s="1">
        <v>790</v>
      </c>
      <c r="AR60" s="1">
        <v>802</v>
      </c>
      <c r="AS60" s="1">
        <v>814</v>
      </c>
      <c r="AT60" s="1">
        <v>826</v>
      </c>
      <c r="AU60" s="1">
        <v>838</v>
      </c>
      <c r="AV60" s="1">
        <v>850</v>
      </c>
      <c r="AW60" s="1">
        <v>862</v>
      </c>
      <c r="AX60" s="1">
        <v>874</v>
      </c>
      <c r="AY60" s="1">
        <v>884</v>
      </c>
      <c r="AZ60" s="1">
        <v>896</v>
      </c>
      <c r="BA60" s="1">
        <v>908</v>
      </c>
      <c r="BB60" s="1">
        <v>920</v>
      </c>
      <c r="BC60" s="1">
        <v>932</v>
      </c>
      <c r="BD60" s="1">
        <v>944</v>
      </c>
      <c r="BE60" s="1">
        <v>956</v>
      </c>
      <c r="BF60" s="1">
        <v>968</v>
      </c>
      <c r="BG60" s="1">
        <v>980</v>
      </c>
      <c r="BH60" s="1">
        <v>992</v>
      </c>
      <c r="BI60" s="1">
        <v>1004</v>
      </c>
      <c r="BJ60" s="1">
        <v>1016</v>
      </c>
      <c r="BK60" s="1">
        <v>1028</v>
      </c>
      <c r="BL60" s="1">
        <v>1040</v>
      </c>
      <c r="BM60" s="1">
        <v>1052</v>
      </c>
      <c r="BN60" s="1">
        <v>1064</v>
      </c>
      <c r="BO60" s="1">
        <v>1076</v>
      </c>
      <c r="BP60" s="1">
        <v>1088</v>
      </c>
      <c r="BQ60" s="1">
        <v>1100</v>
      </c>
      <c r="BR60" s="1">
        <v>1112</v>
      </c>
      <c r="BS60" s="1">
        <v>1124</v>
      </c>
      <c r="BT60" s="1">
        <v>1136</v>
      </c>
      <c r="BU60" s="1">
        <v>1148</v>
      </c>
      <c r="BV60" s="1">
        <v>1160</v>
      </c>
      <c r="BW60" s="1">
        <v>1172</v>
      </c>
      <c r="BX60" s="1">
        <v>1184</v>
      </c>
      <c r="BY60" s="1">
        <v>1196</v>
      </c>
      <c r="BZ60" s="1">
        <v>1208</v>
      </c>
      <c r="CA60" s="1">
        <v>1220</v>
      </c>
      <c r="CB60" s="1">
        <v>1232</v>
      </c>
      <c r="CC60" s="1">
        <v>1244</v>
      </c>
      <c r="CD60" s="1">
        <v>1256</v>
      </c>
      <c r="CE60" s="1">
        <v>1268</v>
      </c>
      <c r="CF60" s="1">
        <v>1280</v>
      </c>
      <c r="CG60" s="1">
        <v>1292</v>
      </c>
      <c r="CH60" s="1">
        <v>1304</v>
      </c>
      <c r="CI60" s="1">
        <v>1316</v>
      </c>
      <c r="CJ60" s="1">
        <v>1328</v>
      </c>
      <c r="CK60" s="1">
        <v>1340</v>
      </c>
      <c r="CL60" s="1">
        <v>1352</v>
      </c>
      <c r="CM60" s="1">
        <v>1364</v>
      </c>
      <c r="CN60" s="1">
        <f>CM60+12</f>
        <v>1376</v>
      </c>
      <c r="CO60" s="1">
        <v>1388</v>
      </c>
      <c r="CP60" s="1">
        <v>1400</v>
      </c>
      <c r="CQ60" s="1">
        <v>1412</v>
      </c>
      <c r="CR60" s="1">
        <v>1424</v>
      </c>
      <c r="CS60" s="522">
        <v>1436</v>
      </c>
      <c r="CT60" s="1">
        <v>1448</v>
      </c>
      <c r="CU60" s="218">
        <f t="shared" si="0"/>
        <v>12</v>
      </c>
      <c r="CV60" s="7">
        <v>253</v>
      </c>
      <c r="CW60" s="1">
        <v>253</v>
      </c>
      <c r="CX60" s="10">
        <v>253</v>
      </c>
      <c r="CY60" s="13">
        <v>253</v>
      </c>
      <c r="CZ60" s="18">
        <v>253</v>
      </c>
      <c r="DA60" s="1">
        <v>253</v>
      </c>
      <c r="DB60" s="1">
        <v>253</v>
      </c>
      <c r="DC60" s="1">
        <f>ROUND((DB60-CV60)/6/31*21+DB60,0)</f>
        <v>253</v>
      </c>
      <c r="DD60" s="1">
        <f>ROUND((DC60-CV60)/7+DC60,0)</f>
        <v>253</v>
      </c>
      <c r="DE60" s="1">
        <v>253</v>
      </c>
      <c r="DF60" s="1">
        <f t="shared" ref="DF60:DF61" si="105">ROUND((DE60-CV60)/9+DE60+1,0)</f>
        <v>254</v>
      </c>
      <c r="DG60" s="1">
        <f>ROUND((DF60-CV60)/10+DF60+1,1)</f>
        <v>255.1</v>
      </c>
      <c r="DH60" s="65">
        <v>260</v>
      </c>
      <c r="DI60" s="69">
        <v>260</v>
      </c>
      <c r="DJ60" s="71">
        <v>260</v>
      </c>
      <c r="DK60" s="73">
        <v>261</v>
      </c>
      <c r="DL60" s="77">
        <v>262</v>
      </c>
      <c r="DM60" s="1">
        <f>ROUND((DL60-DJ60)/2+DL60,1)</f>
        <v>263</v>
      </c>
      <c r="DN60" s="1">
        <f>ROUND((DM60-DJ60)/3+DM60,1)</f>
        <v>264</v>
      </c>
      <c r="DO60" s="90">
        <v>264</v>
      </c>
      <c r="DP60" s="93">
        <v>266</v>
      </c>
      <c r="DQ60" s="1">
        <f>ROUND((DP60-DM60)/3+DP60,1)</f>
        <v>267</v>
      </c>
      <c r="DR60" s="104">
        <v>267</v>
      </c>
      <c r="DS60" s="114">
        <v>268</v>
      </c>
      <c r="DT60" s="117">
        <v>268</v>
      </c>
      <c r="DU60" s="122">
        <v>269</v>
      </c>
      <c r="DV60" s="124">
        <v>269</v>
      </c>
      <c r="DW60" s="129">
        <v>269</v>
      </c>
      <c r="DX60" s="133">
        <v>269</v>
      </c>
      <c r="DY60" s="1">
        <v>269</v>
      </c>
      <c r="DZ60" s="1">
        <f>DY60</f>
        <v>269</v>
      </c>
      <c r="EA60" s="1">
        <v>269</v>
      </c>
      <c r="EB60" s="1">
        <v>270</v>
      </c>
      <c r="EC60" s="1">
        <v>279.5</v>
      </c>
      <c r="ED60" s="1">
        <v>289</v>
      </c>
      <c r="EE60" s="163">
        <v>269</v>
      </c>
      <c r="EF60" s="1">
        <v>269</v>
      </c>
      <c r="EG60" s="1">
        <v>269</v>
      </c>
      <c r="EH60" s="1">
        <v>269</v>
      </c>
      <c r="EI60" s="1">
        <v>269</v>
      </c>
      <c r="EJ60" s="1">
        <v>269</v>
      </c>
      <c r="EK60" s="1">
        <f>EJ60</f>
        <v>269</v>
      </c>
      <c r="EL60" s="1">
        <f t="shared" ref="EL60:EL61" si="106">EK60</f>
        <v>269</v>
      </c>
      <c r="EM60" s="1">
        <f>EL60</f>
        <v>269</v>
      </c>
      <c r="EN60" s="1">
        <f t="shared" ref="EN60:EN61" si="107">EM60</f>
        <v>269</v>
      </c>
      <c r="EO60" s="1">
        <f>EN60</f>
        <v>269</v>
      </c>
      <c r="EP60" s="1">
        <v>269</v>
      </c>
      <c r="EQ60" s="1">
        <v>269</v>
      </c>
      <c r="ER60" s="1">
        <v>269</v>
      </c>
      <c r="ES60" s="1">
        <v>269</v>
      </c>
      <c r="ET60" s="1">
        <v>269</v>
      </c>
      <c r="EU60" s="1">
        <v>269</v>
      </c>
      <c r="EV60" s="1">
        <f>EU60</f>
        <v>269</v>
      </c>
      <c r="EW60" s="1">
        <f t="shared" ref="EW60:EW61" si="108">EV60</f>
        <v>269</v>
      </c>
      <c r="EX60" s="1">
        <f t="shared" ref="EX60:EX61" si="109">EW60</f>
        <v>269</v>
      </c>
      <c r="EY60" s="1">
        <v>269</v>
      </c>
      <c r="EZ60" s="1">
        <v>269</v>
      </c>
      <c r="FA60" s="1">
        <v>269</v>
      </c>
      <c r="FB60" s="1">
        <v>269</v>
      </c>
      <c r="FC60" s="1">
        <v>269</v>
      </c>
      <c r="FD60" s="1">
        <v>269</v>
      </c>
      <c r="FE60" s="1">
        <v>269</v>
      </c>
      <c r="FF60" s="1">
        <v>269</v>
      </c>
      <c r="FG60" s="1">
        <f t="shared" ref="FG60:FG61" si="110">FF60</f>
        <v>269</v>
      </c>
      <c r="FH60" s="1">
        <f t="shared" ref="FH60:FH61" si="111">FG60</f>
        <v>269</v>
      </c>
      <c r="FI60" s="1">
        <f t="shared" ref="FI60:FI61" si="112">FH60</f>
        <v>269</v>
      </c>
      <c r="FJ60" s="1">
        <f t="shared" ref="FJ60:FJ61" si="113">FI60</f>
        <v>269</v>
      </c>
      <c r="FK60" s="1">
        <v>269</v>
      </c>
      <c r="FL60" s="1">
        <v>269</v>
      </c>
      <c r="FM60" s="1">
        <v>269</v>
      </c>
      <c r="FN60" s="1">
        <v>269</v>
      </c>
      <c r="FO60" s="1">
        <v>269</v>
      </c>
      <c r="FP60" s="1">
        <v>269</v>
      </c>
      <c r="FQ60" s="1">
        <v>269</v>
      </c>
      <c r="FR60" s="1">
        <v>269</v>
      </c>
      <c r="FS60" s="1">
        <v>269</v>
      </c>
      <c r="FT60" s="1">
        <v>269</v>
      </c>
      <c r="FU60" s="1">
        <v>269</v>
      </c>
      <c r="FV60" s="1">
        <v>269</v>
      </c>
      <c r="FW60" s="1">
        <v>269</v>
      </c>
      <c r="FX60" s="1">
        <v>269</v>
      </c>
      <c r="FY60" s="1">
        <v>269</v>
      </c>
      <c r="FZ60" s="1">
        <v>269</v>
      </c>
      <c r="GA60" s="1">
        <v>269</v>
      </c>
      <c r="GB60" s="1">
        <v>269</v>
      </c>
      <c r="GC60" s="1">
        <v>269</v>
      </c>
      <c r="GD60" s="1">
        <v>269</v>
      </c>
      <c r="GE60" s="1">
        <v>269</v>
      </c>
      <c r="GF60" s="1">
        <v>269</v>
      </c>
      <c r="GG60" s="1">
        <v>269</v>
      </c>
      <c r="GH60" s="1">
        <v>269</v>
      </c>
      <c r="GI60" s="522">
        <v>269</v>
      </c>
      <c r="GJ60" s="1">
        <v>269</v>
      </c>
      <c r="GK60" s="218">
        <f t="shared" si="3"/>
        <v>0</v>
      </c>
      <c r="GL60" s="7">
        <v>5626</v>
      </c>
      <c r="GM60" s="7">
        <v>5758</v>
      </c>
      <c r="GN60" s="7">
        <v>5890</v>
      </c>
      <c r="GO60" s="13">
        <v>6011</v>
      </c>
      <c r="GP60" s="17">
        <v>6139</v>
      </c>
      <c r="GQ60" s="22">
        <v>6270</v>
      </c>
      <c r="GR60" s="31">
        <v>6418</v>
      </c>
      <c r="GS60" s="37">
        <v>6639</v>
      </c>
      <c r="GT60" s="41">
        <v>6922</v>
      </c>
      <c r="GU60" s="44">
        <v>7069</v>
      </c>
      <c r="GV60" s="47">
        <v>7207</v>
      </c>
      <c r="GW60" s="53">
        <v>7357</v>
      </c>
      <c r="GX60" s="65">
        <v>7495</v>
      </c>
      <c r="GY60" s="69">
        <v>7647</v>
      </c>
      <c r="GZ60" s="71">
        <v>7786</v>
      </c>
      <c r="HA60" s="73">
        <v>7902</v>
      </c>
      <c r="HB60" s="77">
        <v>8056</v>
      </c>
      <c r="HC60" s="82">
        <v>8191</v>
      </c>
      <c r="HD60" s="88">
        <v>8363</v>
      </c>
      <c r="HE60" s="90">
        <v>8612</v>
      </c>
      <c r="HF60" s="93">
        <v>8760</v>
      </c>
      <c r="HG60" s="99">
        <v>8899</v>
      </c>
      <c r="HH60" s="104">
        <v>9024</v>
      </c>
      <c r="HI60" s="114">
        <v>9160</v>
      </c>
      <c r="HJ60" s="117">
        <v>9286</v>
      </c>
      <c r="HK60" s="122">
        <v>9427</v>
      </c>
      <c r="HL60" s="124">
        <v>9529</v>
      </c>
      <c r="HM60" s="129">
        <v>9620</v>
      </c>
      <c r="HN60" s="133">
        <v>9776</v>
      </c>
      <c r="HO60" s="136">
        <v>10118</v>
      </c>
      <c r="HP60" s="140">
        <v>10634</v>
      </c>
      <c r="HQ60" s="145">
        <v>11227</v>
      </c>
      <c r="HR60" s="149">
        <v>11801</v>
      </c>
      <c r="HS60" s="153">
        <v>12116</v>
      </c>
      <c r="HT60" s="158">
        <v>12253</v>
      </c>
      <c r="HU60" s="163">
        <v>12380</v>
      </c>
      <c r="HV60" s="167">
        <v>12509</v>
      </c>
      <c r="HW60" s="174">
        <v>12631</v>
      </c>
      <c r="HX60" s="178">
        <v>12743</v>
      </c>
      <c r="HY60" s="184">
        <v>12835</v>
      </c>
      <c r="HZ60" s="189">
        <v>13055</v>
      </c>
      <c r="IA60" s="193">
        <v>13401</v>
      </c>
      <c r="IB60" s="202">
        <v>13795</v>
      </c>
      <c r="IC60" s="205">
        <v>14033</v>
      </c>
      <c r="ID60" s="209">
        <v>14351</v>
      </c>
      <c r="IE60" s="218">
        <v>14630</v>
      </c>
      <c r="IF60" s="225">
        <v>14834</v>
      </c>
      <c r="IG60" s="229">
        <v>15004</v>
      </c>
      <c r="IH60" s="235">
        <v>15157</v>
      </c>
      <c r="II60" s="245">
        <v>15278</v>
      </c>
      <c r="IJ60" s="251">
        <v>15392</v>
      </c>
      <c r="IK60" s="255">
        <v>15496</v>
      </c>
      <c r="IL60" s="264">
        <v>15845</v>
      </c>
      <c r="IM60" s="268">
        <v>15947</v>
      </c>
      <c r="IN60" s="272">
        <v>16056</v>
      </c>
      <c r="IO60" s="279">
        <v>16163</v>
      </c>
      <c r="IP60" s="285">
        <v>16279</v>
      </c>
      <c r="IQ60" s="291">
        <v>16386</v>
      </c>
      <c r="IR60" s="295">
        <v>16494</v>
      </c>
      <c r="IS60" s="299">
        <v>16597</v>
      </c>
      <c r="IT60" s="305">
        <v>16701</v>
      </c>
      <c r="IU60" s="308">
        <v>16801</v>
      </c>
      <c r="IV60" s="310">
        <v>16902</v>
      </c>
      <c r="IW60" s="313">
        <v>17030</v>
      </c>
      <c r="IX60" s="317">
        <v>17223</v>
      </c>
      <c r="IY60" s="322">
        <v>17468</v>
      </c>
      <c r="IZ60" s="327">
        <v>17750</v>
      </c>
      <c r="JA60" s="331">
        <v>17897</v>
      </c>
      <c r="JB60" s="335">
        <v>18116</v>
      </c>
      <c r="JC60" s="338">
        <v>18226</v>
      </c>
      <c r="JD60" s="343">
        <v>18370</v>
      </c>
      <c r="JE60" s="346">
        <v>18495</v>
      </c>
      <c r="JF60" s="354">
        <v>18617</v>
      </c>
      <c r="JG60" s="375">
        <v>18713</v>
      </c>
      <c r="JH60" s="388">
        <v>18806</v>
      </c>
      <c r="JI60" s="393">
        <v>18908</v>
      </c>
      <c r="JJ60" s="414">
        <v>19210</v>
      </c>
      <c r="JK60" s="422">
        <v>19297</v>
      </c>
      <c r="JL60" s="429">
        <v>19399</v>
      </c>
      <c r="JM60" s="435">
        <v>19521</v>
      </c>
      <c r="JN60" s="441">
        <v>19658</v>
      </c>
      <c r="JO60" s="448">
        <v>19777</v>
      </c>
      <c r="JP60" s="456">
        <v>19969</v>
      </c>
      <c r="JQ60" s="460">
        <v>20107</v>
      </c>
      <c r="JR60" s="469">
        <v>20245</v>
      </c>
      <c r="JS60" s="475">
        <v>20368</v>
      </c>
      <c r="JT60" s="483">
        <v>20459</v>
      </c>
      <c r="JU60" s="489">
        <v>20541</v>
      </c>
      <c r="JV60" s="498">
        <v>20657</v>
      </c>
      <c r="JW60" s="505">
        <v>20766</v>
      </c>
      <c r="JX60" s="511">
        <v>20864</v>
      </c>
      <c r="JY60" s="519">
        <v>21003</v>
      </c>
      <c r="JZ60" s="530">
        <v>21112</v>
      </c>
      <c r="KA60" s="218">
        <f t="shared" si="4"/>
        <v>109</v>
      </c>
      <c r="KB60" s="4"/>
    </row>
    <row r="61" spans="1:288" ht="15" customHeight="1" x14ac:dyDescent="0.2">
      <c r="A61" s="557"/>
      <c r="B61" s="132">
        <v>60</v>
      </c>
      <c r="C61" s="4" t="s">
        <v>286</v>
      </c>
      <c r="D61" s="132">
        <v>0</v>
      </c>
      <c r="E61" s="132">
        <v>3</v>
      </c>
      <c r="F61" s="7">
        <v>252</v>
      </c>
      <c r="G61" s="7">
        <v>259</v>
      </c>
      <c r="H61" s="10">
        <v>268</v>
      </c>
      <c r="I61" s="16">
        <v>276</v>
      </c>
      <c r="J61" s="18">
        <v>284</v>
      </c>
      <c r="K61" s="22">
        <v>293</v>
      </c>
      <c r="L61" s="31">
        <v>301</v>
      </c>
      <c r="M61" s="37">
        <v>312</v>
      </c>
      <c r="N61" s="41">
        <v>321</v>
      </c>
      <c r="O61" s="44">
        <v>330</v>
      </c>
      <c r="P61" s="1">
        <f t="shared" si="104"/>
        <v>339</v>
      </c>
      <c r="Q61" s="53">
        <v>350</v>
      </c>
      <c r="R61" s="65">
        <v>362</v>
      </c>
      <c r="S61" s="69">
        <v>373</v>
      </c>
      <c r="T61" s="71">
        <v>384</v>
      </c>
      <c r="U61" s="73">
        <v>393</v>
      </c>
      <c r="V61" s="77">
        <v>401</v>
      </c>
      <c r="W61" s="82">
        <v>408</v>
      </c>
      <c r="X61" s="88">
        <v>415</v>
      </c>
      <c r="Y61" s="90">
        <v>428</v>
      </c>
      <c r="Z61" s="93">
        <v>439</v>
      </c>
      <c r="AA61" s="99">
        <v>450</v>
      </c>
      <c r="AB61" s="104">
        <v>462</v>
      </c>
      <c r="AC61" s="114">
        <v>470</v>
      </c>
      <c r="AD61" s="117">
        <v>481</v>
      </c>
      <c r="AE61" s="122">
        <v>492</v>
      </c>
      <c r="AF61" s="124">
        <v>501</v>
      </c>
      <c r="AG61" s="129">
        <v>512</v>
      </c>
      <c r="AH61" s="133">
        <v>518</v>
      </c>
      <c r="AI61" s="136">
        <v>520</v>
      </c>
      <c r="AJ61" s="140">
        <v>531</v>
      </c>
      <c r="AK61" s="145">
        <v>539</v>
      </c>
      <c r="AL61" s="149">
        <v>547</v>
      </c>
      <c r="AM61" s="153">
        <v>556</v>
      </c>
      <c r="AN61" s="158">
        <v>563</v>
      </c>
      <c r="AO61" s="163">
        <v>572</v>
      </c>
      <c r="AP61" s="167">
        <v>581</v>
      </c>
      <c r="AQ61" s="174">
        <v>590</v>
      </c>
      <c r="AR61" s="178">
        <v>597</v>
      </c>
      <c r="AS61" s="184">
        <v>605</v>
      </c>
      <c r="AT61" s="189">
        <v>613</v>
      </c>
      <c r="AU61" s="193">
        <v>613</v>
      </c>
      <c r="AV61" s="1">
        <v>621</v>
      </c>
      <c r="AW61" s="205">
        <v>628</v>
      </c>
      <c r="AX61" s="1">
        <v>636</v>
      </c>
      <c r="AY61" s="218">
        <v>646</v>
      </c>
      <c r="AZ61" s="225">
        <v>655</v>
      </c>
      <c r="BA61" s="1">
        <v>663</v>
      </c>
      <c r="BB61" s="1">
        <v>672</v>
      </c>
      <c r="BC61" s="245">
        <v>679</v>
      </c>
      <c r="BD61" s="1">
        <v>685</v>
      </c>
      <c r="BE61" s="255">
        <v>695</v>
      </c>
      <c r="BF61" s="264">
        <v>703</v>
      </c>
      <c r="BG61" s="1">
        <v>711</v>
      </c>
      <c r="BH61" s="1">
        <v>719</v>
      </c>
      <c r="BI61" s="1">
        <v>727</v>
      </c>
      <c r="BJ61" s="1">
        <v>735</v>
      </c>
      <c r="BK61" s="291">
        <v>745</v>
      </c>
      <c r="BL61" s="1">
        <v>753</v>
      </c>
      <c r="BM61" s="1">
        <v>761</v>
      </c>
      <c r="BN61" s="1">
        <v>769</v>
      </c>
      <c r="BO61" s="1">
        <v>777</v>
      </c>
      <c r="BP61" s="1">
        <v>785</v>
      </c>
      <c r="BQ61" s="1">
        <v>793</v>
      </c>
      <c r="BR61" s="1">
        <v>801</v>
      </c>
      <c r="BS61" s="1">
        <v>809</v>
      </c>
      <c r="BT61" s="1">
        <v>817</v>
      </c>
      <c r="BU61" s="1">
        <v>825</v>
      </c>
      <c r="BV61" s="1">
        <v>833</v>
      </c>
      <c r="BW61" s="1">
        <v>841</v>
      </c>
      <c r="BX61" s="1">
        <v>849</v>
      </c>
      <c r="BY61" s="1">
        <v>857</v>
      </c>
      <c r="BZ61" s="1">
        <v>865</v>
      </c>
      <c r="CA61" s="1">
        <v>873</v>
      </c>
      <c r="CB61" s="1">
        <v>881</v>
      </c>
      <c r="CC61" s="1">
        <v>889</v>
      </c>
      <c r="CD61" s="1">
        <v>897</v>
      </c>
      <c r="CE61" s="1">
        <v>7</v>
      </c>
      <c r="CF61" s="429">
        <v>14</v>
      </c>
      <c r="CG61" s="1">
        <v>21</v>
      </c>
      <c r="CH61" s="1">
        <v>28</v>
      </c>
      <c r="CI61" s="448">
        <v>50</v>
      </c>
      <c r="CJ61" s="1">
        <v>62</v>
      </c>
      <c r="CK61" s="460">
        <v>69</v>
      </c>
      <c r="CL61" s="1">
        <v>77</v>
      </c>
      <c r="CM61" s="475">
        <v>89</v>
      </c>
      <c r="CN61" s="483">
        <v>98</v>
      </c>
      <c r="CO61" s="489">
        <v>104</v>
      </c>
      <c r="CP61" s="1">
        <v>112</v>
      </c>
      <c r="CQ61" s="505">
        <v>123</v>
      </c>
      <c r="CR61" s="1">
        <v>131</v>
      </c>
      <c r="CS61" s="519">
        <v>143</v>
      </c>
      <c r="CT61" s="1">
        <v>152</v>
      </c>
      <c r="CU61" s="218">
        <f t="shared" si="0"/>
        <v>9</v>
      </c>
      <c r="CV61" s="7">
        <v>74</v>
      </c>
      <c r="CW61" s="7">
        <v>74</v>
      </c>
      <c r="CX61" s="10">
        <v>74</v>
      </c>
      <c r="CY61" s="16">
        <v>74</v>
      </c>
      <c r="CZ61" s="18">
        <v>74</v>
      </c>
      <c r="DA61" s="22">
        <v>74</v>
      </c>
      <c r="DB61" s="31">
        <v>74</v>
      </c>
      <c r="DC61" s="37">
        <v>74</v>
      </c>
      <c r="DD61" s="41">
        <v>74</v>
      </c>
      <c r="DE61" s="44">
        <v>74</v>
      </c>
      <c r="DF61" s="1">
        <f t="shared" si="105"/>
        <v>75</v>
      </c>
      <c r="DG61" s="53">
        <v>75</v>
      </c>
      <c r="DH61" s="65">
        <v>75</v>
      </c>
      <c r="DI61" s="69">
        <v>75</v>
      </c>
      <c r="DJ61" s="71">
        <v>75</v>
      </c>
      <c r="DK61" s="73">
        <v>75</v>
      </c>
      <c r="DL61" s="77">
        <v>75</v>
      </c>
      <c r="DM61" s="82">
        <v>75</v>
      </c>
      <c r="DN61" s="88">
        <v>75</v>
      </c>
      <c r="DO61" s="90">
        <v>75</v>
      </c>
      <c r="DP61" s="93">
        <v>75</v>
      </c>
      <c r="DQ61" s="99">
        <v>75</v>
      </c>
      <c r="DR61" s="104">
        <v>75</v>
      </c>
      <c r="DS61" s="114">
        <v>75</v>
      </c>
      <c r="DT61" s="117">
        <v>75</v>
      </c>
      <c r="DU61" s="122">
        <v>75</v>
      </c>
      <c r="DV61" s="124">
        <v>75</v>
      </c>
      <c r="DW61" s="129">
        <v>75</v>
      </c>
      <c r="DX61" s="133">
        <v>75</v>
      </c>
      <c r="DY61" s="136">
        <v>75</v>
      </c>
      <c r="DZ61" s="140">
        <v>75</v>
      </c>
      <c r="EA61" s="145">
        <v>75</v>
      </c>
      <c r="EB61" s="149">
        <v>75</v>
      </c>
      <c r="EC61" s="153">
        <v>75</v>
      </c>
      <c r="ED61" s="158">
        <v>75</v>
      </c>
      <c r="EE61" s="163">
        <v>75</v>
      </c>
      <c r="EF61" s="167">
        <v>75</v>
      </c>
      <c r="EG61" s="174">
        <v>75</v>
      </c>
      <c r="EH61" s="178">
        <v>75</v>
      </c>
      <c r="EI61" s="184">
        <v>75</v>
      </c>
      <c r="EJ61" s="189">
        <v>75</v>
      </c>
      <c r="EK61" s="193">
        <v>75</v>
      </c>
      <c r="EL61" s="1">
        <f t="shared" si="106"/>
        <v>75</v>
      </c>
      <c r="EM61" s="205">
        <v>75</v>
      </c>
      <c r="EN61" s="1">
        <f t="shared" si="107"/>
        <v>75</v>
      </c>
      <c r="EO61" s="218">
        <v>75</v>
      </c>
      <c r="EP61" s="225">
        <v>75</v>
      </c>
      <c r="EQ61" s="1">
        <v>75</v>
      </c>
      <c r="ER61" s="1">
        <v>75</v>
      </c>
      <c r="ES61" s="245">
        <v>75</v>
      </c>
      <c r="ET61" s="1">
        <v>75</v>
      </c>
      <c r="EU61" s="255">
        <v>75</v>
      </c>
      <c r="EV61" s="264">
        <v>75</v>
      </c>
      <c r="EW61" s="1">
        <f t="shared" si="108"/>
        <v>75</v>
      </c>
      <c r="EX61" s="1">
        <f t="shared" si="109"/>
        <v>75</v>
      </c>
      <c r="EY61" s="1">
        <v>75</v>
      </c>
      <c r="EZ61" s="1">
        <v>75</v>
      </c>
      <c r="FA61" s="291">
        <v>75</v>
      </c>
      <c r="FB61" s="1">
        <v>75</v>
      </c>
      <c r="FC61" s="1">
        <v>75</v>
      </c>
      <c r="FD61" s="1">
        <v>75</v>
      </c>
      <c r="FE61" s="1">
        <v>75</v>
      </c>
      <c r="FF61" s="1">
        <v>75</v>
      </c>
      <c r="FG61" s="1">
        <f t="shared" si="110"/>
        <v>75</v>
      </c>
      <c r="FH61" s="1">
        <f t="shared" si="111"/>
        <v>75</v>
      </c>
      <c r="FI61" s="1">
        <f t="shared" si="112"/>
        <v>75</v>
      </c>
      <c r="FJ61" s="1">
        <f t="shared" si="113"/>
        <v>75</v>
      </c>
      <c r="FK61" s="1">
        <v>75</v>
      </c>
      <c r="FL61" s="1">
        <v>75</v>
      </c>
      <c r="FM61" s="1">
        <v>75</v>
      </c>
      <c r="FN61" s="1">
        <v>75</v>
      </c>
      <c r="FO61" s="1">
        <v>75</v>
      </c>
      <c r="FP61" s="1">
        <v>75</v>
      </c>
      <c r="FQ61" s="1">
        <v>75</v>
      </c>
      <c r="FR61" s="1">
        <v>75</v>
      </c>
      <c r="FS61" s="1">
        <v>75</v>
      </c>
      <c r="FT61" s="1">
        <v>75</v>
      </c>
      <c r="FU61" s="1">
        <v>1.1200000000000001</v>
      </c>
      <c r="FV61" s="429">
        <v>4</v>
      </c>
      <c r="FW61" s="1">
        <v>7</v>
      </c>
      <c r="FX61" s="1">
        <v>10</v>
      </c>
      <c r="FY61" s="448">
        <v>12</v>
      </c>
      <c r="FZ61" s="1">
        <v>14</v>
      </c>
      <c r="GA61" s="460">
        <v>30</v>
      </c>
      <c r="GB61" s="1">
        <v>38</v>
      </c>
      <c r="GC61" s="475">
        <v>51</v>
      </c>
      <c r="GD61" s="483">
        <v>60</v>
      </c>
      <c r="GE61" s="489">
        <v>69</v>
      </c>
      <c r="GF61" s="1">
        <v>77</v>
      </c>
      <c r="GG61" s="505">
        <v>82</v>
      </c>
      <c r="GH61" s="1">
        <v>88</v>
      </c>
      <c r="GI61" s="519">
        <v>97</v>
      </c>
      <c r="GJ61" s="1">
        <v>104</v>
      </c>
      <c r="GK61" s="218">
        <f t="shared" si="3"/>
        <v>7</v>
      </c>
      <c r="GL61" s="7">
        <v>11601</v>
      </c>
      <c r="GM61" s="7">
        <v>12132</v>
      </c>
      <c r="GN61" s="7">
        <v>12545</v>
      </c>
      <c r="GO61" s="13">
        <v>12733</v>
      </c>
      <c r="GP61" s="17">
        <v>12861</v>
      </c>
      <c r="GQ61" s="22">
        <v>13008</v>
      </c>
      <c r="GR61" s="31">
        <v>13199</v>
      </c>
      <c r="GS61" s="37">
        <v>13411</v>
      </c>
      <c r="GT61" s="41">
        <v>14030</v>
      </c>
      <c r="GU61" s="44">
        <v>14830</v>
      </c>
      <c r="GV61" s="47">
        <v>15543</v>
      </c>
      <c r="GW61" s="53">
        <v>16330</v>
      </c>
      <c r="GX61" s="65">
        <v>16898</v>
      </c>
      <c r="GY61" s="69">
        <v>17639</v>
      </c>
      <c r="GZ61" s="71">
        <v>17902</v>
      </c>
      <c r="HA61" s="73">
        <v>18067</v>
      </c>
      <c r="HB61" s="77">
        <v>18216</v>
      </c>
      <c r="HC61" s="82">
        <v>18493</v>
      </c>
      <c r="HD61" s="88">
        <v>18773</v>
      </c>
      <c r="HE61" s="90">
        <v>19017</v>
      </c>
      <c r="HF61" s="93">
        <v>19254</v>
      </c>
      <c r="HG61" s="99">
        <v>19458</v>
      </c>
      <c r="HH61" s="104">
        <v>19880</v>
      </c>
      <c r="HI61" s="114">
        <v>20709</v>
      </c>
      <c r="HJ61" s="117">
        <v>21512</v>
      </c>
      <c r="HK61" s="122">
        <v>22011</v>
      </c>
      <c r="HL61" s="124">
        <v>22310</v>
      </c>
      <c r="HM61" s="129">
        <v>22476</v>
      </c>
      <c r="HN61" s="133">
        <v>22729</v>
      </c>
      <c r="HO61" s="136">
        <v>23160</v>
      </c>
      <c r="HP61" s="140">
        <v>23492</v>
      </c>
      <c r="HQ61" s="145">
        <v>23873</v>
      </c>
      <c r="HR61" s="149">
        <v>24390</v>
      </c>
      <c r="HS61" s="153">
        <v>24700</v>
      </c>
      <c r="HT61" s="158">
        <v>25141</v>
      </c>
      <c r="HU61" s="163">
        <v>25955</v>
      </c>
      <c r="HV61" s="167">
        <v>26624</v>
      </c>
      <c r="HW61" s="174">
        <v>26725</v>
      </c>
      <c r="HX61" s="178">
        <v>26857</v>
      </c>
      <c r="HY61" s="184">
        <v>26975</v>
      </c>
      <c r="HZ61" s="189">
        <v>27279</v>
      </c>
      <c r="IA61" s="193">
        <v>27605</v>
      </c>
      <c r="IB61" s="202">
        <v>27947</v>
      </c>
      <c r="IC61" s="205">
        <v>28306</v>
      </c>
      <c r="ID61" s="209">
        <v>28885</v>
      </c>
      <c r="IE61" s="218">
        <v>29313</v>
      </c>
      <c r="IF61" s="225">
        <v>29898</v>
      </c>
      <c r="IG61" s="229">
        <v>30698</v>
      </c>
      <c r="IH61" s="235">
        <v>31452</v>
      </c>
      <c r="II61" s="245">
        <v>32353</v>
      </c>
      <c r="IJ61" s="251">
        <v>32492</v>
      </c>
      <c r="IK61" s="255">
        <v>32669</v>
      </c>
      <c r="IL61" s="264">
        <v>33066</v>
      </c>
      <c r="IM61" s="268">
        <v>33586</v>
      </c>
      <c r="IN61" s="272">
        <v>33868</v>
      </c>
      <c r="IO61" s="279">
        <v>34012</v>
      </c>
      <c r="IP61" s="285">
        <v>34340</v>
      </c>
      <c r="IQ61" s="291">
        <v>34608</v>
      </c>
      <c r="IR61" s="295">
        <v>35333</v>
      </c>
      <c r="IS61" s="299">
        <v>35797</v>
      </c>
      <c r="IT61" s="305">
        <v>36235</v>
      </c>
      <c r="IU61" s="308">
        <v>36834</v>
      </c>
      <c r="IV61" s="310">
        <v>36982</v>
      </c>
      <c r="IW61" s="313">
        <v>37335</v>
      </c>
      <c r="IX61" s="317">
        <v>37745</v>
      </c>
      <c r="IY61" s="322">
        <v>37973</v>
      </c>
      <c r="IZ61" s="327">
        <v>38242</v>
      </c>
      <c r="JA61" s="331">
        <v>38476</v>
      </c>
      <c r="JB61" s="335">
        <v>38771</v>
      </c>
      <c r="JC61" s="338">
        <v>39000</v>
      </c>
      <c r="JD61" s="343">
        <v>39886</v>
      </c>
      <c r="JE61" s="346">
        <v>40411</v>
      </c>
      <c r="JF61" s="354">
        <v>41315</v>
      </c>
      <c r="JG61" s="375">
        <v>41764</v>
      </c>
      <c r="JH61" s="388">
        <v>41911</v>
      </c>
      <c r="JI61" s="393">
        <v>42075</v>
      </c>
      <c r="JJ61" s="414">
        <v>42455</v>
      </c>
      <c r="JK61" s="422">
        <v>42760</v>
      </c>
      <c r="JL61" s="429">
        <v>43075</v>
      </c>
      <c r="JM61" s="435">
        <v>43319</v>
      </c>
      <c r="JN61" s="441">
        <v>43753</v>
      </c>
      <c r="JO61" s="448">
        <v>44044</v>
      </c>
      <c r="JP61" s="456">
        <v>44704</v>
      </c>
      <c r="JQ61" s="460">
        <v>45356</v>
      </c>
      <c r="JR61" s="469">
        <v>46260</v>
      </c>
      <c r="JS61" s="475">
        <v>46604</v>
      </c>
      <c r="JT61" s="483">
        <v>46704</v>
      </c>
      <c r="JU61" s="489">
        <v>46825</v>
      </c>
      <c r="JV61" s="498">
        <v>47139</v>
      </c>
      <c r="JW61" s="505">
        <v>47489</v>
      </c>
      <c r="JX61" s="511">
        <v>47725</v>
      </c>
      <c r="JY61" s="519">
        <v>47947</v>
      </c>
      <c r="JZ61" s="530">
        <v>48110</v>
      </c>
      <c r="KA61" s="218">
        <f t="shared" si="4"/>
        <v>163</v>
      </c>
      <c r="KB61" s="4"/>
    </row>
    <row r="62" spans="1:288" ht="15" customHeight="1" x14ac:dyDescent="0.2">
      <c r="A62" s="557">
        <v>1</v>
      </c>
      <c r="B62" s="132">
        <v>61</v>
      </c>
      <c r="C62" s="4" t="s">
        <v>287</v>
      </c>
      <c r="D62" s="132">
        <v>0</v>
      </c>
      <c r="E62" s="132">
        <v>3</v>
      </c>
      <c r="F62" s="7">
        <v>690</v>
      </c>
      <c r="G62" s="7">
        <v>699</v>
      </c>
      <c r="H62" s="10">
        <v>709</v>
      </c>
      <c r="I62" s="13">
        <v>719</v>
      </c>
      <c r="J62" s="18">
        <v>729</v>
      </c>
      <c r="K62" s="22">
        <v>740</v>
      </c>
      <c r="L62" s="31">
        <v>752</v>
      </c>
      <c r="M62" s="40">
        <v>765</v>
      </c>
      <c r="N62" s="41">
        <v>775</v>
      </c>
      <c r="O62" s="44">
        <v>786</v>
      </c>
      <c r="P62" s="47">
        <v>798</v>
      </c>
      <c r="Q62" s="53">
        <v>809</v>
      </c>
      <c r="R62" s="65">
        <v>819</v>
      </c>
      <c r="S62" s="69">
        <v>830</v>
      </c>
      <c r="T62" s="71">
        <v>841</v>
      </c>
      <c r="U62" s="73">
        <v>852</v>
      </c>
      <c r="V62" s="77">
        <v>863</v>
      </c>
      <c r="W62" s="82">
        <v>876</v>
      </c>
      <c r="X62" s="88">
        <v>888</v>
      </c>
      <c r="Y62" s="90">
        <v>902</v>
      </c>
      <c r="Z62" s="93">
        <v>914</v>
      </c>
      <c r="AA62" s="99">
        <v>928</v>
      </c>
      <c r="AB62" s="104">
        <v>939</v>
      </c>
      <c r="AC62" s="114">
        <v>950</v>
      </c>
      <c r="AD62" s="117">
        <v>961</v>
      </c>
      <c r="AE62" s="122">
        <v>971</v>
      </c>
      <c r="AF62" s="124">
        <v>983</v>
      </c>
      <c r="AG62" s="129">
        <v>994</v>
      </c>
      <c r="AH62" s="133">
        <v>1005</v>
      </c>
      <c r="AI62" s="136">
        <v>1017</v>
      </c>
      <c r="AJ62" s="140">
        <v>1030</v>
      </c>
      <c r="AK62" s="145">
        <v>1042</v>
      </c>
      <c r="AL62" s="149">
        <v>1051</v>
      </c>
      <c r="AM62" s="153">
        <v>1063</v>
      </c>
      <c r="AN62" s="158">
        <v>1073</v>
      </c>
      <c r="AO62" s="163">
        <v>1086</v>
      </c>
      <c r="AP62" s="167">
        <v>1098</v>
      </c>
      <c r="AQ62" s="174">
        <v>1108</v>
      </c>
      <c r="AR62" s="178">
        <v>1120</v>
      </c>
      <c r="AS62" s="184">
        <v>1131</v>
      </c>
      <c r="AT62" s="189">
        <v>1142</v>
      </c>
      <c r="AU62" s="193">
        <v>1155</v>
      </c>
      <c r="AV62" s="202">
        <v>1169</v>
      </c>
      <c r="AW62" s="205">
        <v>1183</v>
      </c>
      <c r="AX62" s="209">
        <v>1194</v>
      </c>
      <c r="AY62" s="218">
        <v>1206</v>
      </c>
      <c r="AZ62" s="225">
        <v>1217</v>
      </c>
      <c r="BA62" s="229">
        <v>1229</v>
      </c>
      <c r="BB62" s="235">
        <v>1239</v>
      </c>
      <c r="BC62" s="245">
        <v>1249</v>
      </c>
      <c r="BD62" s="251">
        <v>1260</v>
      </c>
      <c r="BE62" s="255">
        <v>1272</v>
      </c>
      <c r="BF62" s="264">
        <v>1283</v>
      </c>
      <c r="BG62" s="268">
        <v>1295</v>
      </c>
      <c r="BH62" s="272">
        <v>1307</v>
      </c>
      <c r="BI62" s="279">
        <v>1322</v>
      </c>
      <c r="BJ62" s="285">
        <v>1334</v>
      </c>
      <c r="BK62" s="291">
        <v>1346</v>
      </c>
      <c r="BL62" s="295">
        <v>1359</v>
      </c>
      <c r="BM62" s="299">
        <v>1372</v>
      </c>
      <c r="BN62" s="305">
        <v>1385</v>
      </c>
      <c r="BO62" s="308">
        <v>1397</v>
      </c>
      <c r="BP62" s="310">
        <v>1410</v>
      </c>
      <c r="BQ62" s="313">
        <v>1423</v>
      </c>
      <c r="BR62" s="317">
        <v>1436</v>
      </c>
      <c r="BS62" s="322">
        <v>1449</v>
      </c>
      <c r="BT62" s="327">
        <v>13</v>
      </c>
      <c r="BU62" s="331">
        <v>26</v>
      </c>
      <c r="BV62" s="335">
        <v>39</v>
      </c>
      <c r="BW62" s="338">
        <v>51</v>
      </c>
      <c r="BX62" s="343">
        <v>62</v>
      </c>
      <c r="BY62" s="346">
        <v>77</v>
      </c>
      <c r="BZ62" s="354">
        <v>89</v>
      </c>
      <c r="CA62" s="375">
        <v>100</v>
      </c>
      <c r="CB62" s="388">
        <v>115</v>
      </c>
      <c r="CC62" s="393">
        <v>127</v>
      </c>
      <c r="CD62" s="414">
        <v>141</v>
      </c>
      <c r="CE62" s="422">
        <v>155</v>
      </c>
      <c r="CF62" s="429">
        <v>169</v>
      </c>
      <c r="CG62" s="435">
        <v>183</v>
      </c>
      <c r="CH62" s="441">
        <v>197</v>
      </c>
      <c r="CI62" s="448">
        <v>212</v>
      </c>
      <c r="CJ62" s="456">
        <v>226</v>
      </c>
      <c r="CK62" s="460">
        <v>241</v>
      </c>
      <c r="CL62" s="469">
        <v>256</v>
      </c>
      <c r="CM62" s="475">
        <v>271</v>
      </c>
      <c r="CN62" s="483">
        <v>285</v>
      </c>
      <c r="CO62" s="489">
        <v>299</v>
      </c>
      <c r="CP62" s="498">
        <v>315</v>
      </c>
      <c r="CQ62" s="505">
        <v>331</v>
      </c>
      <c r="CR62" s="511">
        <v>351</v>
      </c>
      <c r="CS62" s="519">
        <v>367</v>
      </c>
      <c r="CT62" s="530">
        <v>381</v>
      </c>
      <c r="CU62" s="218">
        <f t="shared" si="0"/>
        <v>14</v>
      </c>
      <c r="CV62" s="7">
        <v>1.1020000000000001</v>
      </c>
      <c r="CW62" s="7">
        <v>1.1020000000000001</v>
      </c>
      <c r="CX62" s="10">
        <v>1.1020000000000001</v>
      </c>
      <c r="CY62" s="13">
        <v>1.1020000000000001</v>
      </c>
      <c r="CZ62" s="18">
        <v>1.1020000000000001</v>
      </c>
      <c r="DA62" s="22">
        <v>1.1020000000000001</v>
      </c>
      <c r="DB62" s="31">
        <v>1.1020000000000001</v>
      </c>
      <c r="DC62" s="40">
        <v>1.1020000000000001</v>
      </c>
      <c r="DD62" s="41">
        <v>1.1020000000000001</v>
      </c>
      <c r="DE62" s="44">
        <v>1.1020000000000001</v>
      </c>
      <c r="DF62" s="47">
        <v>1.1020000000000001</v>
      </c>
      <c r="DG62" s="53">
        <v>1.1020000000000001</v>
      </c>
      <c r="DH62" s="65">
        <v>1.1020000000000001</v>
      </c>
      <c r="DI62" s="69">
        <v>1.1020000000000001</v>
      </c>
      <c r="DJ62" s="71">
        <v>1.1020000000000001</v>
      </c>
      <c r="DK62" s="73">
        <v>1.1020000000000001</v>
      </c>
      <c r="DL62" s="77">
        <v>1.1020000000000001</v>
      </c>
      <c r="DM62" s="82">
        <v>1.1020000000000001</v>
      </c>
      <c r="DN62" s="88">
        <v>1.1020000000000001</v>
      </c>
      <c r="DO62" s="90">
        <v>1.1020000000000001</v>
      </c>
      <c r="DP62" s="93">
        <v>1.1020000000000001</v>
      </c>
      <c r="DQ62" s="99">
        <v>1.1020000000000001</v>
      </c>
      <c r="DR62" s="104">
        <v>1.1020000000000001</v>
      </c>
      <c r="DS62" s="114">
        <v>1.1020000000000001</v>
      </c>
      <c r="DT62" s="117">
        <v>1.1020000000000001</v>
      </c>
      <c r="DU62" s="122">
        <v>1.1020000000000001</v>
      </c>
      <c r="DV62" s="124">
        <v>1.1020000000000001</v>
      </c>
      <c r="DW62" s="129">
        <v>1.1020000000000001</v>
      </c>
      <c r="DX62" s="133">
        <v>1.1020000000000001</v>
      </c>
      <c r="DY62" s="136">
        <v>1.1020000000000001</v>
      </c>
      <c r="DZ62" s="140">
        <v>1.1020000000000001</v>
      </c>
      <c r="EA62" s="145">
        <v>1.1020000000000001</v>
      </c>
      <c r="EB62" s="149">
        <v>1.1020000000000001</v>
      </c>
      <c r="EC62" s="153">
        <v>1.1020000000000001</v>
      </c>
      <c r="ED62" s="158">
        <v>1.1020000000000001</v>
      </c>
      <c r="EE62" s="163">
        <v>1.1020000000000001</v>
      </c>
      <c r="EF62" s="167">
        <v>1.1020000000000001</v>
      </c>
      <c r="EG62" s="174">
        <v>1.1020000000000001</v>
      </c>
      <c r="EH62" s="178">
        <v>1.1020000000000001</v>
      </c>
      <c r="EI62" s="184">
        <v>1.1020000000000001</v>
      </c>
      <c r="EJ62" s="189">
        <v>1.1020000000000001</v>
      </c>
      <c r="EK62" s="193">
        <v>1.1020000000000001</v>
      </c>
      <c r="EL62" s="202">
        <v>1.1020000000000001</v>
      </c>
      <c r="EM62" s="205">
        <v>1.1020000000000001</v>
      </c>
      <c r="EN62" s="209">
        <v>1.1020000000000001</v>
      </c>
      <c r="EO62" s="218">
        <v>1.1020000000000001</v>
      </c>
      <c r="EP62" s="225">
        <v>1.1020000000000001</v>
      </c>
      <c r="EQ62" s="229">
        <v>1.1020000000000001</v>
      </c>
      <c r="ER62" s="235">
        <v>1.1020000000000001</v>
      </c>
      <c r="ES62" s="245">
        <v>1.1020000000000001</v>
      </c>
      <c r="ET62" s="251">
        <v>1.1020000000000001</v>
      </c>
      <c r="EU62" s="255">
        <v>1.1020000000000001</v>
      </c>
      <c r="EV62" s="264">
        <v>1.1020000000000001</v>
      </c>
      <c r="EW62" s="268">
        <v>1.1020000000000001</v>
      </c>
      <c r="EX62" s="272">
        <v>1.1020000000000001</v>
      </c>
      <c r="EY62" s="279">
        <v>1.1020000000000001</v>
      </c>
      <c r="EZ62" s="285">
        <v>1.1020000000000001</v>
      </c>
      <c r="FA62" s="291">
        <v>1.1020000000000001</v>
      </c>
      <c r="FB62" s="295">
        <v>1.1020000000000001</v>
      </c>
      <c r="FC62" s="299">
        <v>1.1020000000000001</v>
      </c>
      <c r="FD62" s="305">
        <v>1.1020000000000001</v>
      </c>
      <c r="FE62" s="308">
        <v>1.1020000000000001</v>
      </c>
      <c r="FF62" s="310">
        <v>1.1020000000000001</v>
      </c>
      <c r="FG62" s="313">
        <v>1.1020000000000001</v>
      </c>
      <c r="FH62" s="317">
        <v>1.1020000000000001</v>
      </c>
      <c r="FI62" s="322">
        <v>1.1020000000000001</v>
      </c>
      <c r="FJ62" s="327">
        <v>1.6419999999999999</v>
      </c>
      <c r="FK62" s="331">
        <v>1.6419999999999999</v>
      </c>
      <c r="FL62" s="335">
        <v>1.6419999999999999</v>
      </c>
      <c r="FM62" s="338">
        <v>1.6419999999999999</v>
      </c>
      <c r="FN62" s="343">
        <v>1.6419999999999999</v>
      </c>
      <c r="FO62" s="346">
        <v>1.6419999999999999</v>
      </c>
      <c r="FP62" s="354">
        <v>1.6419999999999999</v>
      </c>
      <c r="FQ62" s="375">
        <v>1.6419999999999999</v>
      </c>
      <c r="FR62" s="388">
        <v>1.6419999999999999</v>
      </c>
      <c r="FS62" s="393">
        <v>1.6419999999999999</v>
      </c>
      <c r="FT62" s="414">
        <v>1.6419999999999999</v>
      </c>
      <c r="FU62" s="422">
        <v>1.6419999999999999</v>
      </c>
      <c r="FV62" s="429">
        <v>1.6419999999999999</v>
      </c>
      <c r="FW62" s="435">
        <v>1.6419999999999999</v>
      </c>
      <c r="FX62" s="1">
        <v>1.6419999999999999</v>
      </c>
      <c r="FY62" s="448">
        <v>1.6419999999999999</v>
      </c>
      <c r="FZ62" s="456">
        <v>1.6419999999999999</v>
      </c>
      <c r="GA62" s="460">
        <v>1.6419999999999999</v>
      </c>
      <c r="GB62" s="469">
        <v>1.6419999999999999</v>
      </c>
      <c r="GC62" s="475">
        <v>1.6419999999999999</v>
      </c>
      <c r="GD62" s="483">
        <v>1.6419999999999999</v>
      </c>
      <c r="GE62" s="489">
        <v>1.6419999999999999</v>
      </c>
      <c r="GF62" s="498">
        <v>1.6419999999999999</v>
      </c>
      <c r="GG62" s="505">
        <v>1.6419999999999999</v>
      </c>
      <c r="GH62" s="511">
        <v>1.6419999999999999</v>
      </c>
      <c r="GI62" s="519">
        <v>1.6419999999999999</v>
      </c>
      <c r="GJ62" s="530">
        <v>1.6419999999999999</v>
      </c>
      <c r="GK62" s="218">
        <f t="shared" si="3"/>
        <v>0</v>
      </c>
      <c r="GL62" s="7">
        <v>1</v>
      </c>
      <c r="GM62" s="7">
        <v>93</v>
      </c>
      <c r="GN62" s="7">
        <v>388</v>
      </c>
      <c r="GO62" s="13">
        <v>663</v>
      </c>
      <c r="GP62" s="17">
        <v>949</v>
      </c>
      <c r="GQ62" s="22">
        <v>1206</v>
      </c>
      <c r="GR62" s="31">
        <v>1455</v>
      </c>
      <c r="GS62" s="37">
        <v>1720</v>
      </c>
      <c r="GT62" s="41">
        <v>1983</v>
      </c>
      <c r="GU62" s="44">
        <v>2266</v>
      </c>
      <c r="GV62" s="47">
        <v>2536</v>
      </c>
      <c r="GW62" s="53">
        <v>2839</v>
      </c>
      <c r="GX62" s="65">
        <v>3118</v>
      </c>
      <c r="GY62" s="69">
        <v>3453</v>
      </c>
      <c r="GZ62" s="71">
        <v>3770</v>
      </c>
      <c r="HA62" s="73">
        <v>4042</v>
      </c>
      <c r="HB62" s="77">
        <v>4313</v>
      </c>
      <c r="HC62" s="82">
        <v>4549</v>
      </c>
      <c r="HD62" s="88">
        <v>4784</v>
      </c>
      <c r="HE62" s="90">
        <v>5027</v>
      </c>
      <c r="HF62" s="93">
        <v>5283</v>
      </c>
      <c r="HG62" s="99">
        <v>5558</v>
      </c>
      <c r="HH62" s="104">
        <v>5839</v>
      </c>
      <c r="HI62" s="114">
        <v>6150</v>
      </c>
      <c r="HJ62" s="117">
        <v>6465</v>
      </c>
      <c r="HK62" s="122">
        <v>6774</v>
      </c>
      <c r="HL62" s="124">
        <v>7122</v>
      </c>
      <c r="HM62" s="129">
        <v>7428</v>
      </c>
      <c r="HN62" s="133">
        <v>7723</v>
      </c>
      <c r="HO62" s="136">
        <v>8006</v>
      </c>
      <c r="HP62" s="140">
        <v>8277</v>
      </c>
      <c r="HQ62" s="145">
        <v>8555</v>
      </c>
      <c r="HR62" s="149">
        <v>8824</v>
      </c>
      <c r="HS62" s="153">
        <v>9114</v>
      </c>
      <c r="HT62" s="158">
        <v>9416</v>
      </c>
      <c r="HU62" s="163">
        <v>9759</v>
      </c>
      <c r="HV62" s="167">
        <v>10102</v>
      </c>
      <c r="HW62" s="174">
        <v>10425</v>
      </c>
      <c r="HX62" s="178">
        <v>10769</v>
      </c>
      <c r="HY62" s="184">
        <v>11089</v>
      </c>
      <c r="HZ62" s="189">
        <v>11388</v>
      </c>
      <c r="IA62" s="193">
        <v>11684</v>
      </c>
      <c r="IB62" s="202">
        <v>11971</v>
      </c>
      <c r="IC62" s="205">
        <v>12266</v>
      </c>
      <c r="ID62" s="209">
        <v>12551</v>
      </c>
      <c r="IE62" s="218">
        <v>12859</v>
      </c>
      <c r="IF62" s="225">
        <v>13193</v>
      </c>
      <c r="IG62" s="229">
        <v>13539</v>
      </c>
      <c r="IH62" s="235">
        <v>13873</v>
      </c>
      <c r="II62" s="245">
        <v>14189</v>
      </c>
      <c r="IJ62" s="251">
        <v>14561</v>
      </c>
      <c r="IK62" s="255">
        <v>14896</v>
      </c>
      <c r="IL62" s="264">
        <v>15208</v>
      </c>
      <c r="IM62" s="268">
        <v>15485</v>
      </c>
      <c r="IN62" s="272">
        <v>15753</v>
      </c>
      <c r="IO62" s="279">
        <v>16050</v>
      </c>
      <c r="IP62" s="285">
        <v>16359</v>
      </c>
      <c r="IQ62" s="291">
        <v>16708</v>
      </c>
      <c r="IR62" s="295">
        <v>17063</v>
      </c>
      <c r="IS62" s="299">
        <v>17475</v>
      </c>
      <c r="IT62" s="305">
        <v>17846</v>
      </c>
      <c r="IU62" s="308">
        <v>18183</v>
      </c>
      <c r="IV62" s="310">
        <v>18563</v>
      </c>
      <c r="IW62" s="313">
        <v>18931</v>
      </c>
      <c r="IX62" s="317">
        <v>19311</v>
      </c>
      <c r="IY62" s="322">
        <v>19605</v>
      </c>
      <c r="IZ62" s="327">
        <v>19899</v>
      </c>
      <c r="JA62" s="331">
        <v>20176</v>
      </c>
      <c r="JB62" s="335">
        <v>20500</v>
      </c>
      <c r="JC62" s="338">
        <v>20826</v>
      </c>
      <c r="JD62" s="343">
        <v>21172</v>
      </c>
      <c r="JE62" s="346">
        <v>21601</v>
      </c>
      <c r="JF62" s="354">
        <v>21930</v>
      </c>
      <c r="JG62" s="375">
        <v>22198</v>
      </c>
      <c r="JH62" s="388">
        <v>22571</v>
      </c>
      <c r="JI62" s="393">
        <v>22939</v>
      </c>
      <c r="JJ62" s="414">
        <v>23288</v>
      </c>
      <c r="JK62" s="422">
        <v>23571</v>
      </c>
      <c r="JL62" s="429">
        <v>23850</v>
      </c>
      <c r="JM62" s="435">
        <v>24154</v>
      </c>
      <c r="JN62" s="441">
        <v>24469</v>
      </c>
      <c r="JO62" s="448">
        <v>24798</v>
      </c>
      <c r="JP62" s="456">
        <v>25165</v>
      </c>
      <c r="JQ62" s="460">
        <v>25573</v>
      </c>
      <c r="JR62" s="469">
        <v>25972</v>
      </c>
      <c r="JS62" s="475">
        <v>26328</v>
      </c>
      <c r="JT62" s="483">
        <v>26749</v>
      </c>
      <c r="JU62" s="489">
        <v>27123</v>
      </c>
      <c r="JV62" s="498">
        <v>27454</v>
      </c>
      <c r="JW62" s="505">
        <v>27753</v>
      </c>
      <c r="JX62" s="511">
        <v>28047</v>
      </c>
      <c r="JY62" s="519">
        <v>28320</v>
      </c>
      <c r="JZ62" s="530">
        <v>28624</v>
      </c>
      <c r="KA62" s="218">
        <f t="shared" si="4"/>
        <v>304</v>
      </c>
      <c r="KB62" s="4"/>
    </row>
    <row r="63" spans="1:288" ht="15" customHeight="1" x14ac:dyDescent="0.2">
      <c r="A63" s="557"/>
      <c r="B63" s="132">
        <v>62</v>
      </c>
      <c r="C63" s="4" t="s">
        <v>288</v>
      </c>
      <c r="D63" s="132">
        <v>1</v>
      </c>
      <c r="E63" s="132">
        <v>1</v>
      </c>
      <c r="F63" s="7">
        <v>46</v>
      </c>
      <c r="G63" s="7">
        <v>50</v>
      </c>
      <c r="H63" s="10">
        <v>54</v>
      </c>
      <c r="I63" s="13">
        <v>59</v>
      </c>
      <c r="J63" s="18">
        <v>63</v>
      </c>
      <c r="K63" s="22">
        <v>69</v>
      </c>
      <c r="L63" s="31">
        <v>75</v>
      </c>
      <c r="M63" s="37">
        <v>82</v>
      </c>
      <c r="N63" s="41">
        <v>89</v>
      </c>
      <c r="O63" s="44">
        <v>95</v>
      </c>
      <c r="P63" s="47">
        <v>102</v>
      </c>
      <c r="Q63" s="53">
        <v>109</v>
      </c>
      <c r="R63" s="65">
        <v>115</v>
      </c>
      <c r="S63" s="69">
        <v>121</v>
      </c>
      <c r="T63" s="71">
        <v>128</v>
      </c>
      <c r="U63" s="73">
        <v>134</v>
      </c>
      <c r="V63" s="77">
        <v>141</v>
      </c>
      <c r="W63" s="82">
        <v>148</v>
      </c>
      <c r="X63" s="88">
        <v>155</v>
      </c>
      <c r="Y63" s="90">
        <v>162</v>
      </c>
      <c r="Z63" s="93">
        <v>168</v>
      </c>
      <c r="AA63" s="99">
        <v>173</v>
      </c>
      <c r="AB63" s="104">
        <v>177</v>
      </c>
      <c r="AC63" s="114">
        <v>182</v>
      </c>
      <c r="AD63" s="117">
        <v>186</v>
      </c>
      <c r="AE63" s="122">
        <v>190</v>
      </c>
      <c r="AF63" s="124">
        <v>195</v>
      </c>
      <c r="AG63" s="129">
        <v>201</v>
      </c>
      <c r="AH63" s="133">
        <v>207</v>
      </c>
      <c r="AI63" s="136">
        <v>214</v>
      </c>
      <c r="AJ63" s="140">
        <v>220</v>
      </c>
      <c r="AK63" s="145">
        <v>227</v>
      </c>
      <c r="AL63" s="149">
        <v>233</v>
      </c>
      <c r="AM63" s="153">
        <v>238</v>
      </c>
      <c r="AN63" s="158">
        <v>243</v>
      </c>
      <c r="AO63" s="163">
        <v>248</v>
      </c>
      <c r="AP63" s="167">
        <v>253</v>
      </c>
      <c r="AQ63" s="174">
        <v>257</v>
      </c>
      <c r="AR63" s="178">
        <v>263</v>
      </c>
      <c r="AS63" s="184">
        <v>268</v>
      </c>
      <c r="AT63" s="189">
        <v>273</v>
      </c>
      <c r="AU63" s="193">
        <v>280</v>
      </c>
      <c r="AV63" s="1">
        <v>286</v>
      </c>
      <c r="AW63" s="205">
        <v>294</v>
      </c>
      <c r="AX63" s="209">
        <v>300</v>
      </c>
      <c r="AY63" s="218">
        <v>308</v>
      </c>
      <c r="AZ63" s="225">
        <v>315</v>
      </c>
      <c r="BA63" s="229">
        <v>322</v>
      </c>
      <c r="BB63" s="235">
        <v>328</v>
      </c>
      <c r="BC63" s="245">
        <v>334</v>
      </c>
      <c r="BD63" s="251">
        <v>341</v>
      </c>
      <c r="BE63" s="255">
        <v>348</v>
      </c>
      <c r="BF63" s="264">
        <v>355</v>
      </c>
      <c r="BG63" s="268">
        <v>363</v>
      </c>
      <c r="BH63" s="272">
        <v>371</v>
      </c>
      <c r="BI63" s="279">
        <v>380</v>
      </c>
      <c r="BJ63" s="285">
        <v>387</v>
      </c>
      <c r="BK63" s="291">
        <v>395</v>
      </c>
      <c r="BL63" s="295">
        <v>402</v>
      </c>
      <c r="BM63" s="299">
        <v>410</v>
      </c>
      <c r="BN63" s="305">
        <v>417</v>
      </c>
      <c r="BO63" s="308">
        <v>423</v>
      </c>
      <c r="BP63" s="310">
        <v>431</v>
      </c>
      <c r="BQ63" s="313">
        <v>438</v>
      </c>
      <c r="BR63" s="317">
        <v>445</v>
      </c>
      <c r="BS63" s="322">
        <v>452</v>
      </c>
      <c r="BT63" s="327">
        <v>460</v>
      </c>
      <c r="BU63" s="331">
        <v>6</v>
      </c>
      <c r="BV63" s="335">
        <v>12</v>
      </c>
      <c r="BW63" s="338">
        <v>18</v>
      </c>
      <c r="BX63" s="343">
        <v>23</v>
      </c>
      <c r="BY63" s="346">
        <v>28</v>
      </c>
      <c r="BZ63" s="354">
        <v>33</v>
      </c>
      <c r="CA63" s="375">
        <v>38</v>
      </c>
      <c r="CB63" s="388">
        <v>44</v>
      </c>
      <c r="CC63" s="393">
        <v>49</v>
      </c>
      <c r="CD63" s="414">
        <v>56</v>
      </c>
      <c r="CE63" s="422">
        <v>62</v>
      </c>
      <c r="CF63" s="429">
        <v>67</v>
      </c>
      <c r="CG63" s="1">
        <v>72</v>
      </c>
      <c r="CH63" s="441">
        <v>79</v>
      </c>
      <c r="CI63" s="448">
        <v>84</v>
      </c>
      <c r="CJ63" s="456">
        <v>88</v>
      </c>
      <c r="CK63" s="460">
        <v>93</v>
      </c>
      <c r="CL63" s="469">
        <v>97</v>
      </c>
      <c r="CM63" s="475">
        <v>102</v>
      </c>
      <c r="CN63" s="1">
        <v>107</v>
      </c>
      <c r="CO63" s="489">
        <v>111</v>
      </c>
      <c r="CP63" s="498">
        <v>115</v>
      </c>
      <c r="CQ63" s="505">
        <v>120</v>
      </c>
      <c r="CR63" s="511">
        <v>125</v>
      </c>
      <c r="CS63" s="519">
        <v>131</v>
      </c>
      <c r="CT63" s="530">
        <v>135</v>
      </c>
      <c r="CU63" s="218">
        <f t="shared" si="0"/>
        <v>4</v>
      </c>
      <c r="CV63" s="7">
        <v>11</v>
      </c>
      <c r="CW63" s="7">
        <v>14</v>
      </c>
      <c r="CX63" s="10">
        <v>16</v>
      </c>
      <c r="CY63" s="13">
        <v>18</v>
      </c>
      <c r="CZ63" s="18">
        <v>21</v>
      </c>
      <c r="DA63" s="22">
        <v>23</v>
      </c>
      <c r="DB63" s="31">
        <v>25</v>
      </c>
      <c r="DC63" s="37">
        <v>27</v>
      </c>
      <c r="DD63" s="41">
        <v>28</v>
      </c>
      <c r="DE63" s="44">
        <v>30</v>
      </c>
      <c r="DF63" s="47">
        <v>32</v>
      </c>
      <c r="DG63" s="53">
        <v>34</v>
      </c>
      <c r="DH63" s="65">
        <v>35</v>
      </c>
      <c r="DI63" s="69">
        <v>37</v>
      </c>
      <c r="DJ63" s="71">
        <v>39</v>
      </c>
      <c r="DK63" s="73">
        <v>41</v>
      </c>
      <c r="DL63" s="77">
        <v>43</v>
      </c>
      <c r="DM63" s="82">
        <v>44</v>
      </c>
      <c r="DN63" s="88">
        <v>45</v>
      </c>
      <c r="DO63" s="90">
        <v>46</v>
      </c>
      <c r="DP63" s="93">
        <v>48</v>
      </c>
      <c r="DQ63" s="99">
        <v>50</v>
      </c>
      <c r="DR63" s="104">
        <v>52</v>
      </c>
      <c r="DS63" s="114">
        <v>54</v>
      </c>
      <c r="DT63" s="117">
        <v>56</v>
      </c>
      <c r="DU63" s="122">
        <v>58</v>
      </c>
      <c r="DV63" s="124">
        <v>60</v>
      </c>
      <c r="DW63" s="129">
        <v>62</v>
      </c>
      <c r="DX63" s="133">
        <v>63</v>
      </c>
      <c r="DY63" s="136">
        <v>63</v>
      </c>
      <c r="DZ63" s="140">
        <v>63</v>
      </c>
      <c r="EA63" s="145">
        <v>63</v>
      </c>
      <c r="EB63" s="149">
        <v>64</v>
      </c>
      <c r="EC63" s="153">
        <v>66</v>
      </c>
      <c r="ED63" s="158">
        <v>68</v>
      </c>
      <c r="EE63" s="163">
        <v>70</v>
      </c>
      <c r="EF63" s="167">
        <v>73</v>
      </c>
      <c r="EG63" s="174">
        <v>75</v>
      </c>
      <c r="EH63" s="178">
        <v>77</v>
      </c>
      <c r="EI63" s="184">
        <v>80</v>
      </c>
      <c r="EJ63" s="189">
        <v>81</v>
      </c>
      <c r="EK63" s="193">
        <v>81</v>
      </c>
      <c r="EL63" s="1">
        <f t="shared" ref="EL63:EL64" si="114">EK63</f>
        <v>81</v>
      </c>
      <c r="EM63" s="205">
        <v>81</v>
      </c>
      <c r="EN63" s="209">
        <v>81</v>
      </c>
      <c r="EO63" s="218">
        <v>81</v>
      </c>
      <c r="EP63" s="225">
        <v>81</v>
      </c>
      <c r="EQ63" s="229">
        <v>81</v>
      </c>
      <c r="ER63" s="235">
        <v>81</v>
      </c>
      <c r="ES63" s="245">
        <v>81</v>
      </c>
      <c r="ET63" s="251">
        <v>81</v>
      </c>
      <c r="EU63" s="255">
        <v>81</v>
      </c>
      <c r="EV63" s="264">
        <v>81</v>
      </c>
      <c r="EW63" s="268">
        <v>81</v>
      </c>
      <c r="EX63" s="272">
        <v>81</v>
      </c>
      <c r="EY63" s="279">
        <v>81</v>
      </c>
      <c r="EZ63" s="285">
        <v>81</v>
      </c>
      <c r="FA63" s="291">
        <v>81</v>
      </c>
      <c r="FB63" s="295">
        <v>81</v>
      </c>
      <c r="FC63" s="299">
        <v>81</v>
      </c>
      <c r="FD63" s="305">
        <v>81</v>
      </c>
      <c r="FE63" s="308">
        <v>81</v>
      </c>
      <c r="FF63" s="310">
        <v>81</v>
      </c>
      <c r="FG63" s="313">
        <v>81</v>
      </c>
      <c r="FH63" s="317">
        <v>81</v>
      </c>
      <c r="FI63" s="322">
        <v>81</v>
      </c>
      <c r="FJ63" s="327">
        <v>81</v>
      </c>
      <c r="FK63" s="331">
        <v>2</v>
      </c>
      <c r="FL63" s="335">
        <v>3</v>
      </c>
      <c r="FM63" s="338">
        <v>6</v>
      </c>
      <c r="FN63" s="343">
        <v>9</v>
      </c>
      <c r="FO63" s="346">
        <v>11</v>
      </c>
      <c r="FP63" s="354">
        <v>13</v>
      </c>
      <c r="FQ63" s="375">
        <v>16</v>
      </c>
      <c r="FR63" s="388">
        <v>19</v>
      </c>
      <c r="FS63" s="393">
        <v>21</v>
      </c>
      <c r="FT63" s="414">
        <v>22</v>
      </c>
      <c r="FU63" s="422">
        <v>24</v>
      </c>
      <c r="FV63" s="429">
        <v>26</v>
      </c>
      <c r="FW63" s="1">
        <v>28</v>
      </c>
      <c r="FX63" s="441">
        <v>31</v>
      </c>
      <c r="FY63" s="448">
        <v>34</v>
      </c>
      <c r="FZ63" s="456">
        <v>36</v>
      </c>
      <c r="GA63" s="460">
        <v>38</v>
      </c>
      <c r="GB63" s="469">
        <v>41</v>
      </c>
      <c r="GC63" s="475">
        <v>43</v>
      </c>
      <c r="GD63" s="1">
        <v>45</v>
      </c>
      <c r="GE63" s="489">
        <v>48</v>
      </c>
      <c r="GF63" s="498">
        <v>50</v>
      </c>
      <c r="GG63" s="505">
        <v>52</v>
      </c>
      <c r="GH63" s="511">
        <v>54</v>
      </c>
      <c r="GI63" s="519">
        <v>55</v>
      </c>
      <c r="GJ63" s="530">
        <v>57</v>
      </c>
      <c r="GK63" s="218">
        <f t="shared" si="3"/>
        <v>2</v>
      </c>
      <c r="GL63" s="7">
        <v>4864</v>
      </c>
      <c r="GM63" s="7">
        <v>4956</v>
      </c>
      <c r="GN63" s="7">
        <v>5055</v>
      </c>
      <c r="GO63" s="13">
        <v>5143</v>
      </c>
      <c r="GP63" s="17">
        <v>5235</v>
      </c>
      <c r="GQ63" s="22">
        <v>5328</v>
      </c>
      <c r="GR63" s="31">
        <v>5426</v>
      </c>
      <c r="GS63" s="37">
        <v>5517</v>
      </c>
      <c r="GT63" s="41">
        <v>5602</v>
      </c>
      <c r="GU63" s="44">
        <v>5696</v>
      </c>
      <c r="GV63" s="47">
        <v>5779</v>
      </c>
      <c r="GW63" s="53">
        <v>5871</v>
      </c>
      <c r="GX63" s="65">
        <v>5948</v>
      </c>
      <c r="GY63" s="69">
        <v>6040</v>
      </c>
      <c r="GZ63" s="71">
        <v>6129</v>
      </c>
      <c r="HA63" s="73">
        <v>6209</v>
      </c>
      <c r="HB63" s="77">
        <v>6292</v>
      </c>
      <c r="HC63" s="82">
        <v>6383</v>
      </c>
      <c r="HD63" s="88">
        <v>6468</v>
      </c>
      <c r="HE63" s="90">
        <v>6548</v>
      </c>
      <c r="HF63" s="93">
        <v>6625</v>
      </c>
      <c r="HG63" s="99">
        <v>6710</v>
      </c>
      <c r="HH63" s="104">
        <v>6788</v>
      </c>
      <c r="HI63" s="114">
        <v>6881</v>
      </c>
      <c r="HJ63" s="117">
        <v>6960</v>
      </c>
      <c r="HK63" s="122">
        <v>7034</v>
      </c>
      <c r="HL63" s="124">
        <v>7118</v>
      </c>
      <c r="HM63" s="129">
        <v>7196</v>
      </c>
      <c r="HN63" s="133">
        <v>7277</v>
      </c>
      <c r="HO63" s="136">
        <v>7353</v>
      </c>
      <c r="HP63" s="140">
        <v>7432</v>
      </c>
      <c r="HQ63" s="145">
        <v>7513</v>
      </c>
      <c r="HR63" s="149">
        <v>7589</v>
      </c>
      <c r="HS63" s="153">
        <v>7673</v>
      </c>
      <c r="HT63" s="158">
        <v>7764</v>
      </c>
      <c r="HU63" s="163">
        <v>7854</v>
      </c>
      <c r="HV63" s="167">
        <v>7943</v>
      </c>
      <c r="HW63" s="174">
        <v>8026</v>
      </c>
      <c r="HX63" s="178">
        <v>8145</v>
      </c>
      <c r="HY63" s="184">
        <v>8194</v>
      </c>
      <c r="HZ63" s="189">
        <v>8276</v>
      </c>
      <c r="IA63" s="193">
        <v>8368</v>
      </c>
      <c r="IB63" s="202">
        <v>8522</v>
      </c>
      <c r="IC63" s="205">
        <v>8685</v>
      </c>
      <c r="ID63" s="209">
        <v>8850</v>
      </c>
      <c r="IE63" s="218">
        <v>9061</v>
      </c>
      <c r="IF63" s="225">
        <v>9265</v>
      </c>
      <c r="IG63" s="229">
        <v>9473</v>
      </c>
      <c r="IH63" s="235">
        <v>9673</v>
      </c>
      <c r="II63" s="245">
        <v>9869</v>
      </c>
      <c r="IJ63" s="251">
        <v>10088</v>
      </c>
      <c r="IK63" s="255">
        <v>10288</v>
      </c>
      <c r="IL63" s="264">
        <v>10489</v>
      </c>
      <c r="IM63" s="268">
        <v>10664</v>
      </c>
      <c r="IN63" s="272">
        <v>10853</v>
      </c>
      <c r="IO63" s="279">
        <v>11058</v>
      </c>
      <c r="IP63" s="285">
        <v>11274</v>
      </c>
      <c r="IQ63" s="291">
        <v>11510</v>
      </c>
      <c r="IR63" s="295">
        <v>11723</v>
      </c>
      <c r="IS63" s="299">
        <v>11975</v>
      </c>
      <c r="IT63" s="305">
        <v>12191</v>
      </c>
      <c r="IU63" s="308">
        <v>12406</v>
      </c>
      <c r="IV63" s="310">
        <v>12645</v>
      </c>
      <c r="IW63" s="313">
        <v>12863</v>
      </c>
      <c r="IX63" s="317">
        <v>13090</v>
      </c>
      <c r="IY63" s="322">
        <v>13275</v>
      </c>
      <c r="IZ63" s="327">
        <v>13348</v>
      </c>
      <c r="JA63" s="331">
        <v>13423</v>
      </c>
      <c r="JB63" s="335">
        <v>13501</v>
      </c>
      <c r="JC63" s="338">
        <v>13588</v>
      </c>
      <c r="JD63" s="343">
        <v>13665</v>
      </c>
      <c r="JE63" s="346">
        <v>13750</v>
      </c>
      <c r="JF63" s="354">
        <v>13830</v>
      </c>
      <c r="JG63" s="375">
        <v>13910</v>
      </c>
      <c r="JH63" s="388">
        <v>13991</v>
      </c>
      <c r="JI63" s="393">
        <v>14067</v>
      </c>
      <c r="JJ63" s="414">
        <v>14148</v>
      </c>
      <c r="JK63" s="422">
        <v>14224</v>
      </c>
      <c r="JL63" s="429">
        <v>14306</v>
      </c>
      <c r="JM63" s="435">
        <v>14382</v>
      </c>
      <c r="JN63" s="441">
        <v>14456</v>
      </c>
      <c r="JO63" s="448">
        <v>14532</v>
      </c>
      <c r="JP63" s="456">
        <v>14610</v>
      </c>
      <c r="JQ63" s="460">
        <v>14698</v>
      </c>
      <c r="JR63" s="469">
        <v>14780</v>
      </c>
      <c r="JS63" s="475">
        <v>14853</v>
      </c>
      <c r="JT63" s="483">
        <v>14934</v>
      </c>
      <c r="JU63" s="489">
        <v>15002</v>
      </c>
      <c r="JV63" s="498">
        <v>15073</v>
      </c>
      <c r="JW63" s="505">
        <v>15149</v>
      </c>
      <c r="JX63" s="511">
        <v>15222</v>
      </c>
      <c r="JY63" s="519">
        <v>15291</v>
      </c>
      <c r="JZ63" s="530">
        <v>15362</v>
      </c>
      <c r="KA63" s="218">
        <f t="shared" si="4"/>
        <v>71</v>
      </c>
      <c r="KB63" s="4"/>
    </row>
    <row r="64" spans="1:288" ht="15" customHeight="1" x14ac:dyDescent="0.2">
      <c r="A64" s="557"/>
      <c r="B64" s="132">
        <v>63</v>
      </c>
      <c r="C64" s="4" t="s">
        <v>289</v>
      </c>
      <c r="D64" s="132">
        <v>0</v>
      </c>
      <c r="E64" s="132">
        <v>1</v>
      </c>
      <c r="F64" s="7">
        <v>11.164999999999999</v>
      </c>
      <c r="G64" s="1">
        <v>16</v>
      </c>
      <c r="H64" s="10">
        <v>19</v>
      </c>
      <c r="I64" s="13">
        <v>21</v>
      </c>
      <c r="J64" s="18">
        <v>24</v>
      </c>
      <c r="K64" s="1">
        <v>27</v>
      </c>
      <c r="L64" s="1">
        <v>30</v>
      </c>
      <c r="M64" s="1">
        <f>ROUND((L64-F64)/6+L64+1,0)</f>
        <v>34</v>
      </c>
      <c r="N64" s="1">
        <f>ROUND((M64-F64)/7+M64,0)</f>
        <v>37</v>
      </c>
      <c r="O64" s="1">
        <f t="shared" ref="O64:O65" si="115">ROUND((N64-F64)/8+N64,0)</f>
        <v>40</v>
      </c>
      <c r="P64" s="1">
        <f t="shared" ref="P64:P65" si="116">ROUND((O64-F64)/9+O64,0)</f>
        <v>43</v>
      </c>
      <c r="Q64" s="1">
        <f t="shared" ref="Q64:Q65" si="117">ROUND((P64-F64)/10+P64,1)</f>
        <v>46.2</v>
      </c>
      <c r="R64" s="65">
        <v>53</v>
      </c>
      <c r="S64" s="1">
        <f>ROUND((R64-G64)/11+R64,1)</f>
        <v>56.4</v>
      </c>
      <c r="T64" s="71">
        <v>57</v>
      </c>
      <c r="U64" s="73">
        <v>60</v>
      </c>
      <c r="V64" s="77">
        <v>64</v>
      </c>
      <c r="W64" s="82">
        <v>68</v>
      </c>
      <c r="X64" s="88">
        <v>72</v>
      </c>
      <c r="Y64" s="90">
        <v>78</v>
      </c>
      <c r="Z64" s="93">
        <v>81</v>
      </c>
      <c r="AA64" s="1">
        <f>ROUND((Z64-W64)/3+Z64,1)</f>
        <v>85.3</v>
      </c>
      <c r="AB64" s="5">
        <v>85.3</v>
      </c>
      <c r="AC64" s="114">
        <v>101</v>
      </c>
      <c r="AD64" s="117">
        <v>104</v>
      </c>
      <c r="AE64" s="122">
        <v>108</v>
      </c>
      <c r="AF64" s="1">
        <f>ROUND((AE64-AC64)/2+AE64,1)</f>
        <v>111.5</v>
      </c>
      <c r="AG64" s="129">
        <v>116</v>
      </c>
      <c r="AH64" s="1">
        <f>ROUND((AG64-AD64)/3+AG64,1)</f>
        <v>120</v>
      </c>
      <c r="AI64" s="136">
        <v>124</v>
      </c>
      <c r="AJ64" s="140">
        <v>128</v>
      </c>
      <c r="AK64" s="1">
        <f>ROUND((AJ64-AG64)/3+AJ64,1)</f>
        <v>132</v>
      </c>
      <c r="AL64" s="149">
        <v>137</v>
      </c>
      <c r="AM64" s="153">
        <v>145</v>
      </c>
      <c r="AN64" s="158">
        <v>152</v>
      </c>
      <c r="AO64" s="1">
        <v>159</v>
      </c>
      <c r="AP64" s="167">
        <v>159</v>
      </c>
      <c r="AQ64" s="1">
        <v>165</v>
      </c>
      <c r="AR64" s="1">
        <v>171</v>
      </c>
      <c r="AS64" s="1">
        <v>177</v>
      </c>
      <c r="AT64" s="1">
        <v>183</v>
      </c>
      <c r="AU64" s="1">
        <v>189</v>
      </c>
      <c r="AV64" s="1">
        <v>195</v>
      </c>
      <c r="AW64" s="1">
        <v>201</v>
      </c>
      <c r="AX64" s="1">
        <v>207</v>
      </c>
      <c r="AY64" s="1">
        <v>213</v>
      </c>
      <c r="AZ64" s="1">
        <v>219</v>
      </c>
      <c r="BA64" s="1">
        <v>225</v>
      </c>
      <c r="BB64" s="1">
        <v>231</v>
      </c>
      <c r="BC64" s="1">
        <v>237</v>
      </c>
      <c r="BD64" s="1">
        <v>243</v>
      </c>
      <c r="BE64" s="1">
        <v>249</v>
      </c>
      <c r="BF64" s="1">
        <v>255</v>
      </c>
      <c r="BG64" s="1">
        <v>261</v>
      </c>
      <c r="BH64" s="1">
        <v>267</v>
      </c>
      <c r="BI64" s="1">
        <v>273</v>
      </c>
      <c r="BJ64" s="1">
        <v>279</v>
      </c>
      <c r="BK64" s="1">
        <v>285</v>
      </c>
      <c r="BL64" s="1">
        <v>291</v>
      </c>
      <c r="BM64" s="1">
        <v>297</v>
      </c>
      <c r="BN64" s="1">
        <v>303</v>
      </c>
      <c r="BO64" s="1">
        <v>309</v>
      </c>
      <c r="BP64" s="1">
        <v>315</v>
      </c>
      <c r="BQ64" s="1">
        <v>321</v>
      </c>
      <c r="BR64" s="1">
        <v>327</v>
      </c>
      <c r="BS64" s="1">
        <v>333</v>
      </c>
      <c r="BT64" s="1">
        <v>339</v>
      </c>
      <c r="BU64" s="1">
        <v>345</v>
      </c>
      <c r="BV64" s="1">
        <v>351</v>
      </c>
      <c r="BW64" s="1">
        <v>357</v>
      </c>
      <c r="BX64" s="1">
        <v>363</v>
      </c>
      <c r="BY64" s="1">
        <v>369</v>
      </c>
      <c r="BZ64" s="1">
        <v>375</v>
      </c>
      <c r="CA64" s="379">
        <v>322</v>
      </c>
      <c r="CB64" s="1">
        <v>326</v>
      </c>
      <c r="CC64" s="1">
        <v>330</v>
      </c>
      <c r="CD64" s="1">
        <v>334</v>
      </c>
      <c r="CE64" s="1">
        <v>338</v>
      </c>
      <c r="CF64" s="1">
        <v>342</v>
      </c>
      <c r="CG64" s="1">
        <v>346</v>
      </c>
      <c r="CH64" s="1">
        <v>350</v>
      </c>
      <c r="CI64" s="1">
        <v>356</v>
      </c>
      <c r="CJ64" s="1">
        <v>362</v>
      </c>
      <c r="CK64" s="1">
        <v>368</v>
      </c>
      <c r="CL64" s="1">
        <v>374</v>
      </c>
      <c r="CM64" s="1">
        <v>380</v>
      </c>
      <c r="CN64" s="1">
        <v>386</v>
      </c>
      <c r="CO64" s="1">
        <v>392</v>
      </c>
      <c r="CP64" s="1">
        <v>398</v>
      </c>
      <c r="CQ64" s="1">
        <v>404</v>
      </c>
      <c r="CR64" s="1">
        <v>410</v>
      </c>
      <c r="CS64" s="522">
        <v>416</v>
      </c>
      <c r="CT64" s="1">
        <v>422</v>
      </c>
      <c r="CU64" s="218">
        <f t="shared" si="0"/>
        <v>6</v>
      </c>
      <c r="CV64" s="7">
        <v>17.350999999999999</v>
      </c>
      <c r="CW64" s="1">
        <v>20</v>
      </c>
      <c r="CX64" s="10">
        <v>28</v>
      </c>
      <c r="CY64" s="13">
        <v>31</v>
      </c>
      <c r="CZ64" s="18">
        <v>34</v>
      </c>
      <c r="DA64" s="1">
        <v>37</v>
      </c>
      <c r="DB64" s="1">
        <v>40</v>
      </c>
      <c r="DC64" s="1">
        <f>ROUND((DB64-CV64)/6/31*21+DB64,0)</f>
        <v>43</v>
      </c>
      <c r="DD64" s="1">
        <f>ROUND((DC64-CV64)/7+DC64,0)</f>
        <v>47</v>
      </c>
      <c r="DE64" s="1">
        <f t="shared" ref="DE64:DE65" si="118">ROUND((DD64-CV64)/8+DD64,0)</f>
        <v>51</v>
      </c>
      <c r="DF64" s="1">
        <f t="shared" ref="DF64:DF65" si="119">ROUND((DE64-CV64)/9+DE64+1,0)</f>
        <v>56</v>
      </c>
      <c r="DG64" s="1">
        <f t="shared" ref="DG64:DG65" si="120">ROUND((DF64-CV64)/10+DF64+1,1)</f>
        <v>60.9</v>
      </c>
      <c r="DH64" s="65">
        <v>50</v>
      </c>
      <c r="DI64" s="1">
        <f>ROUND((DH64-CW64)/11+DH64,1)</f>
        <v>52.7</v>
      </c>
      <c r="DJ64" s="71">
        <v>59</v>
      </c>
      <c r="DK64" s="73">
        <v>61</v>
      </c>
      <c r="DL64" s="77">
        <v>62</v>
      </c>
      <c r="DM64" s="82">
        <v>64</v>
      </c>
      <c r="DN64" s="88">
        <v>67</v>
      </c>
      <c r="DO64" s="90">
        <v>69</v>
      </c>
      <c r="DP64" s="93">
        <v>71</v>
      </c>
      <c r="DQ64" s="1">
        <f>ROUND((DP64-DM64)/3+DP64,1)</f>
        <v>73.3</v>
      </c>
      <c r="DR64" s="5">
        <v>73.3</v>
      </c>
      <c r="DS64" s="114">
        <v>79</v>
      </c>
      <c r="DT64" s="117">
        <v>82</v>
      </c>
      <c r="DU64" s="122">
        <v>85</v>
      </c>
      <c r="DV64" s="1">
        <f>ROUND((DU64-DS64)/2+DU64,1)</f>
        <v>88</v>
      </c>
      <c r="DW64" s="129">
        <v>90</v>
      </c>
      <c r="DX64" s="1">
        <f>ROUND((DW64-DT64)/3/31*16+DW64,1)</f>
        <v>91.4</v>
      </c>
      <c r="DY64" s="136">
        <v>91.4</v>
      </c>
      <c r="DZ64" s="140">
        <v>91.4</v>
      </c>
      <c r="EA64" s="1">
        <v>91.4</v>
      </c>
      <c r="EB64" s="149">
        <v>91.4</v>
      </c>
      <c r="EC64" s="153">
        <v>91.4</v>
      </c>
      <c r="ED64" s="158">
        <v>91.4</v>
      </c>
      <c r="EE64" s="1">
        <v>91.4</v>
      </c>
      <c r="EF64" s="167">
        <v>91.4</v>
      </c>
      <c r="EG64" s="1">
        <v>91.4</v>
      </c>
      <c r="EH64" s="1">
        <v>91.4</v>
      </c>
      <c r="EI64" s="1">
        <v>91.4</v>
      </c>
      <c r="EJ64" s="1">
        <v>91.4</v>
      </c>
      <c r="EK64" s="1">
        <f>EJ64</f>
        <v>91.4</v>
      </c>
      <c r="EL64" s="1">
        <f t="shared" si="114"/>
        <v>91.4</v>
      </c>
      <c r="EM64" s="1">
        <f>EL64</f>
        <v>91.4</v>
      </c>
      <c r="EN64" s="1">
        <f>EM64</f>
        <v>91.4</v>
      </c>
      <c r="EO64" s="1">
        <f>EN64</f>
        <v>91.4</v>
      </c>
      <c r="EP64" s="1">
        <v>91.4</v>
      </c>
      <c r="EQ64" s="1">
        <v>91.4</v>
      </c>
      <c r="ER64" s="1">
        <v>91.4</v>
      </c>
      <c r="ES64" s="1">
        <v>91.4</v>
      </c>
      <c r="ET64" s="1">
        <v>91.4</v>
      </c>
      <c r="EU64" s="1">
        <v>91.4</v>
      </c>
      <c r="EV64" s="1">
        <f>EU64</f>
        <v>91.4</v>
      </c>
      <c r="EW64" s="1">
        <f>EV64</f>
        <v>91.4</v>
      </c>
      <c r="EX64" s="1">
        <f>EW64</f>
        <v>91.4</v>
      </c>
      <c r="EY64" s="1">
        <v>91.4</v>
      </c>
      <c r="EZ64" s="1">
        <v>91.4</v>
      </c>
      <c r="FA64" s="1">
        <v>91.4</v>
      </c>
      <c r="FB64" s="1">
        <v>91.4</v>
      </c>
      <c r="FC64" s="1">
        <v>91.4</v>
      </c>
      <c r="FD64" s="1">
        <v>91.4</v>
      </c>
      <c r="FE64" s="1">
        <v>91.4</v>
      </c>
      <c r="FF64" s="1">
        <v>91.4</v>
      </c>
      <c r="FG64" s="1">
        <f t="shared" ref="FG64:FG66" si="121">FF64</f>
        <v>91.4</v>
      </c>
      <c r="FH64" s="1">
        <f t="shared" ref="FH64:FH66" si="122">FG64</f>
        <v>91.4</v>
      </c>
      <c r="FI64" s="1">
        <f>FH64</f>
        <v>91.4</v>
      </c>
      <c r="FJ64" s="1">
        <f>FI64</f>
        <v>91.4</v>
      </c>
      <c r="FK64" s="1">
        <v>91.4</v>
      </c>
      <c r="FL64" s="1">
        <v>91.4</v>
      </c>
      <c r="FM64" s="1">
        <v>91.4</v>
      </c>
      <c r="FN64" s="1">
        <v>91.4</v>
      </c>
      <c r="FO64" s="1">
        <v>91.4</v>
      </c>
      <c r="FP64" s="1">
        <v>91.4</v>
      </c>
      <c r="FQ64" s="379">
        <v>92</v>
      </c>
      <c r="FR64" s="1">
        <v>92</v>
      </c>
      <c r="FS64" s="1">
        <v>92</v>
      </c>
      <c r="FT64" s="1">
        <v>92</v>
      </c>
      <c r="FU64" s="1">
        <v>92</v>
      </c>
      <c r="FV64" s="1">
        <v>92</v>
      </c>
      <c r="FW64" s="1">
        <v>92</v>
      </c>
      <c r="FX64" s="1">
        <v>92</v>
      </c>
      <c r="FY64" s="1">
        <v>92</v>
      </c>
      <c r="FZ64" s="1">
        <v>92</v>
      </c>
      <c r="GA64" s="1">
        <v>92</v>
      </c>
      <c r="GB64" s="1">
        <v>92</v>
      </c>
      <c r="GC64" s="1">
        <v>92</v>
      </c>
      <c r="GD64" s="1">
        <v>92</v>
      </c>
      <c r="GE64" s="1">
        <v>92</v>
      </c>
      <c r="GF64" s="1">
        <v>92</v>
      </c>
      <c r="GG64" s="1">
        <v>92</v>
      </c>
      <c r="GH64" s="1">
        <v>92</v>
      </c>
      <c r="GI64" s="522">
        <v>92</v>
      </c>
      <c r="GJ64" s="1">
        <v>92</v>
      </c>
      <c r="GK64" s="218">
        <f t="shared" si="3"/>
        <v>0</v>
      </c>
      <c r="GL64" s="7">
        <v>469</v>
      </c>
      <c r="GM64" s="7">
        <v>571</v>
      </c>
      <c r="GN64" s="7">
        <v>701</v>
      </c>
      <c r="GO64" s="13">
        <v>797</v>
      </c>
      <c r="GP64" s="17">
        <v>899</v>
      </c>
      <c r="GQ64" s="22">
        <v>1057</v>
      </c>
      <c r="GR64" s="31">
        <v>1305</v>
      </c>
      <c r="GS64" s="37">
        <v>1440</v>
      </c>
      <c r="GT64" s="41">
        <v>1553</v>
      </c>
      <c r="GU64" s="44">
        <v>1670</v>
      </c>
      <c r="GV64" s="47">
        <v>1785</v>
      </c>
      <c r="GW64" s="53">
        <v>1897</v>
      </c>
      <c r="GX64" s="65">
        <v>1989</v>
      </c>
      <c r="GY64" s="69">
        <v>2095</v>
      </c>
      <c r="GZ64" s="71">
        <v>2233</v>
      </c>
      <c r="HA64" s="73">
        <v>2358</v>
      </c>
      <c r="HB64" s="77">
        <v>2496</v>
      </c>
      <c r="HC64" s="82">
        <v>2744</v>
      </c>
      <c r="HD64" s="88">
        <v>3001</v>
      </c>
      <c r="HE64" s="90">
        <v>3170</v>
      </c>
      <c r="HF64" s="93">
        <v>3318</v>
      </c>
      <c r="HG64" s="99">
        <v>3475</v>
      </c>
      <c r="HH64" s="104">
        <v>3633</v>
      </c>
      <c r="HI64" s="114">
        <v>3808</v>
      </c>
      <c r="HJ64" s="117">
        <v>3975</v>
      </c>
      <c r="HK64" s="122">
        <v>4138</v>
      </c>
      <c r="HL64" s="124">
        <v>4309</v>
      </c>
      <c r="HM64" s="129">
        <v>4471</v>
      </c>
      <c r="HN64" s="133">
        <v>4702</v>
      </c>
      <c r="HO64" s="136">
        <v>4939</v>
      </c>
      <c r="HP64" s="140">
        <v>5158</v>
      </c>
      <c r="HQ64" s="145">
        <v>5335</v>
      </c>
      <c r="HR64" s="149">
        <v>5542</v>
      </c>
      <c r="HS64" s="153">
        <v>5824</v>
      </c>
      <c r="HT64" s="158">
        <v>6095</v>
      </c>
      <c r="HU64" s="163">
        <v>6354</v>
      </c>
      <c r="HV64" s="167">
        <v>6621</v>
      </c>
      <c r="HW64" s="174">
        <v>6859</v>
      </c>
      <c r="HX64" s="178">
        <v>7119</v>
      </c>
      <c r="HY64" s="184">
        <v>7366</v>
      </c>
      <c r="HZ64" s="189">
        <v>7609</v>
      </c>
      <c r="IA64" s="193">
        <v>7903</v>
      </c>
      <c r="IB64" s="202">
        <v>8211</v>
      </c>
      <c r="IC64" s="205">
        <v>8513</v>
      </c>
      <c r="ID64" s="209">
        <v>8808</v>
      </c>
      <c r="IE64" s="218">
        <v>9138</v>
      </c>
      <c r="IF64" s="225">
        <v>9467</v>
      </c>
      <c r="IG64" s="229">
        <v>9771</v>
      </c>
      <c r="IH64" s="235">
        <v>10078</v>
      </c>
      <c r="II64" s="245">
        <v>10363</v>
      </c>
      <c r="IJ64" s="251">
        <v>10671</v>
      </c>
      <c r="IK64" s="255">
        <v>10943</v>
      </c>
      <c r="IL64" s="264">
        <v>11240</v>
      </c>
      <c r="IM64" s="268">
        <v>11533</v>
      </c>
      <c r="IN64" s="272">
        <v>11845</v>
      </c>
      <c r="IO64" s="279">
        <v>12114</v>
      </c>
      <c r="IP64" s="285">
        <v>12414</v>
      </c>
      <c r="IQ64" s="291">
        <v>12722</v>
      </c>
      <c r="IR64" s="295">
        <v>13052</v>
      </c>
      <c r="IS64" s="299">
        <v>13419</v>
      </c>
      <c r="IT64" s="305">
        <v>13733</v>
      </c>
      <c r="IU64" s="308">
        <v>14041</v>
      </c>
      <c r="IV64" s="310">
        <v>14314</v>
      </c>
      <c r="IW64" s="313">
        <v>14535</v>
      </c>
      <c r="IX64" s="317">
        <v>14755</v>
      </c>
      <c r="IY64" s="322">
        <v>15024</v>
      </c>
      <c r="IZ64" s="327">
        <v>15366</v>
      </c>
      <c r="JA64" s="331">
        <v>15677</v>
      </c>
      <c r="JB64" s="335">
        <v>15982</v>
      </c>
      <c r="JC64" s="338">
        <v>16308</v>
      </c>
      <c r="JD64" s="343">
        <v>16630</v>
      </c>
      <c r="JE64" s="346">
        <v>16981</v>
      </c>
      <c r="JF64" s="354">
        <v>17325</v>
      </c>
      <c r="JG64" s="375">
        <v>17654</v>
      </c>
      <c r="JH64" s="388">
        <v>18007</v>
      </c>
      <c r="JI64" s="393">
        <v>18264</v>
      </c>
      <c r="JJ64" s="414">
        <v>18509</v>
      </c>
      <c r="JK64" s="422">
        <v>18809</v>
      </c>
      <c r="JL64" s="429">
        <v>19189</v>
      </c>
      <c r="JM64" s="435">
        <v>19495</v>
      </c>
      <c r="JN64" s="441">
        <v>19793</v>
      </c>
      <c r="JO64" s="448">
        <v>20099</v>
      </c>
      <c r="JP64" s="456">
        <v>20425</v>
      </c>
      <c r="JQ64" s="460">
        <v>20790</v>
      </c>
      <c r="JR64" s="469">
        <v>21140</v>
      </c>
      <c r="JS64" s="475">
        <v>21467</v>
      </c>
      <c r="JT64" s="483">
        <v>21814</v>
      </c>
      <c r="JU64" s="489">
        <v>22125</v>
      </c>
      <c r="JV64" s="498">
        <v>22489</v>
      </c>
      <c r="JW64" s="505">
        <v>22945</v>
      </c>
      <c r="JX64" s="511">
        <v>23282</v>
      </c>
      <c r="JY64" s="519">
        <v>23610</v>
      </c>
      <c r="JZ64" s="530">
        <v>23918</v>
      </c>
      <c r="KA64" s="218">
        <f t="shared" si="4"/>
        <v>308</v>
      </c>
      <c r="KB64" s="4"/>
    </row>
    <row r="65" spans="1:288" ht="15" customHeight="1" x14ac:dyDescent="0.2">
      <c r="A65" s="557"/>
      <c r="B65" s="132">
        <v>64</v>
      </c>
      <c r="C65" s="4" t="s">
        <v>487</v>
      </c>
      <c r="D65" s="132">
        <v>3</v>
      </c>
      <c r="E65" s="132">
        <v>4</v>
      </c>
      <c r="F65" s="7">
        <v>485</v>
      </c>
      <c r="G65" s="7">
        <v>490</v>
      </c>
      <c r="H65" s="10">
        <v>495</v>
      </c>
      <c r="I65" s="13">
        <v>502</v>
      </c>
      <c r="J65" s="18">
        <v>509</v>
      </c>
      <c r="K65" s="1">
        <v>516</v>
      </c>
      <c r="L65" s="31">
        <v>524</v>
      </c>
      <c r="M65" s="37">
        <v>531</v>
      </c>
      <c r="N65" s="41">
        <v>540</v>
      </c>
      <c r="O65" s="1">
        <f t="shared" si="115"/>
        <v>547</v>
      </c>
      <c r="P65" s="1">
        <f t="shared" si="116"/>
        <v>554</v>
      </c>
      <c r="Q65" s="1">
        <f t="shared" si="117"/>
        <v>560.9</v>
      </c>
      <c r="R65" s="65">
        <v>575</v>
      </c>
      <c r="S65" s="69">
        <v>581</v>
      </c>
      <c r="T65" s="71">
        <v>587</v>
      </c>
      <c r="U65" s="73">
        <v>595</v>
      </c>
      <c r="V65" s="77">
        <v>603</v>
      </c>
      <c r="W65" s="82">
        <v>613</v>
      </c>
      <c r="X65" s="88">
        <v>622</v>
      </c>
      <c r="Y65" s="90">
        <v>638</v>
      </c>
      <c r="Z65" s="93">
        <v>647</v>
      </c>
      <c r="AA65" s="99">
        <v>653</v>
      </c>
      <c r="AB65" s="104">
        <v>660</v>
      </c>
      <c r="AC65" s="114">
        <v>669</v>
      </c>
      <c r="AD65" s="117">
        <v>676</v>
      </c>
      <c r="AE65" s="122">
        <v>682</v>
      </c>
      <c r="AF65" s="124">
        <v>690</v>
      </c>
      <c r="AG65" s="129">
        <v>697</v>
      </c>
      <c r="AH65" s="133">
        <v>705</v>
      </c>
      <c r="AI65" s="1">
        <f>ROUND((AH65-AE65)/3+AH65,1)</f>
        <v>712.7</v>
      </c>
      <c r="AJ65" s="5">
        <v>712.7</v>
      </c>
      <c r="AK65" s="1">
        <v>717</v>
      </c>
      <c r="AL65" s="1">
        <v>734.5</v>
      </c>
      <c r="AM65" s="153">
        <v>726</v>
      </c>
      <c r="AN65" s="1">
        <v>730</v>
      </c>
      <c r="AO65" s="163">
        <v>735</v>
      </c>
      <c r="AP65" s="173" t="s">
        <v>7</v>
      </c>
      <c r="AQ65" s="175" t="s">
        <v>7</v>
      </c>
      <c r="AR65" s="181" t="s">
        <v>7</v>
      </c>
      <c r="AS65" s="186" t="s">
        <v>7</v>
      </c>
      <c r="AT65" s="191" t="s">
        <v>7</v>
      </c>
      <c r="AU65" s="200" t="s">
        <v>7</v>
      </c>
      <c r="AV65" s="203" t="s">
        <v>7</v>
      </c>
      <c r="AW65" s="207" t="s">
        <v>7</v>
      </c>
      <c r="AX65" s="211" t="s">
        <v>7</v>
      </c>
      <c r="AY65" s="220" t="s">
        <v>7</v>
      </c>
      <c r="AZ65" s="227" t="s">
        <v>7</v>
      </c>
      <c r="BA65" s="231" t="s">
        <v>7</v>
      </c>
      <c r="BB65" s="238" t="s">
        <v>7</v>
      </c>
      <c r="BC65" s="248" t="s">
        <v>7</v>
      </c>
      <c r="BD65" s="253" t="s">
        <v>7</v>
      </c>
      <c r="BE65" s="258" t="s">
        <v>7</v>
      </c>
      <c r="BF65" s="266" t="s">
        <v>7</v>
      </c>
      <c r="BG65" s="270" t="s">
        <v>7</v>
      </c>
      <c r="BH65" s="274" t="s">
        <v>7</v>
      </c>
      <c r="BI65" s="279">
        <v>10</v>
      </c>
      <c r="BJ65" s="285">
        <v>20</v>
      </c>
      <c r="BK65" s="291">
        <v>29</v>
      </c>
      <c r="BL65" s="295">
        <v>35</v>
      </c>
      <c r="BM65" s="299">
        <v>43</v>
      </c>
      <c r="BN65" s="305">
        <v>52</v>
      </c>
      <c r="BO65" s="1">
        <v>60</v>
      </c>
      <c r="BP65" s="1">
        <v>68</v>
      </c>
      <c r="BQ65" s="1">
        <v>76</v>
      </c>
      <c r="BR65" s="1">
        <v>84</v>
      </c>
      <c r="BS65" s="322">
        <v>83</v>
      </c>
      <c r="BT65" s="1">
        <v>89</v>
      </c>
      <c r="BU65" s="1">
        <v>95</v>
      </c>
      <c r="BV65" s="1">
        <v>101</v>
      </c>
      <c r="BW65" s="1">
        <v>107</v>
      </c>
      <c r="BX65" s="1">
        <v>113</v>
      </c>
      <c r="BY65" s="1">
        <v>119</v>
      </c>
      <c r="BZ65" s="1">
        <v>125</v>
      </c>
      <c r="CA65" s="1">
        <v>131</v>
      </c>
      <c r="CB65" s="1">
        <v>137</v>
      </c>
      <c r="CC65" s="1">
        <v>143</v>
      </c>
      <c r="CD65" s="1">
        <v>149</v>
      </c>
      <c r="CE65" s="1">
        <v>155</v>
      </c>
      <c r="CF65" s="1">
        <v>161</v>
      </c>
      <c r="CG65" s="1">
        <v>166</v>
      </c>
      <c r="CH65" s="441">
        <v>176</v>
      </c>
      <c r="CI65" s="448">
        <v>182</v>
      </c>
      <c r="CJ65" s="456">
        <v>188</v>
      </c>
      <c r="CK65" s="460">
        <v>194</v>
      </c>
      <c r="CL65" s="474">
        <v>200</v>
      </c>
      <c r="CM65" s="475">
        <v>205</v>
      </c>
      <c r="CN65" s="483">
        <v>210</v>
      </c>
      <c r="CO65" s="489">
        <v>216</v>
      </c>
      <c r="CP65" s="498">
        <v>221</v>
      </c>
      <c r="CQ65" s="1">
        <v>226</v>
      </c>
      <c r="CR65" s="1">
        <v>231</v>
      </c>
      <c r="CS65" s="522">
        <v>236</v>
      </c>
      <c r="CT65" s="530">
        <v>246</v>
      </c>
      <c r="CU65" s="218">
        <f t="shared" si="0"/>
        <v>10</v>
      </c>
      <c r="CV65" s="7">
        <v>336</v>
      </c>
      <c r="CW65" s="7">
        <v>341</v>
      </c>
      <c r="CX65" s="10">
        <v>346</v>
      </c>
      <c r="CY65" s="13">
        <v>352</v>
      </c>
      <c r="CZ65" s="18">
        <v>358</v>
      </c>
      <c r="DA65" s="1">
        <v>364</v>
      </c>
      <c r="DB65" s="31">
        <v>367</v>
      </c>
      <c r="DC65" s="37">
        <v>371</v>
      </c>
      <c r="DD65" s="41">
        <v>374</v>
      </c>
      <c r="DE65" s="1">
        <f t="shared" si="118"/>
        <v>379</v>
      </c>
      <c r="DF65" s="1">
        <f t="shared" si="119"/>
        <v>385</v>
      </c>
      <c r="DG65" s="1">
        <f t="shared" si="120"/>
        <v>390.9</v>
      </c>
      <c r="DH65" s="65">
        <v>393</v>
      </c>
      <c r="DI65" s="69">
        <v>397</v>
      </c>
      <c r="DJ65" s="71">
        <v>401</v>
      </c>
      <c r="DK65" s="73">
        <v>404</v>
      </c>
      <c r="DL65" s="77">
        <v>406</v>
      </c>
      <c r="DM65" s="82">
        <v>408</v>
      </c>
      <c r="DN65" s="88">
        <v>410</v>
      </c>
      <c r="DO65" s="90">
        <v>410</v>
      </c>
      <c r="DP65" s="93">
        <v>410</v>
      </c>
      <c r="DQ65" s="99">
        <v>410</v>
      </c>
      <c r="DR65" s="104">
        <v>413</v>
      </c>
      <c r="DS65" s="114">
        <v>413</v>
      </c>
      <c r="DT65" s="117">
        <v>413</v>
      </c>
      <c r="DU65" s="122">
        <v>414</v>
      </c>
      <c r="DV65" s="124">
        <v>416</v>
      </c>
      <c r="DW65" s="129">
        <v>417</v>
      </c>
      <c r="DX65" s="133">
        <v>418</v>
      </c>
      <c r="DY65" s="1">
        <v>418</v>
      </c>
      <c r="DZ65" s="140">
        <v>418</v>
      </c>
      <c r="EA65" s="1">
        <v>418</v>
      </c>
      <c r="EB65" s="1">
        <v>420</v>
      </c>
      <c r="EC65" s="153">
        <v>420</v>
      </c>
      <c r="ED65" s="1">
        <v>421</v>
      </c>
      <c r="EE65" s="163">
        <v>421</v>
      </c>
      <c r="EF65" s="173" t="s">
        <v>7</v>
      </c>
      <c r="EG65" s="175" t="s">
        <v>7</v>
      </c>
      <c r="EH65" s="181" t="s">
        <v>7</v>
      </c>
      <c r="EI65" s="186" t="s">
        <v>7</v>
      </c>
      <c r="EJ65" s="191" t="s">
        <v>7</v>
      </c>
      <c r="EK65" s="200" t="s">
        <v>7</v>
      </c>
      <c r="EL65" s="203" t="s">
        <v>7</v>
      </c>
      <c r="EM65" s="207" t="s">
        <v>7</v>
      </c>
      <c r="EN65" s="211" t="s">
        <v>7</v>
      </c>
      <c r="EO65" s="220" t="s">
        <v>7</v>
      </c>
      <c r="EP65" s="227" t="s">
        <v>7</v>
      </c>
      <c r="EQ65" s="231" t="s">
        <v>7</v>
      </c>
      <c r="ER65" s="238" t="s">
        <v>7</v>
      </c>
      <c r="ES65" s="248" t="s">
        <v>7</v>
      </c>
      <c r="ET65" s="253" t="s">
        <v>7</v>
      </c>
      <c r="EU65" s="258" t="s">
        <v>7</v>
      </c>
      <c r="EV65" s="266" t="s">
        <v>7</v>
      </c>
      <c r="EW65" s="270" t="s">
        <v>7</v>
      </c>
      <c r="EX65" s="274" t="s">
        <v>7</v>
      </c>
      <c r="EY65" s="279">
        <v>1.07</v>
      </c>
      <c r="EZ65" s="285">
        <v>1.07</v>
      </c>
      <c r="FA65" s="291">
        <v>9</v>
      </c>
      <c r="FB65" s="295">
        <v>17</v>
      </c>
      <c r="FC65" s="299">
        <v>26</v>
      </c>
      <c r="FD65" s="305">
        <v>35</v>
      </c>
      <c r="FE65" s="1">
        <v>44</v>
      </c>
      <c r="FF65" s="1">
        <v>53</v>
      </c>
      <c r="FG65" s="1">
        <f t="shared" si="121"/>
        <v>53</v>
      </c>
      <c r="FH65" s="1">
        <f t="shared" si="122"/>
        <v>53</v>
      </c>
      <c r="FI65" s="322">
        <v>53</v>
      </c>
      <c r="FJ65" s="1">
        <v>68</v>
      </c>
      <c r="FK65" s="1">
        <v>70</v>
      </c>
      <c r="FL65" s="1">
        <v>72</v>
      </c>
      <c r="FM65" s="1">
        <v>74</v>
      </c>
      <c r="FN65" s="1">
        <v>76</v>
      </c>
      <c r="FO65" s="1">
        <v>78</v>
      </c>
      <c r="FP65" s="1">
        <v>80</v>
      </c>
      <c r="FQ65" s="1">
        <v>82</v>
      </c>
      <c r="FR65" s="1">
        <v>84</v>
      </c>
      <c r="FS65" s="1">
        <v>86</v>
      </c>
      <c r="FT65" s="1">
        <v>87</v>
      </c>
      <c r="FU65" s="1">
        <v>89</v>
      </c>
      <c r="FV65" s="1">
        <v>91</v>
      </c>
      <c r="FW65" s="1">
        <v>93</v>
      </c>
      <c r="FX65" s="441">
        <v>154</v>
      </c>
      <c r="FY65" s="448">
        <v>162</v>
      </c>
      <c r="FZ65" s="456">
        <v>170</v>
      </c>
      <c r="GA65" s="460">
        <v>179</v>
      </c>
      <c r="GB65" s="474">
        <v>186</v>
      </c>
      <c r="GC65" s="475">
        <v>192</v>
      </c>
      <c r="GD65" s="483">
        <v>202</v>
      </c>
      <c r="GE65" s="489">
        <v>210</v>
      </c>
      <c r="GF65" s="498">
        <v>215</v>
      </c>
      <c r="GG65" s="1">
        <v>221</v>
      </c>
      <c r="GH65" s="1">
        <v>227</v>
      </c>
      <c r="GI65" s="522">
        <v>233</v>
      </c>
      <c r="GJ65" s="530">
        <v>245</v>
      </c>
      <c r="GK65" s="218">
        <f t="shared" si="3"/>
        <v>12</v>
      </c>
      <c r="GL65" s="7">
        <v>12097</v>
      </c>
      <c r="GM65" s="7">
        <v>12271</v>
      </c>
      <c r="GN65" s="7">
        <v>12443</v>
      </c>
      <c r="GO65" s="13">
        <v>12614</v>
      </c>
      <c r="GP65" s="17">
        <v>12781</v>
      </c>
      <c r="GQ65" s="22">
        <v>12951</v>
      </c>
      <c r="GR65" s="31">
        <v>13131</v>
      </c>
      <c r="GS65" s="37">
        <v>13315</v>
      </c>
      <c r="GT65" s="41">
        <v>13499</v>
      </c>
      <c r="GU65" s="44">
        <v>13681</v>
      </c>
      <c r="GV65" s="47">
        <v>13857</v>
      </c>
      <c r="GW65" s="53">
        <v>14065</v>
      </c>
      <c r="GX65" s="65">
        <v>14223</v>
      </c>
      <c r="GY65" s="69">
        <v>14372</v>
      </c>
      <c r="GZ65" s="71">
        <v>14525</v>
      </c>
      <c r="HA65" s="73">
        <v>14654</v>
      </c>
      <c r="HB65" s="77">
        <v>14784</v>
      </c>
      <c r="HC65" s="82">
        <v>14948</v>
      </c>
      <c r="HD65" s="88">
        <v>15124</v>
      </c>
      <c r="HE65" s="90">
        <v>15309</v>
      </c>
      <c r="HF65" s="93">
        <v>15475</v>
      </c>
      <c r="HG65" s="99">
        <v>15624</v>
      </c>
      <c r="HH65" s="104">
        <v>15797</v>
      </c>
      <c r="HI65" s="114">
        <v>15982</v>
      </c>
      <c r="HJ65" s="117">
        <v>16190</v>
      </c>
      <c r="HK65" s="122">
        <v>16375</v>
      </c>
      <c r="HL65" s="124">
        <v>16561</v>
      </c>
      <c r="HM65" s="129">
        <v>16734</v>
      </c>
      <c r="HN65" s="133">
        <v>16874</v>
      </c>
      <c r="HO65" s="136">
        <v>16916</v>
      </c>
      <c r="HP65" s="140">
        <v>17014</v>
      </c>
      <c r="HQ65" s="145">
        <v>17227</v>
      </c>
      <c r="HR65" s="149">
        <v>17478</v>
      </c>
      <c r="HS65" s="153">
        <v>96</v>
      </c>
      <c r="HT65" s="158">
        <v>253</v>
      </c>
      <c r="HU65" s="163">
        <v>419</v>
      </c>
      <c r="HV65" s="167">
        <v>558</v>
      </c>
      <c r="HW65" s="174">
        <v>608</v>
      </c>
      <c r="HX65" s="178">
        <v>773</v>
      </c>
      <c r="HY65" s="184">
        <v>942</v>
      </c>
      <c r="HZ65" s="189">
        <v>1111</v>
      </c>
      <c r="IA65" s="193">
        <v>1270</v>
      </c>
      <c r="IB65" s="202">
        <v>1423</v>
      </c>
      <c r="IC65" s="205">
        <v>1749</v>
      </c>
      <c r="ID65" s="209">
        <v>2154</v>
      </c>
      <c r="IE65" s="218">
        <v>2395</v>
      </c>
      <c r="IF65" s="225">
        <v>2535</v>
      </c>
      <c r="IG65" s="229">
        <v>2673</v>
      </c>
      <c r="IH65" s="235">
        <v>2827</v>
      </c>
      <c r="II65" s="245">
        <v>2942</v>
      </c>
      <c r="IJ65" s="251">
        <v>3094</v>
      </c>
      <c r="IK65" s="255">
        <v>3329</v>
      </c>
      <c r="IL65" s="264">
        <v>3613</v>
      </c>
      <c r="IM65" s="268">
        <v>3842</v>
      </c>
      <c r="IN65" s="272">
        <v>4028</v>
      </c>
      <c r="IO65" s="279">
        <v>4226</v>
      </c>
      <c r="IP65" s="285">
        <v>4419</v>
      </c>
      <c r="IQ65" s="291">
        <v>4537</v>
      </c>
      <c r="IR65" s="295">
        <v>4676</v>
      </c>
      <c r="IS65" s="299">
        <v>4831</v>
      </c>
      <c r="IT65" s="305">
        <v>4963</v>
      </c>
      <c r="IU65" s="308">
        <v>5078</v>
      </c>
      <c r="IV65" s="310">
        <v>5176</v>
      </c>
      <c r="IW65" s="313">
        <v>5421</v>
      </c>
      <c r="IX65" s="317">
        <v>5694</v>
      </c>
      <c r="IY65" s="322">
        <v>5952</v>
      </c>
      <c r="IZ65" s="327">
        <v>6220</v>
      </c>
      <c r="JA65" s="331">
        <v>6376</v>
      </c>
      <c r="JB65" s="335">
        <v>6657</v>
      </c>
      <c r="JC65" s="338">
        <v>6815</v>
      </c>
      <c r="JD65" s="343">
        <v>6951</v>
      </c>
      <c r="JE65" s="346">
        <v>7096</v>
      </c>
      <c r="JF65" s="354">
        <v>7234</v>
      </c>
      <c r="JG65" s="375">
        <v>7380</v>
      </c>
      <c r="JH65" s="388">
        <v>7556</v>
      </c>
      <c r="JI65" s="393">
        <v>7776</v>
      </c>
      <c r="JJ65" s="414">
        <v>8086</v>
      </c>
      <c r="JK65" s="422">
        <v>8245</v>
      </c>
      <c r="JL65" s="429">
        <v>8392</v>
      </c>
      <c r="JM65" s="435">
        <v>8573</v>
      </c>
      <c r="JN65" s="441">
        <v>8721</v>
      </c>
      <c r="JO65" s="448">
        <v>8864</v>
      </c>
      <c r="JP65" s="456">
        <v>9003</v>
      </c>
      <c r="JQ65" s="460">
        <v>9145</v>
      </c>
      <c r="JR65" s="469">
        <v>9282</v>
      </c>
      <c r="JS65" s="475">
        <v>9420</v>
      </c>
      <c r="JT65" s="483">
        <v>9567</v>
      </c>
      <c r="JU65" s="489">
        <v>9691</v>
      </c>
      <c r="JV65" s="498">
        <v>9798</v>
      </c>
      <c r="JW65" s="505">
        <v>9911</v>
      </c>
      <c r="JX65" s="511">
        <v>10044</v>
      </c>
      <c r="JY65" s="519">
        <v>10186</v>
      </c>
      <c r="JZ65" s="530">
        <v>10336</v>
      </c>
      <c r="KA65" s="218">
        <f t="shared" si="4"/>
        <v>150</v>
      </c>
      <c r="KB65" s="4"/>
    </row>
    <row r="66" spans="1:288" ht="15" customHeight="1" x14ac:dyDescent="0.2">
      <c r="A66" s="557">
        <v>2</v>
      </c>
      <c r="B66" s="132">
        <v>65</v>
      </c>
      <c r="C66" s="4" t="s">
        <v>290</v>
      </c>
      <c r="D66" s="132">
        <v>2</v>
      </c>
      <c r="E66" s="132">
        <v>2</v>
      </c>
      <c r="F66" s="7">
        <v>230</v>
      </c>
      <c r="G66" s="7">
        <v>232</v>
      </c>
      <c r="H66" s="10">
        <v>235</v>
      </c>
      <c r="I66" s="13">
        <v>239</v>
      </c>
      <c r="J66" s="18">
        <v>243</v>
      </c>
      <c r="K66" s="22">
        <v>248</v>
      </c>
      <c r="L66" s="31">
        <v>252</v>
      </c>
      <c r="M66" s="37">
        <v>256</v>
      </c>
      <c r="N66" s="41">
        <v>262</v>
      </c>
      <c r="O66" s="44">
        <v>267</v>
      </c>
      <c r="P66" s="47">
        <v>271</v>
      </c>
      <c r="Q66" s="53">
        <v>276</v>
      </c>
      <c r="R66" s="65">
        <v>280</v>
      </c>
      <c r="S66" s="69">
        <v>284</v>
      </c>
      <c r="T66" s="71">
        <v>289</v>
      </c>
      <c r="U66" s="73">
        <v>294</v>
      </c>
      <c r="V66" s="77">
        <v>299</v>
      </c>
      <c r="W66" s="82">
        <v>304</v>
      </c>
      <c r="X66" s="88">
        <v>310</v>
      </c>
      <c r="Y66" s="90">
        <v>315</v>
      </c>
      <c r="Z66" s="93">
        <v>318</v>
      </c>
      <c r="AA66" s="99">
        <v>322</v>
      </c>
      <c r="AB66" s="104">
        <v>2</v>
      </c>
      <c r="AC66" s="114">
        <v>6</v>
      </c>
      <c r="AD66" s="117">
        <v>9</v>
      </c>
      <c r="AE66" s="122">
        <v>12</v>
      </c>
      <c r="AF66" s="124">
        <v>18</v>
      </c>
      <c r="AG66" s="129">
        <v>19</v>
      </c>
      <c r="AH66" s="133">
        <v>23</v>
      </c>
      <c r="AI66" s="136">
        <v>28</v>
      </c>
      <c r="AJ66" s="140">
        <v>33</v>
      </c>
      <c r="AK66" s="145">
        <v>36</v>
      </c>
      <c r="AL66" s="149">
        <v>39</v>
      </c>
      <c r="AM66" s="153">
        <v>43</v>
      </c>
      <c r="AN66" s="1">
        <v>46</v>
      </c>
      <c r="AO66" s="163">
        <v>47</v>
      </c>
      <c r="AP66" s="167">
        <v>49</v>
      </c>
      <c r="AQ66" s="174">
        <v>51</v>
      </c>
      <c r="AR66" s="178">
        <v>54</v>
      </c>
      <c r="AS66" s="184">
        <v>56</v>
      </c>
      <c r="AT66" s="189">
        <v>59</v>
      </c>
      <c r="AU66" s="193">
        <v>64</v>
      </c>
      <c r="AV66" s="202">
        <v>65</v>
      </c>
      <c r="AW66" s="1">
        <v>68</v>
      </c>
      <c r="AX66" s="1">
        <v>72</v>
      </c>
      <c r="AY66" s="1">
        <v>76</v>
      </c>
      <c r="AZ66" s="225">
        <v>76</v>
      </c>
      <c r="BA66" s="1">
        <v>78</v>
      </c>
      <c r="BB66" s="235">
        <v>80</v>
      </c>
      <c r="BC66" s="245">
        <v>82</v>
      </c>
      <c r="BD66" s="251">
        <v>85</v>
      </c>
      <c r="BE66" s="255">
        <v>87</v>
      </c>
      <c r="BF66" s="264">
        <v>91</v>
      </c>
      <c r="BG66" s="268">
        <v>96</v>
      </c>
      <c r="BH66" s="278">
        <v>99</v>
      </c>
      <c r="BI66" s="279">
        <v>102</v>
      </c>
      <c r="BJ66" s="1">
        <v>105</v>
      </c>
      <c r="BK66" s="1">
        <v>108</v>
      </c>
      <c r="BL66" s="1">
        <v>111</v>
      </c>
      <c r="BM66" s="299">
        <v>117</v>
      </c>
      <c r="BN66" s="305">
        <v>121</v>
      </c>
      <c r="BO66" s="1">
        <v>125</v>
      </c>
      <c r="BP66" s="1">
        <v>129</v>
      </c>
      <c r="BQ66" s="1">
        <v>133</v>
      </c>
      <c r="BR66" s="1">
        <v>137</v>
      </c>
      <c r="BS66" s="1">
        <v>141</v>
      </c>
      <c r="BT66" s="1">
        <v>145</v>
      </c>
      <c r="BU66" s="1">
        <v>149</v>
      </c>
      <c r="BV66" s="1">
        <v>153</v>
      </c>
      <c r="BW66" s="1">
        <v>157</v>
      </c>
      <c r="BX66" s="1">
        <v>161</v>
      </c>
      <c r="BY66" s="346">
        <v>167</v>
      </c>
      <c r="BZ66" s="354">
        <v>172</v>
      </c>
      <c r="CA66" s="1">
        <v>176</v>
      </c>
      <c r="CB66" s="1">
        <v>176</v>
      </c>
      <c r="CC66" s="393">
        <v>175</v>
      </c>
      <c r="CD66" s="414">
        <v>175</v>
      </c>
      <c r="CE66" s="1">
        <v>175</v>
      </c>
      <c r="CF66" s="1">
        <v>175</v>
      </c>
      <c r="CG66" s="1">
        <v>175</v>
      </c>
      <c r="CH66" s="441">
        <v>178</v>
      </c>
      <c r="CI66" s="448">
        <v>182</v>
      </c>
      <c r="CJ66" s="456">
        <v>185</v>
      </c>
      <c r="CK66" s="460">
        <v>186</v>
      </c>
      <c r="CL66" s="469">
        <v>188</v>
      </c>
      <c r="CM66" s="1">
        <v>190</v>
      </c>
      <c r="CN66" s="1">
        <v>192</v>
      </c>
      <c r="CO66" s="1">
        <v>194</v>
      </c>
      <c r="CP66" s="1">
        <v>196</v>
      </c>
      <c r="CQ66" s="1">
        <v>198</v>
      </c>
      <c r="CR66" s="1">
        <v>200</v>
      </c>
      <c r="CS66" s="522">
        <v>202</v>
      </c>
      <c r="CT66" s="1">
        <v>204</v>
      </c>
      <c r="CU66" s="218">
        <f t="shared" si="0"/>
        <v>2</v>
      </c>
      <c r="CV66" s="7">
        <v>11</v>
      </c>
      <c r="CW66" s="7">
        <v>13</v>
      </c>
      <c r="CX66" s="10">
        <v>16</v>
      </c>
      <c r="CY66" s="13">
        <v>19</v>
      </c>
      <c r="CZ66" s="18">
        <v>21</v>
      </c>
      <c r="DA66" s="22">
        <v>23</v>
      </c>
      <c r="DB66" s="31">
        <v>25</v>
      </c>
      <c r="DC66" s="37">
        <v>26</v>
      </c>
      <c r="DD66" s="41">
        <v>28</v>
      </c>
      <c r="DE66" s="44">
        <v>30</v>
      </c>
      <c r="DF66" s="47">
        <v>32</v>
      </c>
      <c r="DG66" s="53">
        <v>34</v>
      </c>
      <c r="DH66" s="65">
        <v>36</v>
      </c>
      <c r="DI66" s="69">
        <v>39</v>
      </c>
      <c r="DJ66" s="71">
        <v>41</v>
      </c>
      <c r="DK66" s="73">
        <v>44</v>
      </c>
      <c r="DL66" s="77">
        <v>45</v>
      </c>
      <c r="DM66" s="82">
        <v>47</v>
      </c>
      <c r="DN66" s="88">
        <v>48</v>
      </c>
      <c r="DO66" s="90">
        <v>49</v>
      </c>
      <c r="DP66" s="93">
        <v>50</v>
      </c>
      <c r="DQ66" s="99">
        <v>51</v>
      </c>
      <c r="DR66" s="104">
        <v>54</v>
      </c>
      <c r="DS66" s="114">
        <v>56</v>
      </c>
      <c r="DT66" s="117">
        <v>58</v>
      </c>
      <c r="DU66" s="122">
        <v>60</v>
      </c>
      <c r="DV66" s="124">
        <v>62</v>
      </c>
      <c r="DW66" s="129">
        <v>63</v>
      </c>
      <c r="DX66" s="133">
        <v>64</v>
      </c>
      <c r="DY66" s="136">
        <v>64</v>
      </c>
      <c r="DZ66" s="140">
        <v>64</v>
      </c>
      <c r="EA66" s="145">
        <v>64</v>
      </c>
      <c r="EB66" s="149">
        <v>65</v>
      </c>
      <c r="EC66" s="153">
        <v>67</v>
      </c>
      <c r="ED66" s="1">
        <v>69</v>
      </c>
      <c r="EE66" s="163">
        <v>70</v>
      </c>
      <c r="EF66" s="167">
        <v>73</v>
      </c>
      <c r="EG66" s="174">
        <v>74</v>
      </c>
      <c r="EH66" s="178">
        <v>77</v>
      </c>
      <c r="EI66" s="184">
        <v>80</v>
      </c>
      <c r="EJ66" s="189">
        <v>80</v>
      </c>
      <c r="EK66" s="193">
        <v>80</v>
      </c>
      <c r="EL66" s="202">
        <v>80</v>
      </c>
      <c r="EM66" s="1">
        <f>EL66</f>
        <v>80</v>
      </c>
      <c r="EN66" s="1">
        <f>EM66</f>
        <v>80</v>
      </c>
      <c r="EO66" s="1">
        <f>EN66</f>
        <v>80</v>
      </c>
      <c r="EP66" s="225">
        <v>83</v>
      </c>
      <c r="EQ66" s="1">
        <v>85</v>
      </c>
      <c r="ER66" s="235">
        <v>87</v>
      </c>
      <c r="ES66" s="245">
        <v>89</v>
      </c>
      <c r="ET66" s="251">
        <v>92</v>
      </c>
      <c r="EU66" s="255">
        <v>94</v>
      </c>
      <c r="EV66" s="264">
        <v>94</v>
      </c>
      <c r="EW66" s="268">
        <v>94</v>
      </c>
      <c r="EX66" s="278">
        <f>EW66</f>
        <v>94</v>
      </c>
      <c r="EY66" s="279">
        <v>95</v>
      </c>
      <c r="EZ66" s="1">
        <v>96</v>
      </c>
      <c r="FA66" s="1">
        <v>97</v>
      </c>
      <c r="FB66" s="1">
        <v>98</v>
      </c>
      <c r="FC66" s="299">
        <v>103</v>
      </c>
      <c r="FD66" s="305">
        <v>106</v>
      </c>
      <c r="FE66" s="1">
        <v>109</v>
      </c>
      <c r="FF66" s="1">
        <v>112</v>
      </c>
      <c r="FG66" s="1">
        <f t="shared" si="121"/>
        <v>112</v>
      </c>
      <c r="FH66" s="1">
        <f t="shared" si="122"/>
        <v>112</v>
      </c>
      <c r="FI66" s="1">
        <f>FH66</f>
        <v>112</v>
      </c>
      <c r="FJ66" s="1">
        <f>FI66</f>
        <v>112</v>
      </c>
      <c r="FK66" s="1">
        <v>112</v>
      </c>
      <c r="FL66" s="1">
        <v>112</v>
      </c>
      <c r="FM66" s="1">
        <v>112</v>
      </c>
      <c r="FN66" s="1">
        <v>112</v>
      </c>
      <c r="FO66" s="346">
        <v>1.097</v>
      </c>
      <c r="FP66" s="354">
        <v>2</v>
      </c>
      <c r="FQ66" s="1">
        <v>3</v>
      </c>
      <c r="FR66" s="1">
        <v>3</v>
      </c>
      <c r="FS66" s="393">
        <v>3</v>
      </c>
      <c r="FT66" s="414">
        <v>3</v>
      </c>
      <c r="FU66" s="1">
        <v>3</v>
      </c>
      <c r="FV66" s="1">
        <v>3</v>
      </c>
      <c r="FW66" s="1">
        <v>3</v>
      </c>
      <c r="FX66" s="441">
        <v>3</v>
      </c>
      <c r="FY66" s="448">
        <v>3</v>
      </c>
      <c r="FZ66" s="456">
        <v>4</v>
      </c>
      <c r="GA66" s="460">
        <v>4</v>
      </c>
      <c r="GB66" s="469">
        <v>4</v>
      </c>
      <c r="GC66" s="1">
        <v>4</v>
      </c>
      <c r="GD66" s="1">
        <v>4</v>
      </c>
      <c r="GE66" s="1">
        <v>4</v>
      </c>
      <c r="GF66" s="1">
        <v>4</v>
      </c>
      <c r="GG66" s="1">
        <v>4</v>
      </c>
      <c r="GH66" s="234">
        <v>6</v>
      </c>
      <c r="GI66" s="522">
        <v>6</v>
      </c>
      <c r="GJ66" s="1">
        <v>6</v>
      </c>
      <c r="GK66" s="218">
        <f t="shared" si="3"/>
        <v>0</v>
      </c>
      <c r="GL66" s="7">
        <v>9936</v>
      </c>
      <c r="GM66" s="7">
        <v>10097</v>
      </c>
      <c r="GN66" s="7">
        <v>10257</v>
      </c>
      <c r="GO66" s="13">
        <v>10399</v>
      </c>
      <c r="GP66" s="17">
        <v>10540</v>
      </c>
      <c r="GQ66" s="22">
        <v>10685</v>
      </c>
      <c r="GR66" s="31">
        <v>10846</v>
      </c>
      <c r="GS66" s="37">
        <v>10992</v>
      </c>
      <c r="GT66" s="41">
        <v>11180</v>
      </c>
      <c r="GU66" s="44">
        <v>11347</v>
      </c>
      <c r="GV66" s="47">
        <v>11507</v>
      </c>
      <c r="GW66" s="53">
        <v>11678</v>
      </c>
      <c r="GX66" s="65">
        <v>11822</v>
      </c>
      <c r="GY66" s="69">
        <v>11998</v>
      </c>
      <c r="GZ66" s="71">
        <v>12187</v>
      </c>
      <c r="HA66" s="73">
        <v>12359</v>
      </c>
      <c r="HB66" s="77">
        <v>12514</v>
      </c>
      <c r="HC66" s="82">
        <v>12714</v>
      </c>
      <c r="HD66" s="88">
        <v>12904</v>
      </c>
      <c r="HE66" s="90">
        <v>13043</v>
      </c>
      <c r="HF66" s="93">
        <v>13147</v>
      </c>
      <c r="HG66" s="99">
        <v>13284</v>
      </c>
      <c r="HH66" s="104">
        <v>13408</v>
      </c>
      <c r="HI66" s="114">
        <v>13542</v>
      </c>
      <c r="HJ66" s="117">
        <v>13671</v>
      </c>
      <c r="HK66" s="122">
        <v>13785</v>
      </c>
      <c r="HL66" s="124">
        <v>13900</v>
      </c>
      <c r="HM66" s="129">
        <v>14004</v>
      </c>
      <c r="HN66" s="133">
        <v>14127</v>
      </c>
      <c r="HO66" s="136">
        <v>14261</v>
      </c>
      <c r="HP66" s="140">
        <v>14402</v>
      </c>
      <c r="HQ66" s="145">
        <v>14533</v>
      </c>
      <c r="HR66" s="149">
        <v>14686</v>
      </c>
      <c r="HS66" s="153">
        <v>14768</v>
      </c>
      <c r="HT66" s="158">
        <v>14858</v>
      </c>
      <c r="HU66" s="163">
        <v>14958</v>
      </c>
      <c r="HV66" s="167">
        <v>15066</v>
      </c>
      <c r="HW66" s="174">
        <v>15169</v>
      </c>
      <c r="HX66" s="178">
        <v>15305</v>
      </c>
      <c r="HY66" s="184">
        <v>15437</v>
      </c>
      <c r="HZ66" s="189">
        <v>15563</v>
      </c>
      <c r="IA66" s="193">
        <v>15648</v>
      </c>
      <c r="IB66" s="202">
        <v>15720</v>
      </c>
      <c r="IC66" s="205">
        <v>15781</v>
      </c>
      <c r="ID66" s="209">
        <v>15880</v>
      </c>
      <c r="IE66" s="218">
        <v>15973</v>
      </c>
      <c r="IF66" s="225">
        <v>16039</v>
      </c>
      <c r="IG66" s="229">
        <v>16117</v>
      </c>
      <c r="IH66" s="235">
        <v>16185</v>
      </c>
      <c r="II66" s="245">
        <v>16248</v>
      </c>
      <c r="IJ66" s="251">
        <v>16340</v>
      </c>
      <c r="IK66" s="255">
        <v>16408</v>
      </c>
      <c r="IL66" s="264">
        <v>16492</v>
      </c>
      <c r="IM66" s="268">
        <v>16579</v>
      </c>
      <c r="IN66" s="272">
        <v>16667</v>
      </c>
      <c r="IO66" s="279">
        <v>16780</v>
      </c>
      <c r="IP66" s="285">
        <v>16897</v>
      </c>
      <c r="IQ66" s="291">
        <v>16987</v>
      </c>
      <c r="IR66" s="295">
        <v>17086</v>
      </c>
      <c r="IS66" s="299">
        <v>17199</v>
      </c>
      <c r="IT66" s="305">
        <v>17300</v>
      </c>
      <c r="IU66" s="308">
        <v>17389</v>
      </c>
      <c r="IV66" s="310">
        <v>17496</v>
      </c>
      <c r="IW66" s="313">
        <v>17811</v>
      </c>
      <c r="IX66" s="317">
        <v>17998</v>
      </c>
      <c r="IY66" s="322">
        <v>18134</v>
      </c>
      <c r="IZ66" s="327">
        <v>18279</v>
      </c>
      <c r="JA66" s="331">
        <v>18412</v>
      </c>
      <c r="JB66" s="335">
        <v>18579</v>
      </c>
      <c r="JC66" s="338">
        <v>18719</v>
      </c>
      <c r="JD66" s="343">
        <v>18849</v>
      </c>
      <c r="JE66" s="346">
        <v>19002</v>
      </c>
      <c r="JF66" s="354">
        <v>19122</v>
      </c>
      <c r="JG66" s="375">
        <v>19195</v>
      </c>
      <c r="JH66" s="388">
        <v>19203</v>
      </c>
      <c r="JI66" s="393">
        <v>19203</v>
      </c>
      <c r="JJ66" s="414">
        <v>19204</v>
      </c>
      <c r="JK66" s="422">
        <v>19204</v>
      </c>
      <c r="JL66" s="429">
        <v>19204</v>
      </c>
      <c r="JM66" s="435">
        <v>19205</v>
      </c>
      <c r="JN66" s="441">
        <v>19320</v>
      </c>
      <c r="JO66" s="448">
        <v>19461</v>
      </c>
      <c r="JP66" s="456">
        <v>19594</v>
      </c>
      <c r="JQ66" s="460">
        <v>19684</v>
      </c>
      <c r="JR66" s="469">
        <v>19766</v>
      </c>
      <c r="JS66" s="475">
        <v>19843</v>
      </c>
      <c r="JT66" s="483">
        <v>19923</v>
      </c>
      <c r="JU66" s="489">
        <v>19984</v>
      </c>
      <c r="JV66" s="498">
        <v>20067</v>
      </c>
      <c r="JW66" s="505">
        <v>20163</v>
      </c>
      <c r="JX66" s="511">
        <v>20250</v>
      </c>
      <c r="JY66" s="519">
        <v>20321</v>
      </c>
      <c r="JZ66" s="530">
        <v>20387</v>
      </c>
      <c r="KA66" s="218">
        <f t="shared" si="4"/>
        <v>66</v>
      </c>
      <c r="KB66" s="4"/>
    </row>
    <row r="67" spans="1:288" ht="15" customHeight="1" x14ac:dyDescent="0.2">
      <c r="A67" s="557"/>
      <c r="B67" s="132">
        <v>66</v>
      </c>
      <c r="C67" s="4" t="s">
        <v>291</v>
      </c>
      <c r="D67" s="132">
        <v>0</v>
      </c>
      <c r="E67" s="132">
        <v>1</v>
      </c>
      <c r="F67" s="7">
        <v>174</v>
      </c>
      <c r="G67" s="1">
        <v>178</v>
      </c>
      <c r="H67" s="1">
        <v>184</v>
      </c>
      <c r="I67" s="13">
        <v>186</v>
      </c>
      <c r="J67" s="18">
        <v>189</v>
      </c>
      <c r="K67" s="27">
        <v>191.916</v>
      </c>
      <c r="L67" s="5">
        <v>191.916</v>
      </c>
      <c r="M67" s="5">
        <v>191.916</v>
      </c>
      <c r="N67" s="5">
        <v>191.916</v>
      </c>
      <c r="O67" s="5">
        <v>191.916</v>
      </c>
      <c r="P67" s="5">
        <v>191.916</v>
      </c>
      <c r="Q67" s="5">
        <v>191.916</v>
      </c>
      <c r="R67" s="5">
        <v>191.916</v>
      </c>
      <c r="S67" s="5">
        <v>191.916</v>
      </c>
      <c r="T67" s="5">
        <v>191.916</v>
      </c>
      <c r="U67" s="5">
        <v>191.916</v>
      </c>
      <c r="V67" s="5">
        <v>191.916</v>
      </c>
      <c r="W67" s="5">
        <v>191.916</v>
      </c>
      <c r="X67" s="5">
        <v>191.916</v>
      </c>
      <c r="Y67" s="5">
        <v>191.916</v>
      </c>
      <c r="Z67" s="5">
        <v>191.916</v>
      </c>
      <c r="AA67" s="5">
        <v>191.916</v>
      </c>
      <c r="AB67" s="5">
        <v>191.916</v>
      </c>
      <c r="AC67" s="5">
        <v>191.916</v>
      </c>
      <c r="AD67" s="5">
        <v>191.916</v>
      </c>
      <c r="AE67" s="5">
        <v>191.916</v>
      </c>
      <c r="AF67" s="5">
        <v>191.916</v>
      </c>
      <c r="AG67" s="5">
        <v>191.916</v>
      </c>
      <c r="AH67" s="5">
        <v>191.916</v>
      </c>
      <c r="AI67" s="5">
        <v>191.916</v>
      </c>
      <c r="AJ67" s="5">
        <v>191.916</v>
      </c>
      <c r="AK67" s="5">
        <v>191.916</v>
      </c>
      <c r="AL67" s="5">
        <v>191.916</v>
      </c>
      <c r="AM67" s="5">
        <v>191.916</v>
      </c>
      <c r="AN67" s="5">
        <v>191.916</v>
      </c>
      <c r="AO67" s="5">
        <v>191.916</v>
      </c>
      <c r="AP67" s="5">
        <v>191.916</v>
      </c>
      <c r="AQ67" s="5">
        <v>191.916</v>
      </c>
      <c r="AR67" s="5">
        <v>191.916</v>
      </c>
      <c r="AS67" s="5">
        <v>191.916</v>
      </c>
      <c r="AT67" s="5">
        <v>191.916</v>
      </c>
      <c r="AU67" s="5">
        <v>191.916</v>
      </c>
      <c r="AV67" s="5">
        <v>191.916</v>
      </c>
      <c r="AW67" s="5">
        <v>191.916</v>
      </c>
      <c r="AX67" s="5">
        <v>191.916</v>
      </c>
      <c r="AY67" s="5">
        <v>191.916</v>
      </c>
      <c r="AZ67" s="5">
        <v>191.916</v>
      </c>
      <c r="BA67" s="5">
        <v>191.916</v>
      </c>
      <c r="BB67" s="5">
        <v>191.916</v>
      </c>
      <c r="BC67" s="5">
        <v>191.916</v>
      </c>
      <c r="BD67" s="5">
        <v>191.916</v>
      </c>
      <c r="BE67" s="5">
        <v>191.916</v>
      </c>
      <c r="BF67" s="5">
        <v>191.916</v>
      </c>
      <c r="BG67" s="5">
        <v>191.916</v>
      </c>
      <c r="BH67" s="5">
        <v>191.916</v>
      </c>
      <c r="BI67" s="5">
        <v>191.916</v>
      </c>
      <c r="BJ67" s="5">
        <v>191.916</v>
      </c>
      <c r="BK67" s="5">
        <v>191.916</v>
      </c>
      <c r="BL67" s="5">
        <v>191.916</v>
      </c>
      <c r="BM67" s="5">
        <v>191.916</v>
      </c>
      <c r="BN67" s="5">
        <v>191.916</v>
      </c>
      <c r="BO67" s="5">
        <v>191.916</v>
      </c>
      <c r="BP67" s="5">
        <v>191.916</v>
      </c>
      <c r="BQ67" s="5">
        <v>191.916</v>
      </c>
      <c r="BR67" s="317">
        <v>197</v>
      </c>
      <c r="BS67" s="322">
        <v>208</v>
      </c>
      <c r="BT67" s="327">
        <v>8</v>
      </c>
      <c r="BU67" s="331">
        <v>20</v>
      </c>
      <c r="BV67" s="335">
        <v>32</v>
      </c>
      <c r="BW67" s="338">
        <v>44</v>
      </c>
      <c r="BX67" s="343">
        <v>54</v>
      </c>
      <c r="BY67" s="346">
        <v>64</v>
      </c>
      <c r="BZ67" s="354">
        <v>70</v>
      </c>
      <c r="CA67" s="375">
        <v>77</v>
      </c>
      <c r="CB67" s="388">
        <v>85</v>
      </c>
      <c r="CC67" s="393">
        <v>92</v>
      </c>
      <c r="CD67" s="414">
        <v>106</v>
      </c>
      <c r="CE67" s="422">
        <v>120</v>
      </c>
      <c r="CF67" s="429">
        <v>134</v>
      </c>
      <c r="CG67" s="435">
        <v>144</v>
      </c>
      <c r="CH67" s="441">
        <v>153</v>
      </c>
      <c r="CI67" s="448">
        <v>159</v>
      </c>
      <c r="CJ67" s="456">
        <v>164</v>
      </c>
      <c r="CK67" s="460">
        <v>170</v>
      </c>
      <c r="CL67" s="469">
        <v>178</v>
      </c>
      <c r="CM67" s="475">
        <v>181</v>
      </c>
      <c r="CN67" s="483">
        <v>187</v>
      </c>
      <c r="CO67" s="489">
        <v>195</v>
      </c>
      <c r="CP67" s="498">
        <v>202</v>
      </c>
      <c r="CQ67" s="505">
        <v>208</v>
      </c>
      <c r="CR67" s="511">
        <v>215</v>
      </c>
      <c r="CS67" s="519">
        <v>225</v>
      </c>
      <c r="CT67" s="530">
        <v>232</v>
      </c>
      <c r="CU67" s="218">
        <f t="shared" ref="CU67:CU101" si="123">IF(ISBLANK(CT67),"Н/Д",IF(CT67="норм","норм",CT67-CS67))</f>
        <v>7</v>
      </c>
      <c r="CV67" s="7">
        <v>31</v>
      </c>
      <c r="CW67" s="1">
        <v>37</v>
      </c>
      <c r="CX67" s="1">
        <v>43</v>
      </c>
      <c r="CY67" s="13">
        <v>45</v>
      </c>
      <c r="CZ67" s="18">
        <v>50</v>
      </c>
      <c r="DA67" s="27">
        <v>54.436999999999998</v>
      </c>
      <c r="DB67" s="5">
        <v>54.436999999999998</v>
      </c>
      <c r="DC67" s="5">
        <v>54.436999999999998</v>
      </c>
      <c r="DD67" s="5">
        <v>54.436999999999998</v>
      </c>
      <c r="DE67" s="5">
        <v>54.436999999999998</v>
      </c>
      <c r="DF67" s="5">
        <v>54.436999999999998</v>
      </c>
      <c r="DG67" s="5">
        <v>54.436999999999998</v>
      </c>
      <c r="DH67" s="5">
        <v>54.436999999999998</v>
      </c>
      <c r="DI67" s="5">
        <v>54.436999999999998</v>
      </c>
      <c r="DJ67" s="5">
        <v>54.436999999999998</v>
      </c>
      <c r="DK67" s="5">
        <v>54.436999999999998</v>
      </c>
      <c r="DL67" s="5">
        <v>54.436999999999998</v>
      </c>
      <c r="DM67" s="5">
        <v>54.436999999999998</v>
      </c>
      <c r="DN67" s="5">
        <v>54.436999999999998</v>
      </c>
      <c r="DO67" s="5">
        <v>54.436999999999998</v>
      </c>
      <c r="DP67" s="5">
        <v>54.436999999999998</v>
      </c>
      <c r="DQ67" s="5">
        <v>54.436999999999998</v>
      </c>
      <c r="DR67" s="5">
        <v>54.436999999999998</v>
      </c>
      <c r="DS67" s="5">
        <v>54.436999999999998</v>
      </c>
      <c r="DT67" s="5">
        <v>54.436999999999998</v>
      </c>
      <c r="DU67" s="5">
        <v>54.436999999999998</v>
      </c>
      <c r="DV67" s="5">
        <v>54.436999999999998</v>
      </c>
      <c r="DW67" s="5">
        <v>54.436999999999998</v>
      </c>
      <c r="DX67" s="5">
        <v>54.436999999999998</v>
      </c>
      <c r="DY67" s="5">
        <v>54.436999999999998</v>
      </c>
      <c r="DZ67" s="5">
        <v>54.436999999999998</v>
      </c>
      <c r="EA67" s="5">
        <v>54.436999999999998</v>
      </c>
      <c r="EB67" s="5">
        <v>54.436999999999998</v>
      </c>
      <c r="EC67" s="5">
        <v>54.436999999999998</v>
      </c>
      <c r="ED67" s="5">
        <v>54.436999999999998</v>
      </c>
      <c r="EE67" s="5">
        <v>54.436999999999998</v>
      </c>
      <c r="EF67" s="5">
        <v>54.436999999999998</v>
      </c>
      <c r="EG67" s="5">
        <v>54.436999999999998</v>
      </c>
      <c r="EH67" s="5">
        <v>54.436999999999998</v>
      </c>
      <c r="EI67" s="5">
        <v>54.436999999999998</v>
      </c>
      <c r="EJ67" s="5">
        <v>54.436999999999998</v>
      </c>
      <c r="EK67" s="5">
        <v>54.436999999999998</v>
      </c>
      <c r="EL67" s="5">
        <v>54.436999999999998</v>
      </c>
      <c r="EM67" s="5">
        <v>54.436999999999998</v>
      </c>
      <c r="EN67" s="5">
        <v>54.436999999999998</v>
      </c>
      <c r="EO67" s="5">
        <v>54.436999999999998</v>
      </c>
      <c r="EP67" s="5">
        <v>54.436999999999998</v>
      </c>
      <c r="EQ67" s="5">
        <v>54.436999999999998</v>
      </c>
      <c r="ER67" s="5">
        <v>54.436999999999998</v>
      </c>
      <c r="ES67" s="5">
        <v>54.436999999999998</v>
      </c>
      <c r="ET67" s="5">
        <v>54.436999999999998</v>
      </c>
      <c r="EU67" s="5">
        <v>54.436999999999998</v>
      </c>
      <c r="EV67" s="5">
        <v>54.436999999999998</v>
      </c>
      <c r="EW67" s="5">
        <v>54.436999999999998</v>
      </c>
      <c r="EX67" s="5">
        <v>54.436999999999998</v>
      </c>
      <c r="EY67" s="5">
        <v>54.436999999999998</v>
      </c>
      <c r="EZ67" s="5">
        <v>54.436999999999998</v>
      </c>
      <c r="FA67" s="5">
        <v>54.436999999999998</v>
      </c>
      <c r="FB67" s="5">
        <v>54.436999999999998</v>
      </c>
      <c r="FC67" s="5">
        <v>54.436999999999998</v>
      </c>
      <c r="FD67" s="5">
        <v>54.436999999999998</v>
      </c>
      <c r="FE67" s="5">
        <v>54.436999999999998</v>
      </c>
      <c r="FF67" s="5">
        <v>54.436999999999998</v>
      </c>
      <c r="FG67" s="5">
        <v>54.436999999999998</v>
      </c>
      <c r="FH67" s="317">
        <v>54.436999999999998</v>
      </c>
      <c r="FI67" s="322">
        <v>54.436999999999998</v>
      </c>
      <c r="FJ67" s="327">
        <v>1.1240000000000001</v>
      </c>
      <c r="FK67" s="331">
        <v>1.1240000000000001</v>
      </c>
      <c r="FL67" s="335">
        <v>1.1240000000000001</v>
      </c>
      <c r="FM67" s="338">
        <v>1.1240000000000001</v>
      </c>
      <c r="FN67" s="343">
        <v>2</v>
      </c>
      <c r="FO67" s="346">
        <v>6</v>
      </c>
      <c r="FP67" s="354">
        <v>13</v>
      </c>
      <c r="FQ67" s="375">
        <v>20</v>
      </c>
      <c r="FR67" s="388">
        <v>28</v>
      </c>
      <c r="FS67" s="393">
        <v>35</v>
      </c>
      <c r="FT67" s="414">
        <v>36</v>
      </c>
      <c r="FU67" s="422">
        <v>36</v>
      </c>
      <c r="FV67" s="429">
        <v>36</v>
      </c>
      <c r="FW67" s="435">
        <v>38</v>
      </c>
      <c r="FX67" s="441">
        <v>40</v>
      </c>
      <c r="FY67" s="448">
        <v>47</v>
      </c>
      <c r="FZ67" s="456">
        <v>52</v>
      </c>
      <c r="GA67" s="460">
        <v>58</v>
      </c>
      <c r="GB67" s="469">
        <v>66</v>
      </c>
      <c r="GC67" s="475">
        <v>71</v>
      </c>
      <c r="GD67" s="483">
        <v>77</v>
      </c>
      <c r="GE67" s="489">
        <v>85</v>
      </c>
      <c r="GF67" s="498">
        <v>87</v>
      </c>
      <c r="GG67" s="505">
        <v>91</v>
      </c>
      <c r="GH67" s="511">
        <v>98</v>
      </c>
      <c r="GI67" s="519">
        <v>101</v>
      </c>
      <c r="GJ67" s="530">
        <v>107</v>
      </c>
      <c r="GK67" s="218">
        <f t="shared" ref="GK67:GK101" si="124">IF(ISBLANK(GJ67),"Н/Д",IF(GJ67="норм","норм",GJ67-GI67))</f>
        <v>6</v>
      </c>
      <c r="GL67" s="7">
        <v>5874</v>
      </c>
      <c r="GM67" s="7">
        <v>5988</v>
      </c>
      <c r="GN67" s="7">
        <v>6124</v>
      </c>
      <c r="GO67" s="13">
        <v>6306</v>
      </c>
      <c r="GP67" s="17">
        <v>6425</v>
      </c>
      <c r="GQ67" s="22">
        <v>6529</v>
      </c>
      <c r="GR67" s="31">
        <v>6530</v>
      </c>
      <c r="GS67" s="37">
        <v>6530</v>
      </c>
      <c r="GT67" s="41">
        <v>6530</v>
      </c>
      <c r="GU67" s="44">
        <v>6530</v>
      </c>
      <c r="GV67" s="47">
        <v>6530</v>
      </c>
      <c r="GW67" s="62">
        <v>6530</v>
      </c>
      <c r="GX67" s="65">
        <v>6530</v>
      </c>
      <c r="GY67" s="69">
        <v>6530</v>
      </c>
      <c r="GZ67" s="71">
        <v>6530</v>
      </c>
      <c r="HA67" s="73">
        <v>6530</v>
      </c>
      <c r="HB67" s="77">
        <v>6530</v>
      </c>
      <c r="HC67" s="82">
        <v>6530</v>
      </c>
      <c r="HD67" s="88">
        <v>6530</v>
      </c>
      <c r="HE67" s="90">
        <v>6530</v>
      </c>
      <c r="HF67" s="93">
        <v>6530</v>
      </c>
      <c r="HG67" s="99">
        <v>6530</v>
      </c>
      <c r="HH67" s="104">
        <v>6530</v>
      </c>
      <c r="HI67" s="114">
        <v>6530</v>
      </c>
      <c r="HJ67" s="117">
        <v>6530</v>
      </c>
      <c r="HK67" s="122">
        <v>6530</v>
      </c>
      <c r="HL67" s="124">
        <v>6530</v>
      </c>
      <c r="HM67" s="129">
        <v>6530</v>
      </c>
      <c r="HN67" s="133">
        <v>6530</v>
      </c>
      <c r="HO67" s="136">
        <v>6530</v>
      </c>
      <c r="HP67" s="140">
        <v>6530</v>
      </c>
      <c r="HQ67" s="145">
        <v>6530</v>
      </c>
      <c r="HR67" s="149">
        <v>6530</v>
      </c>
      <c r="HS67" s="153">
        <v>6530</v>
      </c>
      <c r="HT67" s="158">
        <v>6530</v>
      </c>
      <c r="HU67" s="163">
        <v>6530</v>
      </c>
      <c r="HV67" s="167">
        <v>6530</v>
      </c>
      <c r="HW67" s="174">
        <v>6530</v>
      </c>
      <c r="HX67" s="178">
        <v>6530</v>
      </c>
      <c r="HY67" s="184">
        <v>6530</v>
      </c>
      <c r="HZ67" s="189">
        <v>6530</v>
      </c>
      <c r="IA67" s="193">
        <v>6530</v>
      </c>
      <c r="IB67" s="202">
        <v>6530</v>
      </c>
      <c r="IC67" s="205">
        <v>6530</v>
      </c>
      <c r="ID67" s="209">
        <v>6530</v>
      </c>
      <c r="IE67" s="218">
        <v>6530</v>
      </c>
      <c r="IF67" s="225">
        <v>6530</v>
      </c>
      <c r="IG67" s="229">
        <v>6531</v>
      </c>
      <c r="IH67" s="235">
        <v>6531</v>
      </c>
      <c r="II67" s="245">
        <v>6531</v>
      </c>
      <c r="IJ67" s="251">
        <v>6531</v>
      </c>
      <c r="IK67" s="255">
        <v>6531</v>
      </c>
      <c r="IL67" s="264">
        <v>6531</v>
      </c>
      <c r="IM67" s="268">
        <v>6531</v>
      </c>
      <c r="IN67" s="272">
        <v>6531</v>
      </c>
      <c r="IO67" s="279">
        <v>6531</v>
      </c>
      <c r="IP67" s="285">
        <v>6531</v>
      </c>
      <c r="IQ67" s="291">
        <v>6531</v>
      </c>
      <c r="IR67" s="295">
        <v>6531</v>
      </c>
      <c r="IS67" s="299">
        <v>6531</v>
      </c>
      <c r="IT67" s="305">
        <v>6531</v>
      </c>
      <c r="IU67" s="308">
        <v>6531</v>
      </c>
      <c r="IV67" s="310">
        <v>6531</v>
      </c>
      <c r="IW67" s="313">
        <v>6531</v>
      </c>
      <c r="IX67" s="317">
        <v>6596</v>
      </c>
      <c r="IY67" s="322">
        <v>6753</v>
      </c>
      <c r="IZ67" s="327">
        <v>6946</v>
      </c>
      <c r="JA67" s="331">
        <v>7163</v>
      </c>
      <c r="JB67" s="335">
        <v>7434</v>
      </c>
      <c r="JC67" s="338">
        <v>7711</v>
      </c>
      <c r="JD67" s="343">
        <v>7978</v>
      </c>
      <c r="JE67" s="346">
        <v>8170</v>
      </c>
      <c r="JF67" s="354">
        <v>8288</v>
      </c>
      <c r="JG67" s="375">
        <v>8391</v>
      </c>
      <c r="JH67" s="388">
        <v>8486</v>
      </c>
      <c r="JI67" s="393">
        <v>8577</v>
      </c>
      <c r="JJ67" s="414">
        <v>8749</v>
      </c>
      <c r="JK67" s="422">
        <v>8892</v>
      </c>
      <c r="JL67" s="429">
        <v>9032</v>
      </c>
      <c r="JM67" s="435">
        <v>9157</v>
      </c>
      <c r="JN67" s="441">
        <v>9243</v>
      </c>
      <c r="JO67" s="448">
        <v>9294</v>
      </c>
      <c r="JP67" s="456">
        <v>9356</v>
      </c>
      <c r="JQ67" s="460">
        <v>9428</v>
      </c>
      <c r="JR67" s="469">
        <v>9488</v>
      </c>
      <c r="JS67" s="475">
        <v>9546</v>
      </c>
      <c r="JT67" s="483">
        <v>9601</v>
      </c>
      <c r="JU67" s="489">
        <v>9653</v>
      </c>
      <c r="JV67" s="498">
        <v>9683</v>
      </c>
      <c r="JW67" s="505">
        <v>9708</v>
      </c>
      <c r="JX67" s="511">
        <v>9743</v>
      </c>
      <c r="JY67" s="519">
        <v>9775</v>
      </c>
      <c r="JZ67" s="530">
        <v>9806</v>
      </c>
      <c r="KA67" s="218">
        <f t="shared" ref="KA67:KA101" si="125">IF(OR(ISBLANK(JY67),ISBLANK(JZ67)),"Н/Д",JZ67-JY67)</f>
        <v>31</v>
      </c>
      <c r="KB67" s="4"/>
    </row>
    <row r="68" spans="1:288" ht="15" customHeight="1" x14ac:dyDescent="0.2">
      <c r="A68" s="557"/>
      <c r="B68" s="132">
        <v>67</v>
      </c>
      <c r="C68" s="4" t="s">
        <v>292</v>
      </c>
      <c r="D68" s="132">
        <v>2</v>
      </c>
      <c r="E68" s="132">
        <v>2</v>
      </c>
      <c r="F68" s="7">
        <v>34</v>
      </c>
      <c r="G68" s="7">
        <v>34</v>
      </c>
      <c r="H68" s="10">
        <v>34</v>
      </c>
      <c r="I68" s="13">
        <v>34</v>
      </c>
      <c r="J68" s="18">
        <v>34</v>
      </c>
      <c r="K68" s="22">
        <v>36</v>
      </c>
      <c r="L68" s="31">
        <v>37</v>
      </c>
      <c r="M68" s="37">
        <v>38</v>
      </c>
      <c r="N68" s="41">
        <v>39</v>
      </c>
      <c r="O68" s="44">
        <v>40</v>
      </c>
      <c r="P68" s="47">
        <v>41</v>
      </c>
      <c r="Q68" s="53">
        <v>42</v>
      </c>
      <c r="R68" s="65">
        <v>43</v>
      </c>
      <c r="S68" s="69">
        <v>44</v>
      </c>
      <c r="T68" s="71">
        <v>44</v>
      </c>
      <c r="U68" s="73">
        <v>45.161999999999999</v>
      </c>
      <c r="V68" s="77">
        <v>2</v>
      </c>
      <c r="W68" s="82">
        <v>3</v>
      </c>
      <c r="X68" s="88">
        <v>4</v>
      </c>
      <c r="Y68" s="90">
        <v>5</v>
      </c>
      <c r="Z68" s="93">
        <v>7</v>
      </c>
      <c r="AA68" s="99">
        <v>8</v>
      </c>
      <c r="AB68" s="104">
        <v>9</v>
      </c>
      <c r="AC68" s="114">
        <v>10</v>
      </c>
      <c r="AD68" s="117">
        <v>10</v>
      </c>
      <c r="AE68" s="122">
        <v>11</v>
      </c>
      <c r="AF68" s="124">
        <v>12</v>
      </c>
      <c r="AG68" s="129">
        <v>13</v>
      </c>
      <c r="AH68" s="133">
        <v>14</v>
      </c>
      <c r="AI68" s="136">
        <v>15</v>
      </c>
      <c r="AJ68" s="140">
        <v>17</v>
      </c>
      <c r="AK68" s="145">
        <v>18</v>
      </c>
      <c r="AL68" s="149">
        <v>19</v>
      </c>
      <c r="AM68" s="153">
        <v>20</v>
      </c>
      <c r="AN68" s="158">
        <v>21</v>
      </c>
      <c r="AO68" s="163">
        <v>21</v>
      </c>
      <c r="AP68" s="167">
        <v>22</v>
      </c>
      <c r="AQ68" s="174">
        <v>23</v>
      </c>
      <c r="AR68" s="178">
        <v>24</v>
      </c>
      <c r="AS68" s="184">
        <v>25</v>
      </c>
      <c r="AT68" s="189">
        <v>26</v>
      </c>
      <c r="AU68" s="193">
        <v>28</v>
      </c>
      <c r="AV68" s="202">
        <v>29</v>
      </c>
      <c r="AW68" s="205">
        <v>31</v>
      </c>
      <c r="AX68" s="209">
        <v>32</v>
      </c>
      <c r="AY68" s="218">
        <v>33</v>
      </c>
      <c r="AZ68" s="225">
        <v>34</v>
      </c>
      <c r="BA68" s="229">
        <v>36</v>
      </c>
      <c r="BB68" s="235">
        <v>37</v>
      </c>
      <c r="BC68" s="245">
        <v>38</v>
      </c>
      <c r="BD68" s="251">
        <v>40</v>
      </c>
      <c r="BE68" s="255">
        <v>41</v>
      </c>
      <c r="BF68" s="264">
        <v>42</v>
      </c>
      <c r="BG68" s="268">
        <v>43</v>
      </c>
      <c r="BH68" s="272">
        <v>45</v>
      </c>
      <c r="BI68" s="1">
        <v>46</v>
      </c>
      <c r="BJ68" s="285">
        <v>47</v>
      </c>
      <c r="BK68" s="291">
        <v>48</v>
      </c>
      <c r="BL68" s="295">
        <v>49</v>
      </c>
      <c r="BM68" s="299">
        <v>50</v>
      </c>
      <c r="BN68" s="305">
        <v>51</v>
      </c>
      <c r="BO68" s="308">
        <v>52</v>
      </c>
      <c r="BP68" s="310">
        <v>54</v>
      </c>
      <c r="BQ68" s="313">
        <v>55</v>
      </c>
      <c r="BR68" s="317">
        <v>56</v>
      </c>
      <c r="BS68" s="322">
        <v>57</v>
      </c>
      <c r="BT68" s="327">
        <v>69</v>
      </c>
      <c r="BU68" s="331">
        <v>60</v>
      </c>
      <c r="BV68" s="335">
        <v>62</v>
      </c>
      <c r="BW68" s="338">
        <v>63</v>
      </c>
      <c r="BX68" s="343">
        <v>64</v>
      </c>
      <c r="BY68" s="346">
        <v>65</v>
      </c>
      <c r="BZ68" s="354">
        <v>66</v>
      </c>
      <c r="CA68" s="375">
        <v>67</v>
      </c>
      <c r="CB68" s="388">
        <v>68</v>
      </c>
      <c r="CC68" s="393">
        <v>69</v>
      </c>
      <c r="CD68" s="414">
        <v>70</v>
      </c>
      <c r="CE68" s="422">
        <v>71</v>
      </c>
      <c r="CF68" s="429">
        <v>73</v>
      </c>
      <c r="CG68" s="435">
        <v>74</v>
      </c>
      <c r="CH68" s="441">
        <v>75</v>
      </c>
      <c r="CI68" s="448">
        <v>76</v>
      </c>
      <c r="CJ68" s="456">
        <v>78</v>
      </c>
      <c r="CK68" s="460">
        <v>79</v>
      </c>
      <c r="CL68" s="469">
        <v>79</v>
      </c>
      <c r="CM68" s="475">
        <v>80</v>
      </c>
      <c r="CN68" s="483">
        <v>81</v>
      </c>
      <c r="CO68" s="489">
        <v>82</v>
      </c>
      <c r="CP68" s="498">
        <v>84</v>
      </c>
      <c r="CQ68" s="505">
        <v>85</v>
      </c>
      <c r="CR68" s="511">
        <v>86</v>
      </c>
      <c r="CS68" s="519">
        <v>87</v>
      </c>
      <c r="CT68" s="530">
        <v>89</v>
      </c>
      <c r="CU68" s="218">
        <f t="shared" si="123"/>
        <v>2</v>
      </c>
      <c r="CV68" s="7">
        <v>1</v>
      </c>
      <c r="CW68" s="7">
        <v>1</v>
      </c>
      <c r="CX68" s="10">
        <v>1</v>
      </c>
      <c r="CY68" s="13">
        <v>1</v>
      </c>
      <c r="CZ68" s="18">
        <v>1</v>
      </c>
      <c r="DA68" s="22">
        <v>1</v>
      </c>
      <c r="DB68" s="31">
        <v>3</v>
      </c>
      <c r="DC68" s="37">
        <v>3</v>
      </c>
      <c r="DD68" s="41">
        <v>3</v>
      </c>
      <c r="DE68" s="44">
        <v>4</v>
      </c>
      <c r="DF68" s="47">
        <v>4</v>
      </c>
      <c r="DG68" s="53">
        <v>5</v>
      </c>
      <c r="DH68" s="65">
        <v>5</v>
      </c>
      <c r="DI68" s="69">
        <v>6</v>
      </c>
      <c r="DJ68" s="71">
        <v>6</v>
      </c>
      <c r="DK68" s="73">
        <v>7</v>
      </c>
      <c r="DL68" s="77">
        <v>7</v>
      </c>
      <c r="DM68" s="82">
        <v>8</v>
      </c>
      <c r="DN68" s="88">
        <v>8</v>
      </c>
      <c r="DO68" s="90">
        <v>8</v>
      </c>
      <c r="DP68" s="93">
        <v>9</v>
      </c>
      <c r="DQ68" s="99">
        <v>10</v>
      </c>
      <c r="DR68" s="104">
        <v>10</v>
      </c>
      <c r="DS68" s="114">
        <v>11</v>
      </c>
      <c r="DT68" s="117">
        <v>11</v>
      </c>
      <c r="DU68" s="122">
        <v>11</v>
      </c>
      <c r="DV68" s="124">
        <v>12</v>
      </c>
      <c r="DW68" s="129">
        <v>12</v>
      </c>
      <c r="DX68" s="133">
        <v>12</v>
      </c>
      <c r="DY68" s="136">
        <v>12</v>
      </c>
      <c r="DZ68" s="140">
        <v>12</v>
      </c>
      <c r="EA68" s="145">
        <v>12</v>
      </c>
      <c r="EB68" s="149">
        <v>12</v>
      </c>
      <c r="EC68" s="153">
        <v>13</v>
      </c>
      <c r="ED68" s="158">
        <v>14</v>
      </c>
      <c r="EE68" s="163">
        <v>14</v>
      </c>
      <c r="EF68" s="167">
        <v>14</v>
      </c>
      <c r="EG68" s="174">
        <v>15</v>
      </c>
      <c r="EH68" s="178">
        <v>15</v>
      </c>
      <c r="EI68" s="184">
        <v>16</v>
      </c>
      <c r="EJ68" s="189">
        <v>16</v>
      </c>
      <c r="EK68" s="193">
        <v>16</v>
      </c>
      <c r="EL68" s="202">
        <v>16</v>
      </c>
      <c r="EM68" s="205">
        <v>16</v>
      </c>
      <c r="EN68" s="209">
        <v>16</v>
      </c>
      <c r="EO68" s="218">
        <v>16</v>
      </c>
      <c r="EP68" s="225">
        <v>16</v>
      </c>
      <c r="EQ68" s="229">
        <v>16</v>
      </c>
      <c r="ER68" s="235">
        <v>16</v>
      </c>
      <c r="ES68" s="234">
        <v>17</v>
      </c>
      <c r="ET68" s="251">
        <v>17</v>
      </c>
      <c r="EU68" s="255">
        <v>17</v>
      </c>
      <c r="EV68" s="264">
        <v>17</v>
      </c>
      <c r="EW68" s="268">
        <v>17</v>
      </c>
      <c r="EX68" s="272">
        <v>17</v>
      </c>
      <c r="EY68" s="1">
        <v>18</v>
      </c>
      <c r="EZ68" s="285">
        <v>17</v>
      </c>
      <c r="FA68" s="291">
        <v>17</v>
      </c>
      <c r="FB68" s="295">
        <v>17</v>
      </c>
      <c r="FC68" s="299">
        <v>17</v>
      </c>
      <c r="FD68" s="305">
        <v>17</v>
      </c>
      <c r="FE68" s="308">
        <v>17</v>
      </c>
      <c r="FF68" s="310">
        <v>17</v>
      </c>
      <c r="FG68" s="313">
        <v>17</v>
      </c>
      <c r="FH68" s="317">
        <v>17</v>
      </c>
      <c r="FI68" s="322">
        <v>17</v>
      </c>
      <c r="FJ68" s="327">
        <v>17</v>
      </c>
      <c r="FK68" s="331">
        <v>1.373</v>
      </c>
      <c r="FL68" s="335">
        <v>1.373</v>
      </c>
      <c r="FM68" s="338">
        <v>1.373</v>
      </c>
      <c r="FN68" s="343">
        <v>1.373</v>
      </c>
      <c r="FO68" s="346">
        <v>1.373</v>
      </c>
      <c r="FP68" s="354">
        <v>1.373</v>
      </c>
      <c r="FQ68" s="375">
        <v>1.373</v>
      </c>
      <c r="FR68" s="388">
        <v>1.373</v>
      </c>
      <c r="FS68" s="393">
        <v>1.373</v>
      </c>
      <c r="FT68" s="414">
        <v>1.373</v>
      </c>
      <c r="FU68" s="422">
        <v>1.373</v>
      </c>
      <c r="FV68" s="429">
        <v>1.373</v>
      </c>
      <c r="FW68" s="435">
        <v>1.373</v>
      </c>
      <c r="FX68" s="441">
        <v>1.373</v>
      </c>
      <c r="FY68" s="448">
        <v>1.373</v>
      </c>
      <c r="FZ68" s="456">
        <v>1.373</v>
      </c>
      <c r="GA68" s="460">
        <v>1.373</v>
      </c>
      <c r="GB68" s="469">
        <v>1.373</v>
      </c>
      <c r="GC68" s="475">
        <v>1.373</v>
      </c>
      <c r="GD68" s="483">
        <v>1.373</v>
      </c>
      <c r="GE68" s="489">
        <v>1.373</v>
      </c>
      <c r="GF68" s="498">
        <v>1.373</v>
      </c>
      <c r="GG68" s="505">
        <v>1.373</v>
      </c>
      <c r="GH68" s="511">
        <v>1.373</v>
      </c>
      <c r="GI68" s="519">
        <v>1.373</v>
      </c>
      <c r="GJ68" s="530">
        <v>1.373</v>
      </c>
      <c r="GK68" s="218">
        <f t="shared" si="124"/>
        <v>0</v>
      </c>
      <c r="GL68" s="7">
        <v>4301</v>
      </c>
      <c r="GM68" s="7">
        <v>4358</v>
      </c>
      <c r="GN68" s="7">
        <v>4409</v>
      </c>
      <c r="GO68" s="13">
        <v>4454</v>
      </c>
      <c r="GP68" s="17">
        <v>4517</v>
      </c>
      <c r="GQ68" s="22">
        <v>4586</v>
      </c>
      <c r="GR68" s="31">
        <v>4656</v>
      </c>
      <c r="GS68" s="37">
        <v>4724</v>
      </c>
      <c r="GT68" s="41">
        <v>4786</v>
      </c>
      <c r="GU68" s="44">
        <v>4855</v>
      </c>
      <c r="GV68" s="47">
        <v>4917</v>
      </c>
      <c r="GW68" s="53">
        <v>4986</v>
      </c>
      <c r="GX68" s="65">
        <v>5049</v>
      </c>
      <c r="GY68" s="69">
        <v>5115</v>
      </c>
      <c r="GZ68" s="71">
        <v>5181</v>
      </c>
      <c r="HA68" s="73">
        <v>5240</v>
      </c>
      <c r="HB68" s="77">
        <v>5299</v>
      </c>
      <c r="HC68" s="82">
        <v>5368</v>
      </c>
      <c r="HD68" s="88">
        <v>5440</v>
      </c>
      <c r="HE68" s="90">
        <v>5510</v>
      </c>
      <c r="HF68" s="93">
        <v>5583</v>
      </c>
      <c r="HG68" s="99">
        <v>5658</v>
      </c>
      <c r="HH68" s="104">
        <v>5730</v>
      </c>
      <c r="HI68" s="114">
        <v>5804</v>
      </c>
      <c r="HJ68" s="117">
        <v>5874</v>
      </c>
      <c r="HK68" s="122">
        <v>5936</v>
      </c>
      <c r="HL68" s="124">
        <v>6009</v>
      </c>
      <c r="HM68" s="129">
        <v>6075</v>
      </c>
      <c r="HN68" s="133">
        <v>6148</v>
      </c>
      <c r="HO68" s="136">
        <v>6221</v>
      </c>
      <c r="HP68" s="140">
        <v>6292</v>
      </c>
      <c r="HQ68" s="145">
        <v>6367</v>
      </c>
      <c r="HR68" s="149">
        <v>6449</v>
      </c>
      <c r="HS68" s="153">
        <v>6528</v>
      </c>
      <c r="HT68" s="158">
        <v>6614</v>
      </c>
      <c r="HU68" s="163">
        <v>6698</v>
      </c>
      <c r="HV68" s="167">
        <v>6779</v>
      </c>
      <c r="HW68" s="174">
        <v>6850</v>
      </c>
      <c r="HX68" s="178">
        <v>6929</v>
      </c>
      <c r="HY68" s="184">
        <v>7001</v>
      </c>
      <c r="HZ68" s="189">
        <v>7076</v>
      </c>
      <c r="IA68" s="193">
        <v>7151</v>
      </c>
      <c r="IB68" s="202">
        <v>7225</v>
      </c>
      <c r="IC68" s="205">
        <v>7302</v>
      </c>
      <c r="ID68" s="209">
        <v>7390</v>
      </c>
      <c r="IE68" s="218">
        <v>7512</v>
      </c>
      <c r="IF68" s="225">
        <v>7637</v>
      </c>
      <c r="IG68" s="229">
        <v>7756</v>
      </c>
      <c r="IH68" s="235">
        <v>7863</v>
      </c>
      <c r="II68" s="245">
        <v>7947</v>
      </c>
      <c r="IJ68" s="251">
        <v>8039</v>
      </c>
      <c r="IK68" s="255">
        <v>8146</v>
      </c>
      <c r="IL68" s="264">
        <v>8257</v>
      </c>
      <c r="IM68" s="268">
        <v>8369</v>
      </c>
      <c r="IN68" s="272">
        <v>8476</v>
      </c>
      <c r="IO68" s="279">
        <v>8578</v>
      </c>
      <c r="IP68" s="285">
        <v>8688</v>
      </c>
      <c r="IQ68" s="291">
        <v>8793</v>
      </c>
      <c r="IR68" s="295">
        <v>8894</v>
      </c>
      <c r="IS68" s="299">
        <v>8995</v>
      </c>
      <c r="IT68" s="305">
        <v>61</v>
      </c>
      <c r="IU68" s="308">
        <v>158</v>
      </c>
      <c r="IV68" s="310">
        <v>258</v>
      </c>
      <c r="IW68" s="313">
        <v>360</v>
      </c>
      <c r="IX68" s="317">
        <v>463</v>
      </c>
      <c r="IY68" s="322">
        <v>561</v>
      </c>
      <c r="IZ68" s="327">
        <v>715</v>
      </c>
      <c r="JA68" s="331">
        <v>868</v>
      </c>
      <c r="JB68" s="335">
        <v>1032</v>
      </c>
      <c r="JC68" s="338">
        <v>1172</v>
      </c>
      <c r="JD68" s="343">
        <v>1303</v>
      </c>
      <c r="JE68" s="346">
        <v>1444</v>
      </c>
      <c r="JF68" s="354">
        <v>1582</v>
      </c>
      <c r="JG68" s="375">
        <v>1704</v>
      </c>
      <c r="JH68" s="388">
        <v>1857</v>
      </c>
      <c r="JI68" s="393">
        <v>1997</v>
      </c>
      <c r="JJ68" s="414">
        <v>2147</v>
      </c>
      <c r="JK68" s="422">
        <v>2286</v>
      </c>
      <c r="JL68" s="429">
        <v>2442</v>
      </c>
      <c r="JM68" s="435">
        <v>2611</v>
      </c>
      <c r="JN68" s="441">
        <v>2780</v>
      </c>
      <c r="JO68" s="448">
        <v>2939</v>
      </c>
      <c r="JP68" s="456">
        <v>3054</v>
      </c>
      <c r="JQ68" s="460">
        <v>3149</v>
      </c>
      <c r="JR68" s="469">
        <v>3245</v>
      </c>
      <c r="JS68" s="475">
        <v>3328</v>
      </c>
      <c r="JT68" s="483">
        <v>3421</v>
      </c>
      <c r="JU68" s="489">
        <v>3518</v>
      </c>
      <c r="JV68" s="498">
        <v>3610</v>
      </c>
      <c r="JW68" s="505">
        <v>3705</v>
      </c>
      <c r="JX68" s="511">
        <v>3799</v>
      </c>
      <c r="JY68" s="519">
        <v>3888</v>
      </c>
      <c r="JZ68" s="530">
        <v>3981</v>
      </c>
      <c r="KA68" s="218">
        <f t="shared" si="125"/>
        <v>93</v>
      </c>
      <c r="KB68" s="4"/>
    </row>
    <row r="69" spans="1:288" ht="15" customHeight="1" x14ac:dyDescent="0.2">
      <c r="A69" s="557"/>
      <c r="B69" s="132">
        <v>68</v>
      </c>
      <c r="C69" s="4" t="s">
        <v>293</v>
      </c>
      <c r="D69" s="132">
        <v>1</v>
      </c>
      <c r="E69" s="132">
        <v>1</v>
      </c>
      <c r="F69" s="7">
        <v>130</v>
      </c>
      <c r="G69" s="7">
        <v>135</v>
      </c>
      <c r="H69" s="10">
        <v>140</v>
      </c>
      <c r="I69" s="13">
        <v>145</v>
      </c>
      <c r="J69" s="18">
        <v>150</v>
      </c>
      <c r="K69" s="22">
        <v>160</v>
      </c>
      <c r="L69" s="31">
        <v>165</v>
      </c>
      <c r="M69" s="37">
        <v>170</v>
      </c>
      <c r="N69" s="41">
        <v>175</v>
      </c>
      <c r="O69" s="44">
        <v>180</v>
      </c>
      <c r="P69" s="47">
        <v>181</v>
      </c>
      <c r="Q69" s="53">
        <v>182</v>
      </c>
      <c r="R69" s="65">
        <v>183</v>
      </c>
      <c r="S69" s="69">
        <v>185</v>
      </c>
      <c r="T69" s="71">
        <v>188</v>
      </c>
      <c r="U69" s="73">
        <v>190</v>
      </c>
      <c r="V69" s="77">
        <v>192</v>
      </c>
      <c r="W69" s="82">
        <v>194</v>
      </c>
      <c r="X69" s="88">
        <v>200</v>
      </c>
      <c r="Y69" s="90">
        <v>205</v>
      </c>
      <c r="Z69" s="93">
        <v>209</v>
      </c>
      <c r="AA69" s="99">
        <v>213</v>
      </c>
      <c r="AB69" s="104">
        <v>216</v>
      </c>
      <c r="AC69" s="114">
        <v>219</v>
      </c>
      <c r="AD69" s="117">
        <v>222</v>
      </c>
      <c r="AE69" s="122">
        <v>225</v>
      </c>
      <c r="AF69" s="124">
        <v>228</v>
      </c>
      <c r="AG69" s="129">
        <v>231</v>
      </c>
      <c r="AH69" s="133">
        <v>234</v>
      </c>
      <c r="AI69" s="136">
        <v>237</v>
      </c>
      <c r="AJ69" s="140">
        <v>240</v>
      </c>
      <c r="AK69" s="145">
        <v>243</v>
      </c>
      <c r="AL69" s="149">
        <v>246</v>
      </c>
      <c r="AM69" s="153">
        <v>249</v>
      </c>
      <c r="AN69" s="158">
        <v>252</v>
      </c>
      <c r="AO69" s="163">
        <v>255</v>
      </c>
      <c r="AP69" s="167">
        <v>260</v>
      </c>
      <c r="AQ69" s="174">
        <v>265</v>
      </c>
      <c r="AR69" s="178">
        <v>270</v>
      </c>
      <c r="AS69" s="184">
        <v>276</v>
      </c>
      <c r="AT69" s="189">
        <v>283</v>
      </c>
      <c r="AU69" s="193">
        <v>289</v>
      </c>
      <c r="AV69" s="202">
        <v>297</v>
      </c>
      <c r="AW69" s="205">
        <v>303</v>
      </c>
      <c r="AX69" s="209">
        <v>310</v>
      </c>
      <c r="AY69" s="218">
        <v>318</v>
      </c>
      <c r="AZ69" s="1">
        <v>325</v>
      </c>
      <c r="BA69" s="229">
        <v>327</v>
      </c>
      <c r="BB69" s="235">
        <v>331</v>
      </c>
      <c r="BC69" s="245">
        <v>335</v>
      </c>
      <c r="BD69" s="251">
        <v>340</v>
      </c>
      <c r="BE69" s="255">
        <v>344</v>
      </c>
      <c r="BF69" s="264">
        <v>350</v>
      </c>
      <c r="BG69" s="268">
        <v>356</v>
      </c>
      <c r="BH69" s="272">
        <v>362</v>
      </c>
      <c r="BI69" s="279">
        <v>368</v>
      </c>
      <c r="BJ69" s="285">
        <v>372</v>
      </c>
      <c r="BK69" s="291">
        <v>376</v>
      </c>
      <c r="BL69" s="295">
        <v>380</v>
      </c>
      <c r="BM69" s="299">
        <v>383</v>
      </c>
      <c r="BN69" s="305">
        <v>386</v>
      </c>
      <c r="BO69" s="308">
        <v>389</v>
      </c>
      <c r="BP69" s="310">
        <v>392</v>
      </c>
      <c r="BQ69" s="313">
        <v>395</v>
      </c>
      <c r="BR69" s="317">
        <v>398</v>
      </c>
      <c r="BS69" s="322">
        <v>404</v>
      </c>
      <c r="BT69" s="327">
        <v>4</v>
      </c>
      <c r="BU69" s="331">
        <v>7</v>
      </c>
      <c r="BV69" s="335">
        <v>11</v>
      </c>
      <c r="BW69" s="338">
        <v>14</v>
      </c>
      <c r="BX69" s="343">
        <v>17</v>
      </c>
      <c r="BY69" s="346">
        <v>20</v>
      </c>
      <c r="BZ69" s="354">
        <v>24</v>
      </c>
      <c r="CA69" s="375">
        <v>28</v>
      </c>
      <c r="CB69" s="388">
        <v>32</v>
      </c>
      <c r="CC69" s="393">
        <v>36</v>
      </c>
      <c r="CD69" s="414">
        <v>39</v>
      </c>
      <c r="CE69" s="422">
        <v>43</v>
      </c>
      <c r="CF69" s="429">
        <v>46</v>
      </c>
      <c r="CG69" s="435">
        <v>50</v>
      </c>
      <c r="CH69" s="441">
        <v>55</v>
      </c>
      <c r="CI69" s="448">
        <v>60</v>
      </c>
      <c r="CJ69" s="456">
        <v>64</v>
      </c>
      <c r="CK69" s="460">
        <v>68</v>
      </c>
      <c r="CL69" s="469">
        <v>72</v>
      </c>
      <c r="CM69" s="475">
        <v>76</v>
      </c>
      <c r="CN69" s="483">
        <v>79</v>
      </c>
      <c r="CO69" s="489">
        <v>82</v>
      </c>
      <c r="CP69" s="498">
        <v>86</v>
      </c>
      <c r="CQ69" s="505">
        <v>90</v>
      </c>
      <c r="CR69" s="511">
        <v>95</v>
      </c>
      <c r="CS69" s="519">
        <v>100</v>
      </c>
      <c r="CT69" s="530">
        <v>104</v>
      </c>
      <c r="CU69" s="218">
        <f t="shared" si="123"/>
        <v>4</v>
      </c>
      <c r="CV69" s="7">
        <v>40</v>
      </c>
      <c r="CW69" s="7">
        <v>41</v>
      </c>
      <c r="CX69" s="10">
        <v>43</v>
      </c>
      <c r="CY69" s="13">
        <v>45</v>
      </c>
      <c r="CZ69" s="18">
        <v>47</v>
      </c>
      <c r="DA69" s="22">
        <v>49</v>
      </c>
      <c r="DB69" s="31">
        <v>50</v>
      </c>
      <c r="DC69" s="37">
        <v>51</v>
      </c>
      <c r="DD69" s="41">
        <v>52</v>
      </c>
      <c r="DE69" s="44">
        <v>53</v>
      </c>
      <c r="DF69" s="47">
        <v>54</v>
      </c>
      <c r="DG69" s="53">
        <v>55</v>
      </c>
      <c r="DH69" s="65">
        <v>56</v>
      </c>
      <c r="DI69" s="69">
        <v>57</v>
      </c>
      <c r="DJ69" s="71">
        <v>58</v>
      </c>
      <c r="DK69" s="73">
        <v>59</v>
      </c>
      <c r="DL69" s="77">
        <v>60</v>
      </c>
      <c r="DM69" s="82">
        <v>61</v>
      </c>
      <c r="DN69" s="88">
        <v>62</v>
      </c>
      <c r="DO69" s="90">
        <v>63</v>
      </c>
      <c r="DP69" s="93">
        <v>64</v>
      </c>
      <c r="DQ69" s="99">
        <v>65</v>
      </c>
      <c r="DR69" s="104">
        <v>66</v>
      </c>
      <c r="DS69" s="114">
        <v>67</v>
      </c>
      <c r="DT69" s="117">
        <v>68</v>
      </c>
      <c r="DU69" s="122">
        <v>69</v>
      </c>
      <c r="DV69" s="124">
        <v>70</v>
      </c>
      <c r="DW69" s="129">
        <v>71</v>
      </c>
      <c r="DX69" s="133">
        <v>72</v>
      </c>
      <c r="DY69" s="136">
        <v>72</v>
      </c>
      <c r="DZ69" s="140">
        <v>72</v>
      </c>
      <c r="EA69" s="145">
        <v>72</v>
      </c>
      <c r="EB69" s="149">
        <v>72</v>
      </c>
      <c r="EC69" s="153">
        <v>73</v>
      </c>
      <c r="ED69" s="158">
        <v>74</v>
      </c>
      <c r="EE69" s="163">
        <v>75</v>
      </c>
      <c r="EF69" s="167">
        <v>76</v>
      </c>
      <c r="EG69" s="174">
        <v>77</v>
      </c>
      <c r="EH69" s="178">
        <v>78</v>
      </c>
      <c r="EI69" s="184">
        <v>79</v>
      </c>
      <c r="EJ69" s="189">
        <v>80</v>
      </c>
      <c r="EK69" s="193">
        <v>80</v>
      </c>
      <c r="EL69" s="202">
        <v>80</v>
      </c>
      <c r="EM69" s="205">
        <v>80</v>
      </c>
      <c r="EN69" s="209">
        <v>80</v>
      </c>
      <c r="EO69" s="218">
        <v>80</v>
      </c>
      <c r="EP69" s="225">
        <v>81</v>
      </c>
      <c r="EQ69" s="229">
        <v>82</v>
      </c>
      <c r="ER69" s="235">
        <v>83</v>
      </c>
      <c r="ES69" s="245">
        <v>84</v>
      </c>
      <c r="ET69" s="251">
        <v>85</v>
      </c>
      <c r="EU69" s="255">
        <v>86</v>
      </c>
      <c r="EV69" s="264">
        <v>86</v>
      </c>
      <c r="EW69" s="268">
        <v>86</v>
      </c>
      <c r="EX69" s="272">
        <v>86</v>
      </c>
      <c r="EY69" s="279">
        <v>86</v>
      </c>
      <c r="EZ69" s="285">
        <v>86</v>
      </c>
      <c r="FA69" s="291">
        <v>86</v>
      </c>
      <c r="FB69" s="295">
        <v>86</v>
      </c>
      <c r="FC69" s="299">
        <v>86</v>
      </c>
      <c r="FD69" s="305">
        <v>86</v>
      </c>
      <c r="FE69" s="308">
        <v>86</v>
      </c>
      <c r="FF69" s="310">
        <v>86</v>
      </c>
      <c r="FG69" s="313">
        <v>86</v>
      </c>
      <c r="FH69" s="317">
        <v>86</v>
      </c>
      <c r="FI69" s="322">
        <v>86</v>
      </c>
      <c r="FJ69" s="327">
        <v>1.6160000000000001</v>
      </c>
      <c r="FK69" s="331">
        <v>1.6160000000000001</v>
      </c>
      <c r="FL69" s="335">
        <v>1.6160000000000001</v>
      </c>
      <c r="FM69" s="338">
        <v>1.6160000000000001</v>
      </c>
      <c r="FN69" s="343">
        <v>1.6160000000000001</v>
      </c>
      <c r="FO69" s="346">
        <v>1.6160000000000001</v>
      </c>
      <c r="FP69" s="354">
        <v>1.6160000000000001</v>
      </c>
      <c r="FQ69" s="375">
        <v>1.6160000000000001</v>
      </c>
      <c r="FR69" s="388">
        <v>1.6160000000000001</v>
      </c>
      <c r="FS69" s="393">
        <v>1.6160000000000001</v>
      </c>
      <c r="FT69" s="414">
        <v>1.6160000000000001</v>
      </c>
      <c r="FU69" s="422">
        <v>1.6160000000000001</v>
      </c>
      <c r="FV69" s="429">
        <v>1.6160000000000001</v>
      </c>
      <c r="FW69" s="435">
        <v>1.6160000000000001</v>
      </c>
      <c r="FX69" s="441">
        <v>1.6160000000000001</v>
      </c>
      <c r="FY69" s="448">
        <v>1.6160000000000001</v>
      </c>
      <c r="FZ69" s="456">
        <v>1.6160000000000001</v>
      </c>
      <c r="GA69" s="460">
        <v>1.6160000000000001</v>
      </c>
      <c r="GB69" s="469">
        <v>1.6160000000000001</v>
      </c>
      <c r="GC69" s="475">
        <v>1.6160000000000001</v>
      </c>
      <c r="GD69" s="483">
        <v>1.6160000000000001</v>
      </c>
      <c r="GE69" s="489">
        <v>1.6160000000000001</v>
      </c>
      <c r="GF69" s="498">
        <v>1.6160000000000001</v>
      </c>
      <c r="GG69" s="505">
        <v>1.6160000000000001</v>
      </c>
      <c r="GH69" s="511">
        <v>1.6160000000000001</v>
      </c>
      <c r="GI69" s="519">
        <v>1.6160000000000001</v>
      </c>
      <c r="GJ69" s="530">
        <v>1.6160000000000001</v>
      </c>
      <c r="GK69" s="218">
        <f t="shared" si="124"/>
        <v>0</v>
      </c>
      <c r="GL69" s="7">
        <v>3654</v>
      </c>
      <c r="GM69" s="7">
        <v>3759</v>
      </c>
      <c r="GN69" s="7">
        <v>3865</v>
      </c>
      <c r="GO69" s="13">
        <v>3953</v>
      </c>
      <c r="GP69" s="17">
        <v>4047</v>
      </c>
      <c r="GQ69" s="22">
        <v>4140</v>
      </c>
      <c r="GR69" s="31">
        <v>4240</v>
      </c>
      <c r="GS69" s="37">
        <v>4336</v>
      </c>
      <c r="GT69" s="41">
        <v>4425</v>
      </c>
      <c r="GU69" s="44">
        <v>4518</v>
      </c>
      <c r="GV69" s="47">
        <v>4603</v>
      </c>
      <c r="GW69" s="53">
        <v>4694</v>
      </c>
      <c r="GX69" s="65">
        <v>4775</v>
      </c>
      <c r="GY69" s="69">
        <v>4860</v>
      </c>
      <c r="GZ69" s="71">
        <v>4947</v>
      </c>
      <c r="HA69" s="73">
        <v>5025</v>
      </c>
      <c r="HB69" s="77">
        <v>5110</v>
      </c>
      <c r="HC69" s="82">
        <v>5200</v>
      </c>
      <c r="HD69" s="88">
        <v>5290</v>
      </c>
      <c r="HE69" s="90">
        <v>5383</v>
      </c>
      <c r="HF69" s="93">
        <v>5471</v>
      </c>
      <c r="HG69" s="99">
        <v>5571</v>
      </c>
      <c r="HH69" s="104">
        <v>5664</v>
      </c>
      <c r="HI69" s="114">
        <v>5765</v>
      </c>
      <c r="HJ69" s="117">
        <v>5863</v>
      </c>
      <c r="HK69" s="122">
        <v>5952</v>
      </c>
      <c r="HL69" s="124">
        <v>6049</v>
      </c>
      <c r="HM69" s="129">
        <v>6139</v>
      </c>
      <c r="HN69" s="133">
        <v>6232</v>
      </c>
      <c r="HO69" s="136">
        <v>6324</v>
      </c>
      <c r="HP69" s="140">
        <v>6409</v>
      </c>
      <c r="HQ69" s="145">
        <v>6499</v>
      </c>
      <c r="HR69" s="149">
        <v>6594</v>
      </c>
      <c r="HS69" s="153">
        <v>6712</v>
      </c>
      <c r="HT69" s="158">
        <v>6827</v>
      </c>
      <c r="HU69" s="163">
        <v>6939</v>
      </c>
      <c r="HV69" s="167">
        <v>7054</v>
      </c>
      <c r="HW69" s="174">
        <v>7162</v>
      </c>
      <c r="HX69" s="178">
        <v>7285</v>
      </c>
      <c r="HY69" s="184">
        <v>7396</v>
      </c>
      <c r="HZ69" s="189">
        <v>7510</v>
      </c>
      <c r="IA69" s="193">
        <v>7647</v>
      </c>
      <c r="IB69" s="202">
        <v>7809</v>
      </c>
      <c r="IC69" s="205">
        <v>7986</v>
      </c>
      <c r="ID69" s="209">
        <v>8182</v>
      </c>
      <c r="IE69" s="218">
        <v>8401</v>
      </c>
      <c r="IF69" s="225">
        <v>8554</v>
      </c>
      <c r="IG69" s="229">
        <v>8662</v>
      </c>
      <c r="IH69" s="235">
        <v>8769</v>
      </c>
      <c r="II69" s="245">
        <v>8871</v>
      </c>
      <c r="IJ69" s="251">
        <v>8989</v>
      </c>
      <c r="IK69" s="255">
        <v>9087</v>
      </c>
      <c r="IL69" s="264">
        <v>9249</v>
      </c>
      <c r="IM69" s="268">
        <v>9394</v>
      </c>
      <c r="IN69" s="272">
        <v>9541</v>
      </c>
      <c r="IO69" s="279">
        <v>9672</v>
      </c>
      <c r="IP69" s="285">
        <v>9789</v>
      </c>
      <c r="IQ69" s="291">
        <v>9896</v>
      </c>
      <c r="IR69" s="295">
        <v>9997</v>
      </c>
      <c r="IS69" s="299">
        <v>10110</v>
      </c>
      <c r="IT69" s="305">
        <v>10214</v>
      </c>
      <c r="IU69" s="308">
        <v>10316</v>
      </c>
      <c r="IV69" s="310">
        <v>10421</v>
      </c>
      <c r="IW69" s="313">
        <v>10544</v>
      </c>
      <c r="IX69" s="317">
        <v>10707</v>
      </c>
      <c r="IY69" s="322">
        <v>10816</v>
      </c>
      <c r="IZ69" s="327">
        <v>10932</v>
      </c>
      <c r="JA69" s="331">
        <v>11045</v>
      </c>
      <c r="JB69" s="335">
        <v>11166</v>
      </c>
      <c r="JC69" s="338">
        <v>11286</v>
      </c>
      <c r="JD69" s="343">
        <v>11413</v>
      </c>
      <c r="JE69" s="346">
        <v>11548</v>
      </c>
      <c r="JF69" s="354">
        <v>11667</v>
      </c>
      <c r="JG69" s="375">
        <v>11782</v>
      </c>
      <c r="JH69" s="388">
        <v>11892</v>
      </c>
      <c r="JI69" s="393">
        <v>12000</v>
      </c>
      <c r="JJ69" s="414">
        <v>12124</v>
      </c>
      <c r="JK69" s="422">
        <v>12233</v>
      </c>
      <c r="JL69" s="429">
        <v>12350</v>
      </c>
      <c r="JM69" s="435">
        <v>12468</v>
      </c>
      <c r="JN69" s="441">
        <v>12581</v>
      </c>
      <c r="JO69" s="448">
        <v>12688</v>
      </c>
      <c r="JP69" s="456">
        <v>12802</v>
      </c>
      <c r="JQ69" s="460">
        <v>12912</v>
      </c>
      <c r="JR69" s="469">
        <v>13029</v>
      </c>
      <c r="JS69" s="475">
        <v>13126</v>
      </c>
      <c r="JT69" s="483">
        <v>13233</v>
      </c>
      <c r="JU69" s="489">
        <v>13327</v>
      </c>
      <c r="JV69" s="498">
        <v>13435</v>
      </c>
      <c r="JW69" s="505">
        <v>13550</v>
      </c>
      <c r="JX69" s="511">
        <v>13659</v>
      </c>
      <c r="JY69" s="519">
        <v>13760</v>
      </c>
      <c r="JZ69" s="530">
        <v>13855</v>
      </c>
      <c r="KA69" s="218">
        <f t="shared" si="125"/>
        <v>95</v>
      </c>
      <c r="KB69" s="4"/>
    </row>
    <row r="70" spans="1:288" ht="15" customHeight="1" x14ac:dyDescent="0.2">
      <c r="A70" s="557">
        <v>3</v>
      </c>
      <c r="B70" s="132">
        <v>69</v>
      </c>
      <c r="C70" s="4" t="s">
        <v>294</v>
      </c>
      <c r="D70" s="132">
        <v>4</v>
      </c>
      <c r="E70" s="132">
        <v>4</v>
      </c>
      <c r="F70" s="7">
        <v>389</v>
      </c>
      <c r="G70" s="1">
        <v>397</v>
      </c>
      <c r="H70" s="1">
        <v>405</v>
      </c>
      <c r="I70" s="13">
        <v>411</v>
      </c>
      <c r="J70" s="1">
        <v>418</v>
      </c>
      <c r="K70" s="1">
        <v>425</v>
      </c>
      <c r="L70" s="1">
        <v>431</v>
      </c>
      <c r="M70" s="1">
        <f>ROUND((L70-F70)/6+L70+1,0)</f>
        <v>439</v>
      </c>
      <c r="N70" s="1">
        <f>ROUND((M70-F70)/7+M70,0)</f>
        <v>446</v>
      </c>
      <c r="O70" s="1">
        <f>ROUND((N70-F70)/8+N70,0)</f>
        <v>453</v>
      </c>
      <c r="P70" s="1">
        <f>ROUND((O70-F70)/9+O70,0)</f>
        <v>460</v>
      </c>
      <c r="Q70" s="53">
        <v>491</v>
      </c>
      <c r="R70" s="65">
        <v>497</v>
      </c>
      <c r="S70" s="69">
        <v>505</v>
      </c>
      <c r="T70" s="71">
        <v>512</v>
      </c>
      <c r="U70" s="73">
        <v>521</v>
      </c>
      <c r="V70" s="77">
        <v>528</v>
      </c>
      <c r="W70" s="82">
        <v>536</v>
      </c>
      <c r="X70" s="88">
        <v>546</v>
      </c>
      <c r="Y70" s="90">
        <v>555</v>
      </c>
      <c r="Z70" s="93">
        <v>563</v>
      </c>
      <c r="AA70" s="99">
        <v>571</v>
      </c>
      <c r="AB70" s="104">
        <v>575</v>
      </c>
      <c r="AC70" s="114">
        <v>580</v>
      </c>
      <c r="AD70" s="117">
        <v>586</v>
      </c>
      <c r="AE70" s="122">
        <v>592</v>
      </c>
      <c r="AF70" s="124">
        <v>598</v>
      </c>
      <c r="AG70" s="129">
        <v>607</v>
      </c>
      <c r="AH70" s="133">
        <v>618</v>
      </c>
      <c r="AI70" s="136">
        <v>630</v>
      </c>
      <c r="AJ70" s="140">
        <v>643</v>
      </c>
      <c r="AK70" s="1">
        <f>ROUND((AJ70-AG70)/3+AJ70,1)</f>
        <v>655</v>
      </c>
      <c r="AL70" s="149">
        <v>668</v>
      </c>
      <c r="AM70" s="153">
        <v>678</v>
      </c>
      <c r="AN70" s="158">
        <v>692</v>
      </c>
      <c r="AO70" s="163">
        <v>705</v>
      </c>
      <c r="AP70" s="167">
        <v>719</v>
      </c>
      <c r="AQ70" s="174">
        <v>731</v>
      </c>
      <c r="AR70" s="178">
        <v>743</v>
      </c>
      <c r="AS70" s="184">
        <v>756</v>
      </c>
      <c r="AT70" s="189">
        <v>772</v>
      </c>
      <c r="AU70" s="193">
        <v>789</v>
      </c>
      <c r="AV70" s="202">
        <v>806</v>
      </c>
      <c r="AW70" s="205">
        <v>822</v>
      </c>
      <c r="AX70" s="1">
        <v>839</v>
      </c>
      <c r="AY70" s="218">
        <v>848</v>
      </c>
      <c r="AZ70" s="225">
        <v>860</v>
      </c>
      <c r="BA70" s="1">
        <v>872</v>
      </c>
      <c r="BB70" s="235">
        <v>885</v>
      </c>
      <c r="BC70" s="245">
        <v>895</v>
      </c>
      <c r="BD70" s="251">
        <v>906</v>
      </c>
      <c r="BE70" s="255">
        <v>921</v>
      </c>
      <c r="BF70" s="264">
        <v>938</v>
      </c>
      <c r="BG70" s="268">
        <v>953</v>
      </c>
      <c r="BH70" s="1">
        <v>965</v>
      </c>
      <c r="BI70" s="279">
        <v>982</v>
      </c>
      <c r="BJ70" s="285">
        <v>997</v>
      </c>
      <c r="BK70" s="291">
        <v>1010</v>
      </c>
      <c r="BL70" s="295">
        <v>1021</v>
      </c>
      <c r="BM70" s="299">
        <v>1031</v>
      </c>
      <c r="BN70" s="305">
        <v>1035</v>
      </c>
      <c r="BO70" s="308">
        <v>1040</v>
      </c>
      <c r="BP70" s="310">
        <v>1048</v>
      </c>
      <c r="BQ70" s="313">
        <v>1059</v>
      </c>
      <c r="BR70" s="317">
        <v>1070</v>
      </c>
      <c r="BS70" s="1">
        <v>1081</v>
      </c>
      <c r="BT70" s="327">
        <v>1101</v>
      </c>
      <c r="BU70" s="331">
        <v>1112</v>
      </c>
      <c r="BV70" s="335">
        <v>1125</v>
      </c>
      <c r="BW70" s="338">
        <v>1135</v>
      </c>
      <c r="BX70" s="343">
        <v>1145</v>
      </c>
      <c r="BY70" s="346">
        <v>1156</v>
      </c>
      <c r="BZ70" s="354">
        <v>1167</v>
      </c>
      <c r="CA70" s="375">
        <v>6</v>
      </c>
      <c r="CB70" s="388">
        <v>19</v>
      </c>
      <c r="CC70" s="393">
        <v>33</v>
      </c>
      <c r="CD70" s="414">
        <v>46</v>
      </c>
      <c r="CE70" s="422">
        <v>58</v>
      </c>
      <c r="CF70" s="429">
        <v>70</v>
      </c>
      <c r="CG70" s="435">
        <v>84</v>
      </c>
      <c r="CH70" s="441">
        <v>96</v>
      </c>
      <c r="CI70" s="448">
        <v>108</v>
      </c>
      <c r="CJ70" s="456">
        <v>117</v>
      </c>
      <c r="CK70" s="460">
        <v>127</v>
      </c>
      <c r="CL70" s="469">
        <v>136</v>
      </c>
      <c r="CM70" s="475">
        <v>146</v>
      </c>
      <c r="CN70" s="483">
        <v>155</v>
      </c>
      <c r="CO70" s="489">
        <v>165</v>
      </c>
      <c r="CP70" s="1">
        <v>175</v>
      </c>
      <c r="CQ70" s="505">
        <v>183</v>
      </c>
      <c r="CR70" s="511">
        <v>193</v>
      </c>
      <c r="CS70" s="519">
        <v>204</v>
      </c>
      <c r="CT70" s="530">
        <v>214</v>
      </c>
      <c r="CU70" s="218">
        <f t="shared" si="123"/>
        <v>10</v>
      </c>
      <c r="CV70" s="7">
        <v>28</v>
      </c>
      <c r="CW70" s="1">
        <v>32</v>
      </c>
      <c r="CX70" s="1">
        <v>36</v>
      </c>
      <c r="CY70" s="13">
        <v>48</v>
      </c>
      <c r="CZ70" s="1">
        <v>54</v>
      </c>
      <c r="DA70" s="1">
        <v>60</v>
      </c>
      <c r="DB70" s="1">
        <v>66</v>
      </c>
      <c r="DC70" s="1">
        <f>ROUND((DB70-CV70)/6/31*21+DB70,0)</f>
        <v>70</v>
      </c>
      <c r="DD70" s="1">
        <f>ROUND((DC70-CV70)/7+DC70,0)</f>
        <v>76</v>
      </c>
      <c r="DE70" s="1">
        <f>ROUND((DD70-CV70)/8+DD70,0)</f>
        <v>82</v>
      </c>
      <c r="DF70" s="47">
        <v>78</v>
      </c>
      <c r="DG70" s="53">
        <v>86</v>
      </c>
      <c r="DH70" s="65">
        <v>90</v>
      </c>
      <c r="DI70" s="69">
        <v>96</v>
      </c>
      <c r="DJ70" s="71">
        <v>101</v>
      </c>
      <c r="DK70" s="73">
        <v>106</v>
      </c>
      <c r="DL70" s="77">
        <v>109</v>
      </c>
      <c r="DM70" s="82">
        <v>114</v>
      </c>
      <c r="DN70" s="88">
        <v>117</v>
      </c>
      <c r="DO70" s="90">
        <v>121</v>
      </c>
      <c r="DP70" s="93">
        <v>127</v>
      </c>
      <c r="DQ70" s="99">
        <v>133</v>
      </c>
      <c r="DR70" s="104">
        <v>138</v>
      </c>
      <c r="DS70" s="114">
        <v>143</v>
      </c>
      <c r="DT70" s="117">
        <v>150</v>
      </c>
      <c r="DU70" s="122">
        <v>158</v>
      </c>
      <c r="DV70" s="124">
        <v>165</v>
      </c>
      <c r="DW70" s="129">
        <v>171</v>
      </c>
      <c r="DX70" s="133">
        <v>176</v>
      </c>
      <c r="DY70" s="136">
        <v>176</v>
      </c>
      <c r="DZ70" s="140">
        <v>176</v>
      </c>
      <c r="EA70" s="1">
        <v>176</v>
      </c>
      <c r="EB70" s="149">
        <v>176</v>
      </c>
      <c r="EC70" s="153">
        <v>176</v>
      </c>
      <c r="ED70" s="158">
        <v>176</v>
      </c>
      <c r="EE70" s="163">
        <v>176</v>
      </c>
      <c r="EF70" s="167">
        <v>176</v>
      </c>
      <c r="EG70" s="174">
        <v>176</v>
      </c>
      <c r="EH70" s="178">
        <v>176</v>
      </c>
      <c r="EI70" s="184">
        <v>176</v>
      </c>
      <c r="EJ70" s="189">
        <v>176</v>
      </c>
      <c r="EK70" s="193">
        <v>176</v>
      </c>
      <c r="EL70" s="202">
        <v>176</v>
      </c>
      <c r="EM70" s="205">
        <v>176</v>
      </c>
      <c r="EN70" s="1">
        <f>EM70</f>
        <v>176</v>
      </c>
      <c r="EO70" s="218">
        <v>176</v>
      </c>
      <c r="EP70" s="225">
        <v>176</v>
      </c>
      <c r="EQ70" s="1">
        <v>176</v>
      </c>
      <c r="ER70" s="235">
        <v>176</v>
      </c>
      <c r="ES70" s="245">
        <v>176</v>
      </c>
      <c r="ET70" s="251">
        <v>176</v>
      </c>
      <c r="EU70" s="255">
        <v>176</v>
      </c>
      <c r="EV70" s="264">
        <v>176</v>
      </c>
      <c r="EW70" s="268">
        <v>176</v>
      </c>
      <c r="EX70" s="1">
        <f>EW70</f>
        <v>176</v>
      </c>
      <c r="EY70" s="279">
        <v>176</v>
      </c>
      <c r="EZ70" s="285">
        <v>176</v>
      </c>
      <c r="FA70" s="291">
        <v>176</v>
      </c>
      <c r="FB70" s="295">
        <v>176</v>
      </c>
      <c r="FC70" s="299">
        <v>181</v>
      </c>
      <c r="FD70" s="305">
        <v>186</v>
      </c>
      <c r="FE70" s="308">
        <v>191</v>
      </c>
      <c r="FF70" s="310">
        <v>198</v>
      </c>
      <c r="FG70" s="313">
        <v>200</v>
      </c>
      <c r="FH70" s="317">
        <v>200</v>
      </c>
      <c r="FI70" s="1">
        <f>FH70</f>
        <v>200</v>
      </c>
      <c r="FJ70" s="327">
        <v>200</v>
      </c>
      <c r="FK70" s="331">
        <v>200</v>
      </c>
      <c r="FL70" s="335">
        <v>200</v>
      </c>
      <c r="FM70" s="338">
        <v>201</v>
      </c>
      <c r="FN70" s="343">
        <v>201</v>
      </c>
      <c r="FO70" s="346">
        <v>201</v>
      </c>
      <c r="FP70" s="354">
        <v>201</v>
      </c>
      <c r="FQ70" s="375">
        <v>1.119</v>
      </c>
      <c r="FR70" s="388">
        <v>1.119</v>
      </c>
      <c r="FS70" s="393">
        <v>2</v>
      </c>
      <c r="FT70" s="414">
        <v>2</v>
      </c>
      <c r="FU70" s="422">
        <v>2</v>
      </c>
      <c r="FV70" s="429">
        <v>2</v>
      </c>
      <c r="FW70" s="435">
        <v>2</v>
      </c>
      <c r="FX70" s="441">
        <v>2</v>
      </c>
      <c r="FY70" s="448">
        <v>2</v>
      </c>
      <c r="FZ70" s="456">
        <v>6</v>
      </c>
      <c r="GA70" s="460">
        <v>13</v>
      </c>
      <c r="GB70" s="469">
        <v>23</v>
      </c>
      <c r="GC70" s="475">
        <v>33</v>
      </c>
      <c r="GD70" s="483">
        <v>43</v>
      </c>
      <c r="GE70" s="489">
        <v>51</v>
      </c>
      <c r="GF70" s="1">
        <v>60</v>
      </c>
      <c r="GG70" s="505">
        <v>65</v>
      </c>
      <c r="GH70" s="511">
        <v>72</v>
      </c>
      <c r="GI70" s="519">
        <v>79</v>
      </c>
      <c r="GJ70" s="530">
        <v>89</v>
      </c>
      <c r="GK70" s="218">
        <f t="shared" si="124"/>
        <v>10</v>
      </c>
      <c r="GL70" s="7">
        <v>12055</v>
      </c>
      <c r="GM70" s="7">
        <v>12247</v>
      </c>
      <c r="GN70" s="7">
        <v>12491</v>
      </c>
      <c r="GO70" s="13">
        <v>12777</v>
      </c>
      <c r="GP70" s="17">
        <v>13014</v>
      </c>
      <c r="GQ70" s="22">
        <v>13246</v>
      </c>
      <c r="GR70" s="31">
        <v>13470</v>
      </c>
      <c r="GS70" s="37">
        <v>13675</v>
      </c>
      <c r="GT70" s="41">
        <v>13891</v>
      </c>
      <c r="GU70" s="44">
        <v>14108</v>
      </c>
      <c r="GV70" s="47">
        <v>14292</v>
      </c>
      <c r="GW70" s="53">
        <v>14534</v>
      </c>
      <c r="GX70" s="65">
        <v>14725</v>
      </c>
      <c r="GY70" s="69">
        <v>14957</v>
      </c>
      <c r="GZ70" s="71">
        <v>15185</v>
      </c>
      <c r="HA70" s="73">
        <v>15393</v>
      </c>
      <c r="HB70" s="77">
        <v>15622</v>
      </c>
      <c r="HC70" s="82">
        <v>15770</v>
      </c>
      <c r="HD70" s="88">
        <v>15928</v>
      </c>
      <c r="HE70" s="90">
        <v>16085</v>
      </c>
      <c r="HF70" s="93">
        <v>16260</v>
      </c>
      <c r="HG70" s="99">
        <v>16423</v>
      </c>
      <c r="HH70" s="104">
        <v>16577</v>
      </c>
      <c r="HI70" s="114">
        <v>16743</v>
      </c>
      <c r="HJ70" s="117">
        <v>16905</v>
      </c>
      <c r="HK70" s="122">
        <v>17063</v>
      </c>
      <c r="HL70" s="124">
        <v>17225</v>
      </c>
      <c r="HM70" s="129">
        <v>17379</v>
      </c>
      <c r="HN70" s="133">
        <v>17558</v>
      </c>
      <c r="HO70" s="136">
        <v>17744</v>
      </c>
      <c r="HP70" s="140">
        <v>18047</v>
      </c>
      <c r="HQ70" s="145">
        <v>18383</v>
      </c>
      <c r="HR70" s="149">
        <v>18792</v>
      </c>
      <c r="HS70" s="153">
        <v>19114</v>
      </c>
      <c r="HT70" s="158">
        <v>19481</v>
      </c>
      <c r="HU70" s="163">
        <v>19870</v>
      </c>
      <c r="HV70" s="167">
        <v>20329</v>
      </c>
      <c r="HW70" s="174">
        <v>20699</v>
      </c>
      <c r="HX70" s="178">
        <v>21098</v>
      </c>
      <c r="HY70" s="184">
        <v>21504</v>
      </c>
      <c r="HZ70" s="189">
        <v>21926</v>
      </c>
      <c r="IA70" s="193">
        <v>22328</v>
      </c>
      <c r="IB70" s="202">
        <v>22727</v>
      </c>
      <c r="IC70" s="205">
        <v>23171</v>
      </c>
      <c r="ID70" s="209">
        <v>23619</v>
      </c>
      <c r="IE70" s="218">
        <v>24173</v>
      </c>
      <c r="IF70" s="225">
        <v>24680</v>
      </c>
      <c r="IG70" s="229">
        <v>25187</v>
      </c>
      <c r="IH70" s="235">
        <v>25674</v>
      </c>
      <c r="II70" s="245">
        <v>26182</v>
      </c>
      <c r="IJ70" s="251">
        <v>26667</v>
      </c>
      <c r="IK70" s="255">
        <v>27191</v>
      </c>
      <c r="IL70" s="264">
        <v>27748</v>
      </c>
      <c r="IM70" s="268">
        <v>28182</v>
      </c>
      <c r="IN70" s="272">
        <v>28575</v>
      </c>
      <c r="IO70" s="279">
        <v>29011</v>
      </c>
      <c r="IP70" s="285">
        <v>29571</v>
      </c>
      <c r="IQ70" s="291">
        <v>30084</v>
      </c>
      <c r="IR70" s="295">
        <v>30554</v>
      </c>
      <c r="IS70" s="299">
        <v>30933</v>
      </c>
      <c r="IT70" s="305">
        <v>31148</v>
      </c>
      <c r="IU70" s="308">
        <v>31379</v>
      </c>
      <c r="IV70" s="310">
        <v>31653</v>
      </c>
      <c r="IW70" s="313">
        <v>32149</v>
      </c>
      <c r="IX70" s="317">
        <v>32665</v>
      </c>
      <c r="IY70" s="322">
        <v>33140</v>
      </c>
      <c r="IZ70" s="327">
        <v>33722</v>
      </c>
      <c r="JA70" s="331">
        <v>34242</v>
      </c>
      <c r="JB70" s="335">
        <v>34751</v>
      </c>
      <c r="JC70" s="338">
        <v>35180</v>
      </c>
      <c r="JD70" s="343">
        <v>35655</v>
      </c>
      <c r="JE70" s="346">
        <v>36160</v>
      </c>
      <c r="JF70" s="354">
        <v>36691</v>
      </c>
      <c r="JG70" s="375">
        <v>37110</v>
      </c>
      <c r="JH70" s="388">
        <v>37710</v>
      </c>
      <c r="JI70" s="393">
        <v>38248</v>
      </c>
      <c r="JJ70" s="414">
        <v>38739</v>
      </c>
      <c r="JK70" s="422">
        <v>39187</v>
      </c>
      <c r="JL70" s="429">
        <v>39928</v>
      </c>
      <c r="JM70" s="435">
        <v>40420</v>
      </c>
      <c r="JN70" s="441">
        <v>40922</v>
      </c>
      <c r="JO70" s="448">
        <v>41394</v>
      </c>
      <c r="JP70" s="456">
        <v>41726</v>
      </c>
      <c r="JQ70" s="460">
        <v>42083</v>
      </c>
      <c r="JR70" s="469">
        <v>42395</v>
      </c>
      <c r="JS70" s="475">
        <v>42665</v>
      </c>
      <c r="JT70" s="483">
        <v>42943</v>
      </c>
      <c r="JU70" s="489">
        <v>43301</v>
      </c>
      <c r="JV70" s="498">
        <v>43611</v>
      </c>
      <c r="JW70" s="505">
        <v>44037</v>
      </c>
      <c r="JX70" s="511">
        <v>44311</v>
      </c>
      <c r="JY70" s="519">
        <v>44599</v>
      </c>
      <c r="JZ70" s="530">
        <v>44871</v>
      </c>
      <c r="KA70" s="218">
        <f t="shared" si="125"/>
        <v>272</v>
      </c>
      <c r="KB70" s="4"/>
    </row>
    <row r="71" spans="1:288" ht="15" customHeight="1" x14ac:dyDescent="0.2">
      <c r="A71" s="557"/>
      <c r="B71" s="132">
        <v>70</v>
      </c>
      <c r="C71" s="4" t="s">
        <v>295</v>
      </c>
      <c r="D71" s="132">
        <v>1</v>
      </c>
      <c r="E71" s="132">
        <v>1</v>
      </c>
      <c r="F71" s="7">
        <v>130</v>
      </c>
      <c r="G71" s="7">
        <v>131</v>
      </c>
      <c r="H71" s="10">
        <v>132</v>
      </c>
      <c r="I71" s="13">
        <v>133</v>
      </c>
      <c r="J71" s="18">
        <v>134</v>
      </c>
      <c r="K71" s="22">
        <v>135</v>
      </c>
      <c r="L71" s="31">
        <v>137</v>
      </c>
      <c r="M71" s="37">
        <v>138</v>
      </c>
      <c r="N71" s="41">
        <v>139</v>
      </c>
      <c r="O71" s="44">
        <v>139</v>
      </c>
      <c r="P71" s="47">
        <v>140</v>
      </c>
      <c r="Q71" s="53">
        <v>141</v>
      </c>
      <c r="R71" s="65">
        <v>143</v>
      </c>
      <c r="S71" s="69">
        <v>145</v>
      </c>
      <c r="T71" s="71">
        <v>147</v>
      </c>
      <c r="U71" s="73">
        <v>149</v>
      </c>
      <c r="V71" s="77">
        <v>153</v>
      </c>
      <c r="W71" s="82">
        <v>161</v>
      </c>
      <c r="X71" s="88">
        <v>166</v>
      </c>
      <c r="Y71" s="90">
        <v>173</v>
      </c>
      <c r="Z71" s="93">
        <v>177</v>
      </c>
      <c r="AA71" s="99">
        <v>179</v>
      </c>
      <c r="AB71" s="104">
        <v>181</v>
      </c>
      <c r="AC71" s="114">
        <v>185</v>
      </c>
      <c r="AD71" s="117">
        <v>188</v>
      </c>
      <c r="AE71" s="122">
        <v>191</v>
      </c>
      <c r="AF71" s="124">
        <v>196</v>
      </c>
      <c r="AG71" s="129">
        <v>200</v>
      </c>
      <c r="AH71" s="133">
        <v>207</v>
      </c>
      <c r="AI71" s="136">
        <v>214</v>
      </c>
      <c r="AJ71" s="140">
        <v>221</v>
      </c>
      <c r="AK71" s="145">
        <v>229</v>
      </c>
      <c r="AL71" s="149">
        <v>235</v>
      </c>
      <c r="AM71" s="153">
        <v>239</v>
      </c>
      <c r="AN71" s="158">
        <v>243</v>
      </c>
      <c r="AO71" s="163">
        <v>246</v>
      </c>
      <c r="AP71" s="167">
        <v>250</v>
      </c>
      <c r="AQ71" s="174">
        <v>253</v>
      </c>
      <c r="AR71" s="178">
        <v>255</v>
      </c>
      <c r="AS71" s="184">
        <v>257</v>
      </c>
      <c r="AT71" s="189">
        <v>262</v>
      </c>
      <c r="AU71" s="193">
        <v>269</v>
      </c>
      <c r="AV71" s="202">
        <v>277</v>
      </c>
      <c r="AW71" s="205">
        <v>286</v>
      </c>
      <c r="AX71" s="209">
        <v>293</v>
      </c>
      <c r="AY71" s="218">
        <v>302</v>
      </c>
      <c r="AZ71" s="225">
        <v>306</v>
      </c>
      <c r="BA71" s="1">
        <v>312</v>
      </c>
      <c r="BB71" s="1">
        <v>318</v>
      </c>
      <c r="BC71" s="1">
        <v>324</v>
      </c>
      <c r="BD71" s="251">
        <v>320</v>
      </c>
      <c r="BE71" s="255">
        <v>326</v>
      </c>
      <c r="BF71" s="264">
        <v>333</v>
      </c>
      <c r="BG71" s="268">
        <v>343</v>
      </c>
      <c r="BH71" s="272">
        <v>352</v>
      </c>
      <c r="BI71" s="279">
        <v>361</v>
      </c>
      <c r="BJ71" s="285">
        <v>370</v>
      </c>
      <c r="BK71" s="291">
        <v>375</v>
      </c>
      <c r="BL71" s="295">
        <v>379</v>
      </c>
      <c r="BM71" s="299">
        <v>383</v>
      </c>
      <c r="BN71" s="305">
        <v>388</v>
      </c>
      <c r="BO71" s="308">
        <v>392</v>
      </c>
      <c r="BP71" s="310">
        <v>397</v>
      </c>
      <c r="BQ71" s="313">
        <v>408</v>
      </c>
      <c r="BR71" s="317">
        <v>419</v>
      </c>
      <c r="BS71" s="322">
        <v>431</v>
      </c>
      <c r="BT71" s="327">
        <v>445</v>
      </c>
      <c r="BU71" s="331">
        <v>456</v>
      </c>
      <c r="BV71" s="335">
        <v>466</v>
      </c>
      <c r="BW71" s="338">
        <v>471</v>
      </c>
      <c r="BX71" s="343">
        <v>475</v>
      </c>
      <c r="BY71" s="346">
        <v>479</v>
      </c>
      <c r="BZ71" s="354">
        <v>483</v>
      </c>
      <c r="CA71" s="375">
        <v>487</v>
      </c>
      <c r="CB71" s="388">
        <v>492</v>
      </c>
      <c r="CC71" s="393">
        <v>497</v>
      </c>
      <c r="CD71" s="414">
        <v>510</v>
      </c>
      <c r="CE71" s="422">
        <v>518</v>
      </c>
      <c r="CF71" s="429">
        <v>529</v>
      </c>
      <c r="CG71" s="435">
        <v>538</v>
      </c>
      <c r="CH71" s="441">
        <v>546</v>
      </c>
      <c r="CI71" s="448">
        <v>551</v>
      </c>
      <c r="CJ71" s="456">
        <v>555</v>
      </c>
      <c r="CK71" s="460">
        <v>559</v>
      </c>
      <c r="CL71" s="469">
        <v>564</v>
      </c>
      <c r="CM71" s="475">
        <v>568</v>
      </c>
      <c r="CN71" s="483">
        <v>573</v>
      </c>
      <c r="CO71" s="489">
        <v>578</v>
      </c>
      <c r="CP71" s="498">
        <v>586</v>
      </c>
      <c r="CQ71" s="505">
        <v>594</v>
      </c>
      <c r="CR71" s="511">
        <v>601</v>
      </c>
      <c r="CS71" s="519">
        <v>610</v>
      </c>
      <c r="CT71" s="530">
        <v>616</v>
      </c>
      <c r="CU71" s="218">
        <f t="shared" si="123"/>
        <v>6</v>
      </c>
      <c r="CV71" s="7">
        <v>59</v>
      </c>
      <c r="CW71" s="7">
        <v>61</v>
      </c>
      <c r="CX71" s="10">
        <v>63</v>
      </c>
      <c r="CY71" s="13">
        <v>64</v>
      </c>
      <c r="CZ71" s="18">
        <v>65</v>
      </c>
      <c r="DA71" s="22">
        <v>66</v>
      </c>
      <c r="DB71" s="31">
        <v>67</v>
      </c>
      <c r="DC71" s="37">
        <v>68</v>
      </c>
      <c r="DD71" s="41">
        <v>69</v>
      </c>
      <c r="DE71" s="44">
        <v>69</v>
      </c>
      <c r="DF71" s="47">
        <v>70</v>
      </c>
      <c r="DG71" s="53">
        <v>70</v>
      </c>
      <c r="DH71" s="65">
        <v>72</v>
      </c>
      <c r="DI71" s="69">
        <v>74</v>
      </c>
      <c r="DJ71" s="71">
        <v>75</v>
      </c>
      <c r="DK71" s="73">
        <v>76</v>
      </c>
      <c r="DL71" s="77">
        <v>79</v>
      </c>
      <c r="DM71" s="82">
        <v>82</v>
      </c>
      <c r="DN71" s="88">
        <v>84</v>
      </c>
      <c r="DO71" s="90">
        <v>85</v>
      </c>
      <c r="DP71" s="93">
        <v>87</v>
      </c>
      <c r="DQ71" s="99">
        <v>89</v>
      </c>
      <c r="DR71" s="104">
        <v>91</v>
      </c>
      <c r="DS71" s="114">
        <v>97</v>
      </c>
      <c r="DT71" s="117">
        <v>101</v>
      </c>
      <c r="DU71" s="122">
        <v>105</v>
      </c>
      <c r="DV71" s="124">
        <v>110</v>
      </c>
      <c r="DW71" s="129">
        <v>115</v>
      </c>
      <c r="DX71" s="133">
        <v>118</v>
      </c>
      <c r="DY71" s="136">
        <v>118</v>
      </c>
      <c r="DZ71" s="140">
        <v>118</v>
      </c>
      <c r="EA71" s="145">
        <v>118</v>
      </c>
      <c r="EB71" s="149">
        <v>119</v>
      </c>
      <c r="EC71" s="153">
        <v>124</v>
      </c>
      <c r="ED71" s="158">
        <v>130</v>
      </c>
      <c r="EE71" s="163">
        <v>136</v>
      </c>
      <c r="EF71" s="167">
        <v>144</v>
      </c>
      <c r="EG71" s="174">
        <v>151</v>
      </c>
      <c r="EH71" s="178">
        <v>153</v>
      </c>
      <c r="EI71" s="184">
        <v>156</v>
      </c>
      <c r="EJ71" s="189">
        <v>158</v>
      </c>
      <c r="EK71" s="193">
        <v>158</v>
      </c>
      <c r="EL71" s="202">
        <v>158</v>
      </c>
      <c r="EM71" s="205">
        <v>158</v>
      </c>
      <c r="EN71" s="209">
        <v>158</v>
      </c>
      <c r="EO71" s="218">
        <v>160</v>
      </c>
      <c r="EP71" s="225">
        <v>167</v>
      </c>
      <c r="EQ71" s="1">
        <v>171</v>
      </c>
      <c r="ER71" s="1">
        <v>175</v>
      </c>
      <c r="ES71" s="1">
        <v>179</v>
      </c>
      <c r="ET71" s="251">
        <v>197</v>
      </c>
      <c r="EU71" s="255">
        <v>205</v>
      </c>
      <c r="EV71" s="264">
        <v>208</v>
      </c>
      <c r="EW71" s="268">
        <v>208</v>
      </c>
      <c r="EX71" s="272">
        <v>208</v>
      </c>
      <c r="EY71" s="279">
        <v>212</v>
      </c>
      <c r="EZ71" s="285">
        <v>216</v>
      </c>
      <c r="FA71" s="291">
        <v>226</v>
      </c>
      <c r="FB71" s="295">
        <v>236</v>
      </c>
      <c r="FC71" s="299">
        <v>244</v>
      </c>
      <c r="FD71" s="305">
        <v>254</v>
      </c>
      <c r="FE71" s="308">
        <v>259</v>
      </c>
      <c r="FF71" s="310">
        <v>268</v>
      </c>
      <c r="FG71" s="313">
        <v>268</v>
      </c>
      <c r="FH71" s="317">
        <v>268</v>
      </c>
      <c r="FI71" s="322">
        <v>268</v>
      </c>
      <c r="FJ71" s="327">
        <v>268</v>
      </c>
      <c r="FK71" s="331">
        <v>272</v>
      </c>
      <c r="FL71" s="335">
        <v>273</v>
      </c>
      <c r="FM71" s="338">
        <v>282</v>
      </c>
      <c r="FN71" s="343">
        <v>290</v>
      </c>
      <c r="FO71" s="346">
        <v>299</v>
      </c>
      <c r="FP71" s="354">
        <v>308</v>
      </c>
      <c r="FQ71" s="375">
        <v>318</v>
      </c>
      <c r="FR71" s="388">
        <v>327</v>
      </c>
      <c r="FS71" s="393">
        <v>336</v>
      </c>
      <c r="FT71" s="414">
        <v>336</v>
      </c>
      <c r="FU71" s="422">
        <v>339</v>
      </c>
      <c r="FV71" s="429">
        <v>339</v>
      </c>
      <c r="FW71" s="435">
        <v>342</v>
      </c>
      <c r="FX71" s="441">
        <v>345</v>
      </c>
      <c r="FY71" s="448">
        <v>353</v>
      </c>
      <c r="FZ71" s="456">
        <v>359</v>
      </c>
      <c r="GA71" s="460">
        <v>367</v>
      </c>
      <c r="GB71" s="469">
        <v>374</v>
      </c>
      <c r="GC71" s="475">
        <v>381</v>
      </c>
      <c r="GD71" s="483">
        <v>390</v>
      </c>
      <c r="GE71" s="489">
        <v>397</v>
      </c>
      <c r="GF71" s="498">
        <v>402</v>
      </c>
      <c r="GG71" s="505">
        <v>407</v>
      </c>
      <c r="GH71" s="511">
        <v>413</v>
      </c>
      <c r="GI71" s="519">
        <v>417</v>
      </c>
      <c r="GJ71" s="530">
        <v>422</v>
      </c>
      <c r="GK71" s="218">
        <f t="shared" si="124"/>
        <v>5</v>
      </c>
      <c r="GL71" s="7">
        <v>2040</v>
      </c>
      <c r="GM71" s="7">
        <v>2078</v>
      </c>
      <c r="GN71" s="7">
        <v>2117</v>
      </c>
      <c r="GO71" s="13">
        <v>2138</v>
      </c>
      <c r="GP71" s="17">
        <v>2164</v>
      </c>
      <c r="GQ71" s="22">
        <v>2201</v>
      </c>
      <c r="GR71" s="31">
        <v>2248</v>
      </c>
      <c r="GS71" s="37">
        <v>2277</v>
      </c>
      <c r="GT71" s="41">
        <v>2301</v>
      </c>
      <c r="GU71" s="44">
        <v>2329</v>
      </c>
      <c r="GV71" s="47">
        <v>2347</v>
      </c>
      <c r="GW71" s="53">
        <v>2369</v>
      </c>
      <c r="GX71" s="65">
        <v>2387</v>
      </c>
      <c r="GY71" s="69">
        <v>2411</v>
      </c>
      <c r="GZ71" s="71">
        <v>2440</v>
      </c>
      <c r="HA71" s="73">
        <v>2464</v>
      </c>
      <c r="HB71" s="77">
        <v>2503</v>
      </c>
      <c r="HC71" s="82">
        <v>2544</v>
      </c>
      <c r="HD71" s="88">
        <v>2581</v>
      </c>
      <c r="HE71" s="90">
        <v>2622</v>
      </c>
      <c r="HF71" s="93">
        <v>2657</v>
      </c>
      <c r="HG71" s="99">
        <v>2692</v>
      </c>
      <c r="HH71" s="104">
        <v>2733</v>
      </c>
      <c r="HI71" s="114">
        <v>2783</v>
      </c>
      <c r="HJ71" s="117">
        <v>2827</v>
      </c>
      <c r="HK71" s="122">
        <v>2873</v>
      </c>
      <c r="HL71" s="124">
        <v>2925</v>
      </c>
      <c r="HM71" s="129">
        <v>2971</v>
      </c>
      <c r="HN71" s="133">
        <v>3025</v>
      </c>
      <c r="HO71" s="136">
        <v>3070</v>
      </c>
      <c r="HP71" s="140">
        <v>3116</v>
      </c>
      <c r="HQ71" s="145">
        <v>3176</v>
      </c>
      <c r="HR71" s="149">
        <v>3230</v>
      </c>
      <c r="HS71" s="153">
        <v>3287</v>
      </c>
      <c r="HT71" s="158">
        <v>3346</v>
      </c>
      <c r="HU71" s="163">
        <v>3405</v>
      </c>
      <c r="HV71" s="167">
        <v>3466</v>
      </c>
      <c r="HW71" s="174">
        <v>3520</v>
      </c>
      <c r="HX71" s="178">
        <v>3554</v>
      </c>
      <c r="HY71" s="184">
        <v>3599</v>
      </c>
      <c r="HZ71" s="189">
        <v>3638</v>
      </c>
      <c r="IA71" s="193">
        <v>3687</v>
      </c>
      <c r="IB71" s="202">
        <v>3740</v>
      </c>
      <c r="IC71" s="205">
        <v>3833</v>
      </c>
      <c r="ID71" s="209">
        <v>3922</v>
      </c>
      <c r="IE71" s="218">
        <v>4011</v>
      </c>
      <c r="IF71" s="225">
        <v>4126</v>
      </c>
      <c r="IG71" s="229">
        <v>4241</v>
      </c>
      <c r="IH71" s="235">
        <v>4348</v>
      </c>
      <c r="II71" s="245">
        <v>4447</v>
      </c>
      <c r="IJ71" s="251">
        <v>4557</v>
      </c>
      <c r="IK71" s="255">
        <v>4653</v>
      </c>
      <c r="IL71" s="264">
        <v>4760</v>
      </c>
      <c r="IM71" s="268">
        <v>4914</v>
      </c>
      <c r="IN71" s="272">
        <v>5108</v>
      </c>
      <c r="IO71" s="279">
        <v>5244</v>
      </c>
      <c r="IP71" s="285">
        <v>5432</v>
      </c>
      <c r="IQ71" s="291">
        <v>5538</v>
      </c>
      <c r="IR71" s="295">
        <v>5637</v>
      </c>
      <c r="IS71" s="299">
        <v>5743</v>
      </c>
      <c r="IT71" s="305">
        <v>5843</v>
      </c>
      <c r="IU71" s="308">
        <v>5947</v>
      </c>
      <c r="IV71" s="310">
        <v>6047</v>
      </c>
      <c r="IW71" s="313">
        <v>6396</v>
      </c>
      <c r="IX71" s="317">
        <v>6729</v>
      </c>
      <c r="IY71" s="322">
        <v>7034</v>
      </c>
      <c r="IZ71" s="327">
        <v>7325</v>
      </c>
      <c r="JA71" s="331">
        <v>7522</v>
      </c>
      <c r="JB71" s="335">
        <v>7786</v>
      </c>
      <c r="JC71" s="338">
        <v>7901</v>
      </c>
      <c r="JD71" s="343">
        <v>8010</v>
      </c>
      <c r="JE71" s="346">
        <v>8126</v>
      </c>
      <c r="JF71" s="354">
        <v>8236</v>
      </c>
      <c r="JG71" s="375">
        <v>8346</v>
      </c>
      <c r="JH71" s="388">
        <v>8462</v>
      </c>
      <c r="JI71" s="393">
        <v>8580</v>
      </c>
      <c r="JJ71" s="414">
        <v>8910</v>
      </c>
      <c r="JK71" s="422">
        <v>9109</v>
      </c>
      <c r="JL71" s="429">
        <v>9363</v>
      </c>
      <c r="JM71" s="435">
        <v>9558</v>
      </c>
      <c r="JN71" s="441">
        <v>9737</v>
      </c>
      <c r="JO71" s="448">
        <v>9856</v>
      </c>
      <c r="JP71" s="456">
        <v>9966</v>
      </c>
      <c r="JQ71" s="460">
        <v>10087</v>
      </c>
      <c r="JR71" s="469">
        <v>10204</v>
      </c>
      <c r="JS71" s="475">
        <v>10307</v>
      </c>
      <c r="JT71" s="483">
        <v>10429</v>
      </c>
      <c r="JU71" s="489">
        <v>10535</v>
      </c>
      <c r="JV71" s="498">
        <v>10666</v>
      </c>
      <c r="JW71" s="505">
        <v>10776</v>
      </c>
      <c r="JX71" s="511">
        <v>10895</v>
      </c>
      <c r="JY71" s="519">
        <v>11037</v>
      </c>
      <c r="JZ71" s="530">
        <v>11148</v>
      </c>
      <c r="KA71" s="218">
        <f t="shared" si="125"/>
        <v>111</v>
      </c>
      <c r="KB71" s="4"/>
    </row>
    <row r="72" spans="1:288" ht="15" customHeight="1" x14ac:dyDescent="0.2">
      <c r="A72" s="557"/>
      <c r="B72" s="132">
        <v>71</v>
      </c>
      <c r="C72" s="4" t="s">
        <v>296</v>
      </c>
      <c r="D72" s="132">
        <v>0</v>
      </c>
      <c r="E72" s="132">
        <v>2</v>
      </c>
      <c r="F72" s="7" t="s">
        <v>7</v>
      </c>
      <c r="G72" s="7" t="s">
        <v>7</v>
      </c>
      <c r="H72" s="11" t="s">
        <v>7</v>
      </c>
      <c r="I72" s="15" t="s">
        <v>7</v>
      </c>
      <c r="J72" s="18" t="s">
        <v>7</v>
      </c>
      <c r="K72" s="22" t="s">
        <v>7</v>
      </c>
      <c r="L72" s="31" t="s">
        <v>7</v>
      </c>
      <c r="M72" s="40" t="s">
        <v>7</v>
      </c>
      <c r="N72" s="41" t="s">
        <v>7</v>
      </c>
      <c r="O72" s="44" t="s">
        <v>7</v>
      </c>
      <c r="P72" s="47" t="s">
        <v>7</v>
      </c>
      <c r="Q72" s="53" t="s">
        <v>7</v>
      </c>
      <c r="R72" s="65" t="s">
        <v>7</v>
      </c>
      <c r="S72" s="69" t="s">
        <v>7</v>
      </c>
      <c r="T72" s="71" t="s">
        <v>7</v>
      </c>
      <c r="U72" s="73" t="s">
        <v>7</v>
      </c>
      <c r="V72" s="77" t="s">
        <v>7</v>
      </c>
      <c r="W72" s="82" t="s">
        <v>7</v>
      </c>
      <c r="X72" s="88" t="s">
        <v>7</v>
      </c>
      <c r="Y72" s="90" t="s">
        <v>7</v>
      </c>
      <c r="Z72" s="93" t="s">
        <v>7</v>
      </c>
      <c r="AA72" s="99" t="s">
        <v>7</v>
      </c>
      <c r="AB72" s="104" t="s">
        <v>7</v>
      </c>
      <c r="AC72" s="114" t="s">
        <v>7</v>
      </c>
      <c r="AD72" s="117" t="s">
        <v>7</v>
      </c>
      <c r="AE72" s="122" t="s">
        <v>7</v>
      </c>
      <c r="AF72" s="124" t="s">
        <v>7</v>
      </c>
      <c r="AG72" s="129" t="s">
        <v>7</v>
      </c>
      <c r="AH72" s="133" t="s">
        <v>7</v>
      </c>
      <c r="AI72" s="136" t="s">
        <v>7</v>
      </c>
      <c r="AJ72" s="142" t="s">
        <v>7</v>
      </c>
      <c r="AK72" s="145">
        <v>11</v>
      </c>
      <c r="AL72" s="149">
        <v>18</v>
      </c>
      <c r="AM72" s="153">
        <v>27</v>
      </c>
      <c r="AN72" s="158">
        <v>35</v>
      </c>
      <c r="AO72" s="163">
        <v>44</v>
      </c>
      <c r="AP72" s="1">
        <v>52</v>
      </c>
      <c r="AQ72" s="1">
        <v>60</v>
      </c>
      <c r="AR72" s="178">
        <v>72</v>
      </c>
      <c r="AS72" s="184">
        <v>84</v>
      </c>
      <c r="AT72" s="1">
        <v>96</v>
      </c>
      <c r="AU72" s="1">
        <v>108</v>
      </c>
      <c r="AV72" s="202">
        <v>115</v>
      </c>
      <c r="AW72" s="1">
        <v>124</v>
      </c>
      <c r="AX72" s="1">
        <v>133</v>
      </c>
      <c r="AY72" s="1">
        <v>141</v>
      </c>
      <c r="AZ72" s="1">
        <v>149</v>
      </c>
      <c r="BA72" s="1">
        <v>157</v>
      </c>
      <c r="BB72" s="1">
        <v>165</v>
      </c>
      <c r="BC72" s="1">
        <v>173</v>
      </c>
      <c r="BD72" s="1">
        <v>181</v>
      </c>
      <c r="BE72" s="1">
        <v>189</v>
      </c>
      <c r="BF72" s="1">
        <v>197</v>
      </c>
      <c r="BG72" s="1">
        <v>205</v>
      </c>
      <c r="BH72" s="1">
        <v>213</v>
      </c>
      <c r="BI72" s="1">
        <v>221</v>
      </c>
      <c r="BJ72" s="1">
        <v>229</v>
      </c>
      <c r="BK72" s="1">
        <v>237</v>
      </c>
      <c r="BL72" s="1">
        <v>245</v>
      </c>
      <c r="BM72" s="1">
        <v>253</v>
      </c>
      <c r="BN72" s="1">
        <v>261</v>
      </c>
      <c r="BO72" s="1">
        <v>269</v>
      </c>
      <c r="BP72" s="1">
        <v>277</v>
      </c>
      <c r="BQ72" s="1">
        <v>285</v>
      </c>
      <c r="BR72" s="1">
        <v>293</v>
      </c>
      <c r="BS72" s="1">
        <v>301</v>
      </c>
      <c r="BT72" s="1">
        <v>309</v>
      </c>
      <c r="BU72" s="1">
        <v>317</v>
      </c>
      <c r="BV72" s="1">
        <v>325</v>
      </c>
      <c r="BW72" s="1">
        <v>333</v>
      </c>
      <c r="BX72" s="1">
        <v>341</v>
      </c>
      <c r="BY72" s="1">
        <v>348</v>
      </c>
      <c r="BZ72" s="1">
        <v>355</v>
      </c>
      <c r="CA72" s="1">
        <v>362</v>
      </c>
      <c r="CB72" s="1">
        <v>369</v>
      </c>
      <c r="CC72" s="1">
        <v>376</v>
      </c>
      <c r="CD72" s="1">
        <v>383</v>
      </c>
      <c r="CE72" s="1">
        <v>390</v>
      </c>
      <c r="CF72" s="1">
        <v>397</v>
      </c>
      <c r="CG72" s="1">
        <v>404</v>
      </c>
      <c r="CH72" s="1">
        <v>411</v>
      </c>
      <c r="CI72" s="1">
        <v>418</v>
      </c>
      <c r="CJ72" s="1">
        <v>425</v>
      </c>
      <c r="CK72" s="1">
        <v>432</v>
      </c>
      <c r="CL72" s="1">
        <v>439</v>
      </c>
      <c r="CM72" s="1">
        <v>446</v>
      </c>
      <c r="CN72" s="1">
        <v>453</v>
      </c>
      <c r="CO72" s="1">
        <v>460</v>
      </c>
      <c r="CP72" s="1">
        <v>467</v>
      </c>
      <c r="CQ72" s="505">
        <v>481</v>
      </c>
      <c r="CR72" s="1">
        <v>489</v>
      </c>
      <c r="CS72" s="522">
        <v>497</v>
      </c>
      <c r="CT72" s="1">
        <v>505</v>
      </c>
      <c r="CU72" s="218">
        <f t="shared" si="123"/>
        <v>8</v>
      </c>
      <c r="CV72" s="7" t="s">
        <v>7</v>
      </c>
      <c r="CW72" s="7" t="s">
        <v>7</v>
      </c>
      <c r="CX72" s="11" t="s">
        <v>7</v>
      </c>
      <c r="CY72" s="15" t="s">
        <v>7</v>
      </c>
      <c r="CZ72" s="18" t="s">
        <v>7</v>
      </c>
      <c r="DA72" s="22" t="s">
        <v>7</v>
      </c>
      <c r="DB72" s="31" t="s">
        <v>7</v>
      </c>
      <c r="DC72" s="40" t="s">
        <v>7</v>
      </c>
      <c r="DD72" s="41" t="s">
        <v>7</v>
      </c>
      <c r="DE72" s="44" t="s">
        <v>7</v>
      </c>
      <c r="DF72" s="47" t="s">
        <v>7</v>
      </c>
      <c r="DG72" s="53" t="s">
        <v>7</v>
      </c>
      <c r="DH72" s="65" t="s">
        <v>7</v>
      </c>
      <c r="DI72" s="69" t="s">
        <v>7</v>
      </c>
      <c r="DJ72" s="71" t="s">
        <v>7</v>
      </c>
      <c r="DK72" s="73" t="s">
        <v>7</v>
      </c>
      <c r="DL72" s="77" t="s">
        <v>7</v>
      </c>
      <c r="DM72" s="82" t="s">
        <v>7</v>
      </c>
      <c r="DN72" s="88" t="s">
        <v>7</v>
      </c>
      <c r="DO72" s="90" t="s">
        <v>7</v>
      </c>
      <c r="DP72" s="93" t="s">
        <v>7</v>
      </c>
      <c r="DQ72" s="99" t="s">
        <v>7</v>
      </c>
      <c r="DR72" s="104" t="s">
        <v>7</v>
      </c>
      <c r="DS72" s="114" t="s">
        <v>7</v>
      </c>
      <c r="DT72" s="117" t="s">
        <v>7</v>
      </c>
      <c r="DU72" s="122" t="s">
        <v>7</v>
      </c>
      <c r="DV72" s="124" t="s">
        <v>7</v>
      </c>
      <c r="DW72" s="129" t="s">
        <v>7</v>
      </c>
      <c r="DX72" s="133" t="s">
        <v>7</v>
      </c>
      <c r="DY72" s="136" t="s">
        <v>7</v>
      </c>
      <c r="DZ72" s="142" t="s">
        <v>7</v>
      </c>
      <c r="EA72" s="145">
        <v>5.6000000000000001E-2</v>
      </c>
      <c r="EB72" s="149">
        <v>5.6000000000000001E-2</v>
      </c>
      <c r="EC72" s="153">
        <v>5.6000000000000001E-2</v>
      </c>
      <c r="ED72" s="158">
        <v>5.6000000000000001E-2</v>
      </c>
      <c r="EE72" s="163">
        <v>5.6000000000000001E-2</v>
      </c>
      <c r="EF72" s="1">
        <v>5.6000000000000001E-2</v>
      </c>
      <c r="EG72" s="1">
        <v>5.6000000000000001E-2</v>
      </c>
      <c r="EH72" s="178">
        <v>5.6000000000000001E-2</v>
      </c>
      <c r="EI72" s="184">
        <v>5.6000000000000001E-2</v>
      </c>
      <c r="EJ72" s="1">
        <v>5.6000000000000001E-2</v>
      </c>
      <c r="EK72" s="1">
        <f t="shared" ref="EK72:EK73" si="126">EJ72</f>
        <v>5.6000000000000001E-2</v>
      </c>
      <c r="EL72" s="202">
        <v>5.6000000000000001E-2</v>
      </c>
      <c r="EM72" s="1">
        <f t="shared" ref="EM72:EM73" si="127">EL72</f>
        <v>5.6000000000000001E-2</v>
      </c>
      <c r="EN72" s="1">
        <f t="shared" ref="EN72:EN73" si="128">EM72</f>
        <v>5.6000000000000001E-2</v>
      </c>
      <c r="EO72" s="1">
        <f t="shared" ref="EO72:EO73" si="129">EN72</f>
        <v>5.6000000000000001E-2</v>
      </c>
      <c r="EP72" s="1">
        <v>5.6000000000000001E-2</v>
      </c>
      <c r="EQ72" s="1">
        <v>5.6000000000000001E-2</v>
      </c>
      <c r="ER72" s="1">
        <v>5.6000000000000001E-2</v>
      </c>
      <c r="ES72" s="1">
        <v>5.6000000000000001E-2</v>
      </c>
      <c r="ET72" s="1">
        <v>5.6000000000000001E-2</v>
      </c>
      <c r="EU72" s="1">
        <v>5.6000000000000001E-2</v>
      </c>
      <c r="EV72" s="1">
        <f>EU72</f>
        <v>5.6000000000000001E-2</v>
      </c>
      <c r="EW72" s="1">
        <f>EV72</f>
        <v>5.6000000000000001E-2</v>
      </c>
      <c r="EX72" s="1">
        <f>EW72</f>
        <v>5.6000000000000001E-2</v>
      </c>
      <c r="EY72" s="1">
        <v>5.6000000000000001E-2</v>
      </c>
      <c r="EZ72" s="1">
        <v>5.6000000000000001E-2</v>
      </c>
      <c r="FA72" s="1">
        <v>5.6000000000000001E-2</v>
      </c>
      <c r="FB72" s="1">
        <v>5.6000000000000001E-2</v>
      </c>
      <c r="FC72" s="1">
        <v>5.6000000000000001E-2</v>
      </c>
      <c r="FD72" s="1">
        <v>5.6000000000000001E-2</v>
      </c>
      <c r="FE72" s="1">
        <v>5.6000000000000001E-2</v>
      </c>
      <c r="FF72" s="1">
        <v>5.6000000000000001E-2</v>
      </c>
      <c r="FG72" s="1">
        <f>FF72</f>
        <v>5.6000000000000001E-2</v>
      </c>
      <c r="FH72" s="1">
        <f>FG72</f>
        <v>5.6000000000000001E-2</v>
      </c>
      <c r="FI72" s="1">
        <f>FH72</f>
        <v>5.6000000000000001E-2</v>
      </c>
      <c r="FJ72" s="1">
        <f>FI72</f>
        <v>5.6000000000000001E-2</v>
      </c>
      <c r="FK72" s="1">
        <v>5.6000000000000001E-2</v>
      </c>
      <c r="FL72" s="1">
        <v>5.6000000000000001E-2</v>
      </c>
      <c r="FM72" s="1">
        <v>5.6000000000000001E-2</v>
      </c>
      <c r="FN72" s="1">
        <v>5.6000000000000001E-2</v>
      </c>
      <c r="FO72" s="1">
        <v>5.6000000000000001E-2</v>
      </c>
      <c r="FP72" s="1">
        <v>5.6000000000000001E-2</v>
      </c>
      <c r="FQ72" s="1">
        <v>5.6000000000000001E-2</v>
      </c>
      <c r="FR72" s="1">
        <v>5.6000000000000001E-2</v>
      </c>
      <c r="FS72" s="1">
        <v>5.6000000000000001E-2</v>
      </c>
      <c r="FT72" s="1">
        <v>5.6000000000000001E-2</v>
      </c>
      <c r="FU72" s="1">
        <v>5.6000000000000001E-2</v>
      </c>
      <c r="FV72" s="1">
        <v>5.6000000000000001E-2</v>
      </c>
      <c r="FW72" s="1">
        <v>5.6000000000000001E-2</v>
      </c>
      <c r="FX72" s="441">
        <v>22</v>
      </c>
      <c r="FY72" s="1">
        <v>22</v>
      </c>
      <c r="FZ72" s="1">
        <v>22</v>
      </c>
      <c r="GA72" s="1">
        <v>22</v>
      </c>
      <c r="GB72" s="1">
        <v>22</v>
      </c>
      <c r="GC72" s="1">
        <v>22</v>
      </c>
      <c r="GD72" s="1">
        <v>22</v>
      </c>
      <c r="GE72" s="1">
        <v>22</v>
      </c>
      <c r="GF72" s="1">
        <v>22</v>
      </c>
      <c r="GG72" s="505">
        <v>23</v>
      </c>
      <c r="GH72" s="234">
        <v>25</v>
      </c>
      <c r="GI72" s="234">
        <v>27</v>
      </c>
      <c r="GJ72" s="1">
        <v>29</v>
      </c>
      <c r="GK72" s="218">
        <f t="shared" si="124"/>
        <v>2</v>
      </c>
      <c r="GL72" s="7">
        <v>6063</v>
      </c>
      <c r="GM72" s="7">
        <v>6165</v>
      </c>
      <c r="GN72" s="7">
        <v>6259</v>
      </c>
      <c r="GO72" s="13">
        <v>6337</v>
      </c>
      <c r="GP72" s="17">
        <v>6413</v>
      </c>
      <c r="GQ72" s="22">
        <v>6489</v>
      </c>
      <c r="GR72" s="31">
        <v>6578</v>
      </c>
      <c r="GS72" s="37">
        <v>6677</v>
      </c>
      <c r="GT72" s="41">
        <v>6770</v>
      </c>
      <c r="GU72" s="44">
        <v>6870</v>
      </c>
      <c r="GV72" s="47">
        <v>6950</v>
      </c>
      <c r="GW72" s="53">
        <v>7045</v>
      </c>
      <c r="GX72" s="65">
        <v>7141</v>
      </c>
      <c r="GY72" s="69">
        <v>7245</v>
      </c>
      <c r="GZ72" s="71">
        <v>7346</v>
      </c>
      <c r="HA72" s="73">
        <v>7433</v>
      </c>
      <c r="HB72" s="77">
        <v>7548</v>
      </c>
      <c r="HC72" s="82">
        <v>7658</v>
      </c>
      <c r="HD72" s="88">
        <v>7775</v>
      </c>
      <c r="HE72" s="90">
        <v>7875</v>
      </c>
      <c r="HF72" s="93">
        <v>7976</v>
      </c>
      <c r="HG72" s="99">
        <v>8093</v>
      </c>
      <c r="HH72" s="104">
        <v>8200</v>
      </c>
      <c r="HI72" s="114">
        <v>8317</v>
      </c>
      <c r="HJ72" s="117">
        <v>8444</v>
      </c>
      <c r="HK72" s="122">
        <v>8557</v>
      </c>
      <c r="HL72" s="124">
        <v>8678</v>
      </c>
      <c r="HM72" s="129">
        <v>8799</v>
      </c>
      <c r="HN72" s="133">
        <v>9007</v>
      </c>
      <c r="HO72" s="136">
        <v>9154</v>
      </c>
      <c r="HP72" s="140">
        <v>9346</v>
      </c>
      <c r="HQ72" s="145">
        <v>9595</v>
      </c>
      <c r="HR72" s="149">
        <v>9798</v>
      </c>
      <c r="HS72" s="153">
        <v>10048</v>
      </c>
      <c r="HT72" s="158">
        <v>10267</v>
      </c>
      <c r="HU72" s="163">
        <v>10515</v>
      </c>
      <c r="HV72" s="167">
        <v>10798</v>
      </c>
      <c r="HW72" s="174">
        <v>11033</v>
      </c>
      <c r="HX72" s="178">
        <v>11332</v>
      </c>
      <c r="HY72" s="184">
        <v>11620</v>
      </c>
      <c r="HZ72" s="189">
        <v>11933</v>
      </c>
      <c r="IA72" s="193">
        <v>12263</v>
      </c>
      <c r="IB72" s="202">
        <v>12530</v>
      </c>
      <c r="IC72" s="205">
        <v>12797</v>
      </c>
      <c r="ID72" s="209">
        <v>13024</v>
      </c>
      <c r="IE72" s="218">
        <v>13307</v>
      </c>
      <c r="IF72" s="225">
        <v>13575</v>
      </c>
      <c r="IG72" s="229">
        <v>13841</v>
      </c>
      <c r="IH72" s="235">
        <v>14100</v>
      </c>
      <c r="II72" s="245">
        <v>14339</v>
      </c>
      <c r="IJ72" s="251">
        <v>14624</v>
      </c>
      <c r="IK72" s="255">
        <v>14899</v>
      </c>
      <c r="IL72" s="264">
        <v>15190</v>
      </c>
      <c r="IM72" s="268">
        <v>15602</v>
      </c>
      <c r="IN72" s="272">
        <v>15952</v>
      </c>
      <c r="IO72" s="279">
        <v>16189</v>
      </c>
      <c r="IP72" s="285">
        <v>16373</v>
      </c>
      <c r="IQ72" s="291">
        <v>16487</v>
      </c>
      <c r="IR72" s="295">
        <v>16672</v>
      </c>
      <c r="IS72" s="299">
        <v>16849</v>
      </c>
      <c r="IT72" s="305">
        <v>16966</v>
      </c>
      <c r="IU72" s="308">
        <v>17075</v>
      </c>
      <c r="IV72" s="310">
        <v>17187</v>
      </c>
      <c r="IW72" s="313">
        <v>17399</v>
      </c>
      <c r="IX72" s="317">
        <v>17652</v>
      </c>
      <c r="IY72" s="322">
        <v>17935</v>
      </c>
      <c r="IZ72" s="327">
        <v>18203</v>
      </c>
      <c r="JA72" s="331">
        <v>18372</v>
      </c>
      <c r="JB72" s="335">
        <v>18596</v>
      </c>
      <c r="JC72" s="338">
        <v>18814</v>
      </c>
      <c r="JD72" s="343">
        <v>19036</v>
      </c>
      <c r="JE72" s="346">
        <v>19278</v>
      </c>
      <c r="JF72" s="354">
        <v>19508</v>
      </c>
      <c r="JG72" s="375">
        <v>19725</v>
      </c>
      <c r="JH72" s="388">
        <v>19970</v>
      </c>
      <c r="JI72" s="393">
        <v>20196</v>
      </c>
      <c r="JJ72" s="414">
        <v>20469</v>
      </c>
      <c r="JK72" s="422">
        <v>20764</v>
      </c>
      <c r="JL72" s="429">
        <v>21138</v>
      </c>
      <c r="JM72" s="435">
        <v>21271</v>
      </c>
      <c r="JN72" s="441">
        <v>21502</v>
      </c>
      <c r="JO72" s="448">
        <v>21745</v>
      </c>
      <c r="JP72" s="456">
        <v>21991</v>
      </c>
      <c r="JQ72" s="460">
        <v>22176</v>
      </c>
      <c r="JR72" s="469">
        <v>22393</v>
      </c>
      <c r="JS72" s="475">
        <v>22525</v>
      </c>
      <c r="JT72" s="483">
        <v>22666</v>
      </c>
      <c r="JU72" s="489">
        <v>22840</v>
      </c>
      <c r="JV72" s="498">
        <v>23061</v>
      </c>
      <c r="JW72" s="505">
        <v>23285</v>
      </c>
      <c r="JX72" s="511">
        <v>23392</v>
      </c>
      <c r="JY72" s="519">
        <v>23490</v>
      </c>
      <c r="JZ72" s="530">
        <v>23581</v>
      </c>
      <c r="KA72" s="218">
        <f t="shared" si="125"/>
        <v>91</v>
      </c>
      <c r="KB72" s="4"/>
    </row>
    <row r="73" spans="1:288" ht="15" customHeight="1" x14ac:dyDescent="0.2">
      <c r="A73" s="557"/>
      <c r="B73" s="132">
        <v>72</v>
      </c>
      <c r="C73" s="4" t="s">
        <v>92</v>
      </c>
      <c r="D73" s="132">
        <v>1</v>
      </c>
      <c r="E73" s="132">
        <v>1</v>
      </c>
      <c r="F73" s="7">
        <v>304</v>
      </c>
      <c r="G73" s="1">
        <v>310</v>
      </c>
      <c r="H73" s="10">
        <v>312</v>
      </c>
      <c r="I73" s="13">
        <v>316</v>
      </c>
      <c r="J73" s="18">
        <v>320</v>
      </c>
      <c r="K73" s="22">
        <v>324</v>
      </c>
      <c r="L73" s="1">
        <v>328</v>
      </c>
      <c r="M73" s="37">
        <v>333</v>
      </c>
      <c r="N73" s="1">
        <f>ROUND((M73-F73)/7+M73,0)</f>
        <v>337</v>
      </c>
      <c r="O73" s="1">
        <f>ROUND((N73-F73)/8+N73,0)</f>
        <v>341</v>
      </c>
      <c r="P73" s="47">
        <v>347</v>
      </c>
      <c r="Q73" s="53">
        <v>352</v>
      </c>
      <c r="R73" s="65">
        <v>355</v>
      </c>
      <c r="S73" s="69">
        <v>360</v>
      </c>
      <c r="T73" s="71">
        <v>364</v>
      </c>
      <c r="U73" s="73">
        <v>369</v>
      </c>
      <c r="V73" s="77">
        <v>375</v>
      </c>
      <c r="W73" s="82">
        <v>379</v>
      </c>
      <c r="X73" s="88">
        <v>386</v>
      </c>
      <c r="Y73" s="92">
        <v>386</v>
      </c>
      <c r="Z73" s="93">
        <v>400</v>
      </c>
      <c r="AA73" s="1">
        <f>ROUND((Z73-W73)/3+Z73,1)</f>
        <v>407</v>
      </c>
      <c r="AB73" s="104">
        <v>410</v>
      </c>
      <c r="AC73" s="114">
        <v>416</v>
      </c>
      <c r="AD73" s="117">
        <v>421</v>
      </c>
      <c r="AE73" s="1">
        <f>ROUND((AD73-AA73)/3+AD73,1)</f>
        <v>425.7</v>
      </c>
      <c r="AF73" s="1">
        <f>ROUND((AE73-AB73)/3+AE73,1)</f>
        <v>430.9</v>
      </c>
      <c r="AG73" s="129">
        <v>438</v>
      </c>
      <c r="AH73" s="1">
        <f>ROUND((AG73-AD73)/3+AG73,1)</f>
        <v>443.7</v>
      </c>
      <c r="AI73" s="136">
        <v>455</v>
      </c>
      <c r="AJ73" s="1">
        <f>ROUND((AI73-AF73)/3+AI73,1)</f>
        <v>463</v>
      </c>
      <c r="AK73" s="1">
        <f>ROUND((AJ73-AG73)/3+AJ73,1)</f>
        <v>471.3</v>
      </c>
      <c r="AL73" s="149">
        <v>483</v>
      </c>
      <c r="AM73" s="1">
        <v>492</v>
      </c>
      <c r="AN73" s="1">
        <v>498</v>
      </c>
      <c r="AO73" s="1">
        <v>505</v>
      </c>
      <c r="AP73" s="1">
        <v>511</v>
      </c>
      <c r="AQ73" s="1">
        <v>517</v>
      </c>
      <c r="AR73" s="1">
        <v>523</v>
      </c>
      <c r="AS73" s="1">
        <v>529</v>
      </c>
      <c r="AT73" s="1">
        <v>535</v>
      </c>
      <c r="AU73" s="1">
        <v>541</v>
      </c>
      <c r="AV73" s="1">
        <v>547</v>
      </c>
      <c r="AW73" s="1">
        <v>553</v>
      </c>
      <c r="AX73" s="1">
        <v>559</v>
      </c>
      <c r="AY73" s="1">
        <v>565</v>
      </c>
      <c r="AZ73" s="1">
        <v>571</v>
      </c>
      <c r="BA73" s="1">
        <v>577</v>
      </c>
      <c r="BB73" s="1">
        <v>587</v>
      </c>
      <c r="BC73" s="1">
        <v>597</v>
      </c>
      <c r="BD73" s="251">
        <v>627</v>
      </c>
      <c r="BE73" s="255">
        <v>1.2150000000000001</v>
      </c>
      <c r="BF73" s="264">
        <v>6</v>
      </c>
      <c r="BG73" s="268">
        <v>12</v>
      </c>
      <c r="BH73" s="272">
        <v>18</v>
      </c>
      <c r="BI73" s="279">
        <v>24</v>
      </c>
      <c r="BJ73" s="285">
        <v>29</v>
      </c>
      <c r="BK73" s="291">
        <v>35</v>
      </c>
      <c r="BL73" s="1">
        <v>40</v>
      </c>
      <c r="BM73" s="299">
        <v>50</v>
      </c>
      <c r="BN73" s="305">
        <v>57</v>
      </c>
      <c r="BO73" s="308">
        <v>63</v>
      </c>
      <c r="BP73" s="310">
        <v>71</v>
      </c>
      <c r="BQ73" s="313">
        <v>81</v>
      </c>
      <c r="BR73" s="317">
        <v>91</v>
      </c>
      <c r="BS73" s="322">
        <v>101</v>
      </c>
      <c r="BT73" s="327">
        <v>113</v>
      </c>
      <c r="BU73" s="331">
        <v>127</v>
      </c>
      <c r="BV73" s="335">
        <v>140</v>
      </c>
      <c r="BW73" s="338">
        <v>154</v>
      </c>
      <c r="BX73" s="343">
        <v>167</v>
      </c>
      <c r="BY73" s="346">
        <v>178</v>
      </c>
      <c r="BZ73" s="354">
        <v>190</v>
      </c>
      <c r="CA73" s="375">
        <v>200</v>
      </c>
      <c r="CB73" s="388">
        <v>211</v>
      </c>
      <c r="CC73" s="393">
        <v>224</v>
      </c>
      <c r="CD73" s="414">
        <v>238</v>
      </c>
      <c r="CE73" s="422">
        <v>253</v>
      </c>
      <c r="CF73" s="429">
        <v>264</v>
      </c>
      <c r="CG73" s="435">
        <v>275</v>
      </c>
      <c r="CH73" s="441">
        <v>288</v>
      </c>
      <c r="CI73" s="448">
        <v>302</v>
      </c>
      <c r="CJ73" s="456">
        <v>315</v>
      </c>
      <c r="CK73" s="460">
        <v>328</v>
      </c>
      <c r="CL73" s="469">
        <v>346</v>
      </c>
      <c r="CM73" s="475">
        <v>358</v>
      </c>
      <c r="CN73" s="483">
        <v>371</v>
      </c>
      <c r="CO73" s="489">
        <v>383</v>
      </c>
      <c r="CP73" s="1">
        <v>383</v>
      </c>
      <c r="CQ73" s="1">
        <v>383</v>
      </c>
      <c r="CR73" s="1">
        <v>383</v>
      </c>
      <c r="CS73" s="522">
        <v>383</v>
      </c>
      <c r="CT73" s="522">
        <v>383</v>
      </c>
      <c r="CU73" s="218">
        <f t="shared" si="123"/>
        <v>0</v>
      </c>
      <c r="CV73" s="7">
        <v>102</v>
      </c>
      <c r="CW73" s="1">
        <v>108</v>
      </c>
      <c r="CX73" s="10">
        <v>113</v>
      </c>
      <c r="CY73" s="13">
        <v>119</v>
      </c>
      <c r="CZ73" s="18">
        <v>124</v>
      </c>
      <c r="DA73" s="22">
        <v>128</v>
      </c>
      <c r="DB73" s="1">
        <v>132</v>
      </c>
      <c r="DC73" s="37">
        <v>135</v>
      </c>
      <c r="DD73" s="1">
        <f>ROUND((DC73-CV73)/7+DC73,0)</f>
        <v>140</v>
      </c>
      <c r="DE73" s="1">
        <f>ROUND((DD73-CV73)/8+DD73,0)</f>
        <v>145</v>
      </c>
      <c r="DF73" s="47">
        <v>146</v>
      </c>
      <c r="DG73" s="53">
        <v>151</v>
      </c>
      <c r="DH73" s="65">
        <v>155</v>
      </c>
      <c r="DI73" s="69">
        <v>161</v>
      </c>
      <c r="DJ73" s="71">
        <v>166</v>
      </c>
      <c r="DK73" s="73">
        <v>172</v>
      </c>
      <c r="DL73" s="77">
        <v>177</v>
      </c>
      <c r="DM73" s="82">
        <v>179</v>
      </c>
      <c r="DN73" s="88">
        <v>184</v>
      </c>
      <c r="DO73" s="90">
        <v>186</v>
      </c>
      <c r="DP73" s="93">
        <v>191</v>
      </c>
      <c r="DQ73" s="1">
        <f>ROUND((DP73-DM73)/3+DP73,1)</f>
        <v>195</v>
      </c>
      <c r="DR73" s="104">
        <v>204</v>
      </c>
      <c r="DS73" s="114">
        <v>211</v>
      </c>
      <c r="DT73" s="117">
        <v>218</v>
      </c>
      <c r="DU73" s="1">
        <f>ROUND((DT73-DQ73)/3+DT73,1)</f>
        <v>225.7</v>
      </c>
      <c r="DV73" s="1">
        <f>ROUND((DU73-DR73)/3+DU73,1)</f>
        <v>232.9</v>
      </c>
      <c r="DW73" s="129">
        <v>238</v>
      </c>
      <c r="DX73" s="1">
        <f>ROUND((DW73-DT73)/3/31*16+DW73,1)</f>
        <v>241.4</v>
      </c>
      <c r="DY73" s="136">
        <v>241.4</v>
      </c>
      <c r="DZ73" s="1">
        <f>DY73</f>
        <v>241.4</v>
      </c>
      <c r="EA73" s="1">
        <v>241.4</v>
      </c>
      <c r="EB73" s="149">
        <v>242</v>
      </c>
      <c r="EC73" s="1">
        <v>243</v>
      </c>
      <c r="ED73" s="1">
        <v>244</v>
      </c>
      <c r="EE73" s="1">
        <v>246</v>
      </c>
      <c r="EF73" s="1">
        <v>248</v>
      </c>
      <c r="EG73" s="1">
        <v>250</v>
      </c>
      <c r="EH73" s="1">
        <v>252</v>
      </c>
      <c r="EI73" s="1">
        <v>254</v>
      </c>
      <c r="EJ73" s="1">
        <v>255</v>
      </c>
      <c r="EK73" s="1">
        <f t="shared" si="126"/>
        <v>255</v>
      </c>
      <c r="EL73" s="1">
        <f>EK73</f>
        <v>255</v>
      </c>
      <c r="EM73" s="1">
        <f t="shared" si="127"/>
        <v>255</v>
      </c>
      <c r="EN73" s="1">
        <f t="shared" si="128"/>
        <v>255</v>
      </c>
      <c r="EO73" s="1">
        <f t="shared" si="129"/>
        <v>255</v>
      </c>
      <c r="EP73" s="1">
        <v>257</v>
      </c>
      <c r="EQ73" s="234">
        <v>268</v>
      </c>
      <c r="ER73" s="234">
        <v>288</v>
      </c>
      <c r="ES73" s="1">
        <v>298</v>
      </c>
      <c r="ET73" s="251">
        <v>297</v>
      </c>
      <c r="EU73" s="255">
        <v>1.528</v>
      </c>
      <c r="EV73" s="264">
        <v>2</v>
      </c>
      <c r="EW73" s="268">
        <v>2</v>
      </c>
      <c r="EX73" s="272">
        <v>2</v>
      </c>
      <c r="EY73" s="279">
        <v>3</v>
      </c>
      <c r="EZ73" s="285">
        <v>5</v>
      </c>
      <c r="FA73" s="291">
        <v>12</v>
      </c>
      <c r="FB73" s="1">
        <v>16</v>
      </c>
      <c r="FC73" s="299">
        <v>26</v>
      </c>
      <c r="FD73" s="305">
        <v>34</v>
      </c>
      <c r="FE73" s="308">
        <v>38</v>
      </c>
      <c r="FF73" s="310">
        <v>43</v>
      </c>
      <c r="FG73" s="313">
        <v>43</v>
      </c>
      <c r="FH73" s="317">
        <v>43</v>
      </c>
      <c r="FI73" s="322">
        <v>43</v>
      </c>
      <c r="FJ73" s="327">
        <v>43</v>
      </c>
      <c r="FK73" s="331">
        <v>43</v>
      </c>
      <c r="FL73" s="335">
        <v>43</v>
      </c>
      <c r="FM73" s="338">
        <v>43</v>
      </c>
      <c r="FN73" s="343">
        <v>44</v>
      </c>
      <c r="FO73" s="346">
        <v>44</v>
      </c>
      <c r="FP73" s="354">
        <v>44</v>
      </c>
      <c r="FQ73" s="375">
        <v>47</v>
      </c>
      <c r="FR73" s="388">
        <v>51</v>
      </c>
      <c r="FS73" s="393">
        <v>52</v>
      </c>
      <c r="FT73" s="414">
        <v>52</v>
      </c>
      <c r="FU73" s="422">
        <v>53</v>
      </c>
      <c r="FV73" s="429">
        <v>56</v>
      </c>
      <c r="FW73" s="435">
        <v>59</v>
      </c>
      <c r="FX73" s="441">
        <v>59</v>
      </c>
      <c r="FY73" s="448">
        <v>59</v>
      </c>
      <c r="FZ73" s="456">
        <v>59</v>
      </c>
      <c r="GA73" s="460">
        <v>59</v>
      </c>
      <c r="GB73" s="469">
        <v>59</v>
      </c>
      <c r="GC73" s="475">
        <v>59</v>
      </c>
      <c r="GD73" s="483">
        <v>59</v>
      </c>
      <c r="GE73" s="489">
        <v>59</v>
      </c>
      <c r="GF73" s="1">
        <v>59</v>
      </c>
      <c r="GG73" s="1">
        <v>59</v>
      </c>
      <c r="GH73" s="1">
        <v>59</v>
      </c>
      <c r="GI73" s="522">
        <v>59</v>
      </c>
      <c r="GJ73" s="522">
        <v>59</v>
      </c>
      <c r="GK73" s="218">
        <f t="shared" si="124"/>
        <v>0</v>
      </c>
      <c r="GL73" s="7">
        <v>10690</v>
      </c>
      <c r="GM73" s="7">
        <v>10795</v>
      </c>
      <c r="GN73" s="7">
        <v>10875</v>
      </c>
      <c r="GO73" s="13">
        <v>10956</v>
      </c>
      <c r="GP73" s="17">
        <v>11033</v>
      </c>
      <c r="GQ73" s="22">
        <v>11165</v>
      </c>
      <c r="GR73" s="31">
        <v>11304</v>
      </c>
      <c r="GS73" s="37">
        <v>11456</v>
      </c>
      <c r="GT73" s="41">
        <v>11637</v>
      </c>
      <c r="GU73" s="44">
        <v>11710</v>
      </c>
      <c r="GV73" s="47">
        <v>11781</v>
      </c>
      <c r="GW73" s="53">
        <v>11872</v>
      </c>
      <c r="GX73" s="65">
        <v>11948</v>
      </c>
      <c r="GY73" s="69">
        <v>12029</v>
      </c>
      <c r="GZ73" s="71">
        <v>12127</v>
      </c>
      <c r="HA73" s="73">
        <v>12213</v>
      </c>
      <c r="HB73" s="77">
        <v>12331</v>
      </c>
      <c r="HC73" s="82">
        <v>12571</v>
      </c>
      <c r="HD73" s="88">
        <v>12707</v>
      </c>
      <c r="HE73" s="90">
        <v>12899</v>
      </c>
      <c r="HF73" s="93">
        <v>13046</v>
      </c>
      <c r="HG73" s="99">
        <v>13163</v>
      </c>
      <c r="HH73" s="104">
        <v>13294</v>
      </c>
      <c r="HI73" s="114">
        <v>13432</v>
      </c>
      <c r="HJ73" s="117">
        <v>13545</v>
      </c>
      <c r="HK73" s="122">
        <v>13653</v>
      </c>
      <c r="HL73" s="124">
        <v>13751</v>
      </c>
      <c r="HM73" s="129">
        <v>13850</v>
      </c>
      <c r="HN73" s="133">
        <v>14082</v>
      </c>
      <c r="HO73" s="136">
        <v>14386</v>
      </c>
      <c r="HP73" s="140">
        <v>14690</v>
      </c>
      <c r="HQ73" s="145">
        <v>15055</v>
      </c>
      <c r="HR73" s="149">
        <v>15381</v>
      </c>
      <c r="HS73" s="153">
        <v>15480</v>
      </c>
      <c r="HT73" s="158">
        <v>15582</v>
      </c>
      <c r="HU73" s="163">
        <v>15994</v>
      </c>
      <c r="HV73" s="167">
        <v>16402</v>
      </c>
      <c r="HW73" s="174">
        <v>16627</v>
      </c>
      <c r="HX73" s="178">
        <v>16745</v>
      </c>
      <c r="HY73" s="184">
        <v>16865</v>
      </c>
      <c r="HZ73" s="189">
        <v>17120</v>
      </c>
      <c r="IA73" s="193">
        <v>17532</v>
      </c>
      <c r="IB73" s="202">
        <v>17866</v>
      </c>
      <c r="IC73" s="205">
        <v>18218</v>
      </c>
      <c r="ID73" s="209">
        <v>18591</v>
      </c>
      <c r="IE73" s="218">
        <v>19031</v>
      </c>
      <c r="IF73" s="225">
        <v>19355</v>
      </c>
      <c r="IG73" s="229">
        <v>19793</v>
      </c>
      <c r="IH73" s="235">
        <v>19926</v>
      </c>
      <c r="II73" s="245">
        <v>20048</v>
      </c>
      <c r="IJ73" s="251">
        <v>20097</v>
      </c>
      <c r="IK73" s="255">
        <v>20100</v>
      </c>
      <c r="IL73" s="264">
        <v>20216</v>
      </c>
      <c r="IM73" s="268">
        <v>20510</v>
      </c>
      <c r="IN73" s="272">
        <v>20749</v>
      </c>
      <c r="IO73" s="279">
        <v>20901</v>
      </c>
      <c r="IP73" s="285">
        <v>20996</v>
      </c>
      <c r="IQ73" s="291">
        <v>21075</v>
      </c>
      <c r="IR73" s="295">
        <v>21155</v>
      </c>
      <c r="IS73" s="299">
        <v>21251</v>
      </c>
      <c r="IT73" s="305">
        <v>21333</v>
      </c>
      <c r="IU73" s="308">
        <v>21409</v>
      </c>
      <c r="IV73" s="310">
        <v>21544</v>
      </c>
      <c r="IW73" s="313">
        <v>21936</v>
      </c>
      <c r="IX73" s="317">
        <v>22206</v>
      </c>
      <c r="IY73" s="322">
        <v>22433</v>
      </c>
      <c r="IZ73" s="327">
        <v>22646</v>
      </c>
      <c r="JA73" s="331">
        <v>22935</v>
      </c>
      <c r="JB73" s="335">
        <v>23245</v>
      </c>
      <c r="JC73" s="338">
        <v>23517</v>
      </c>
      <c r="JD73" s="343">
        <v>23779</v>
      </c>
      <c r="JE73" s="346">
        <v>23996</v>
      </c>
      <c r="JF73" s="354">
        <v>24235</v>
      </c>
      <c r="JG73" s="375">
        <v>24396</v>
      </c>
      <c r="JH73" s="388">
        <v>24577</v>
      </c>
      <c r="JI73" s="393">
        <v>24841</v>
      </c>
      <c r="JJ73" s="414">
        <v>25041</v>
      </c>
      <c r="JK73" s="422">
        <v>25217</v>
      </c>
      <c r="JL73" s="429">
        <v>25312</v>
      </c>
      <c r="JM73" s="435">
        <v>25408</v>
      </c>
      <c r="JN73" s="441">
        <v>25516</v>
      </c>
      <c r="JO73" s="448">
        <v>25570</v>
      </c>
      <c r="JP73" s="456">
        <v>25628</v>
      </c>
      <c r="JQ73" s="460">
        <v>25692</v>
      </c>
      <c r="JR73" s="469">
        <v>25744</v>
      </c>
      <c r="JS73" s="475">
        <v>25790</v>
      </c>
      <c r="JT73" s="483">
        <v>25829</v>
      </c>
      <c r="JU73" s="489">
        <v>25872</v>
      </c>
      <c r="JV73" s="498">
        <v>25891</v>
      </c>
      <c r="JW73" s="505">
        <v>25898</v>
      </c>
      <c r="JX73" s="511">
        <v>25906</v>
      </c>
      <c r="JY73" s="519">
        <v>25914</v>
      </c>
      <c r="JZ73" s="530">
        <v>25918</v>
      </c>
      <c r="KA73" s="218">
        <f t="shared" si="125"/>
        <v>4</v>
      </c>
      <c r="KB73" s="4"/>
    </row>
    <row r="74" spans="1:288" ht="15" customHeight="1" x14ac:dyDescent="0.2">
      <c r="A74" s="557">
        <v>4</v>
      </c>
      <c r="B74" s="132">
        <v>73</v>
      </c>
      <c r="C74" s="4" t="s">
        <v>297</v>
      </c>
      <c r="D74" s="132">
        <v>1</v>
      </c>
      <c r="E74" s="132">
        <v>1</v>
      </c>
      <c r="F74" s="7">
        <v>284</v>
      </c>
      <c r="G74" s="7">
        <v>296</v>
      </c>
      <c r="H74" s="10">
        <v>307</v>
      </c>
      <c r="I74" s="13">
        <v>318</v>
      </c>
      <c r="J74" s="18">
        <v>328</v>
      </c>
      <c r="K74" s="22">
        <v>338</v>
      </c>
      <c r="L74" s="31">
        <v>349</v>
      </c>
      <c r="M74" s="37">
        <v>359</v>
      </c>
      <c r="N74" s="41">
        <v>368</v>
      </c>
      <c r="O74" s="44">
        <v>378</v>
      </c>
      <c r="P74" s="47">
        <v>387</v>
      </c>
      <c r="Q74" s="53">
        <v>397</v>
      </c>
      <c r="R74" s="65">
        <v>407</v>
      </c>
      <c r="S74" s="69">
        <v>415</v>
      </c>
      <c r="T74" s="71">
        <v>425</v>
      </c>
      <c r="U74" s="73">
        <v>433</v>
      </c>
      <c r="V74" s="77">
        <v>442</v>
      </c>
      <c r="W74" s="82">
        <v>453</v>
      </c>
      <c r="X74" s="88">
        <v>461</v>
      </c>
      <c r="Y74" s="90">
        <v>470</v>
      </c>
      <c r="Z74" s="93">
        <v>477</v>
      </c>
      <c r="AA74" s="99">
        <v>484</v>
      </c>
      <c r="AB74" s="104">
        <v>491</v>
      </c>
      <c r="AC74" s="114">
        <v>499</v>
      </c>
      <c r="AD74" s="117">
        <v>507</v>
      </c>
      <c r="AE74" s="122">
        <v>514</v>
      </c>
      <c r="AF74" s="124">
        <v>522</v>
      </c>
      <c r="AG74" s="129">
        <v>529</v>
      </c>
      <c r="AH74" s="133">
        <v>536</v>
      </c>
      <c r="AI74" s="136">
        <v>543</v>
      </c>
      <c r="AJ74" s="140">
        <v>550</v>
      </c>
      <c r="AK74" s="145">
        <v>557</v>
      </c>
      <c r="AL74" s="149">
        <v>563</v>
      </c>
      <c r="AM74" s="153">
        <v>569</v>
      </c>
      <c r="AN74" s="158">
        <v>575</v>
      </c>
      <c r="AO74" s="163">
        <v>581</v>
      </c>
      <c r="AP74" s="167">
        <v>587</v>
      </c>
      <c r="AQ74" s="174">
        <v>592</v>
      </c>
      <c r="AR74" s="178">
        <v>598</v>
      </c>
      <c r="AS74" s="184">
        <v>603</v>
      </c>
      <c r="AT74" s="189">
        <v>608</v>
      </c>
      <c r="AU74" s="193">
        <v>614</v>
      </c>
      <c r="AV74" s="202">
        <v>620</v>
      </c>
      <c r="AW74" s="205">
        <v>626</v>
      </c>
      <c r="AX74" s="209">
        <v>632</v>
      </c>
      <c r="AY74" s="218">
        <v>637</v>
      </c>
      <c r="AZ74" s="225">
        <v>642</v>
      </c>
      <c r="BA74" s="229">
        <v>646</v>
      </c>
      <c r="BB74" s="235">
        <v>649</v>
      </c>
      <c r="BC74" s="245">
        <v>655</v>
      </c>
      <c r="BD74" s="251">
        <v>661</v>
      </c>
      <c r="BE74" s="255">
        <v>666</v>
      </c>
      <c r="BF74" s="264">
        <v>671</v>
      </c>
      <c r="BG74" s="268">
        <v>676</v>
      </c>
      <c r="BH74" s="272">
        <v>681</v>
      </c>
      <c r="BI74" s="279">
        <v>686</v>
      </c>
      <c r="BJ74" s="285">
        <v>691</v>
      </c>
      <c r="BK74" s="291">
        <v>695</v>
      </c>
      <c r="BL74" s="295">
        <v>698</v>
      </c>
      <c r="BM74" s="299">
        <v>701</v>
      </c>
      <c r="BN74" s="305">
        <v>704</v>
      </c>
      <c r="BO74" s="308">
        <v>707</v>
      </c>
      <c r="BP74" s="310">
        <v>710</v>
      </c>
      <c r="BQ74" s="313">
        <v>716</v>
      </c>
      <c r="BR74" s="317">
        <v>717</v>
      </c>
      <c r="BS74" s="322">
        <v>720</v>
      </c>
      <c r="BT74" s="327">
        <v>713</v>
      </c>
      <c r="BU74" s="331">
        <v>717</v>
      </c>
      <c r="BV74" s="335">
        <v>720</v>
      </c>
      <c r="BW74" s="338">
        <v>723</v>
      </c>
      <c r="BX74" s="343">
        <v>727</v>
      </c>
      <c r="BY74" s="346">
        <v>735</v>
      </c>
      <c r="BZ74" s="354">
        <v>739</v>
      </c>
      <c r="CA74" s="375">
        <v>2</v>
      </c>
      <c r="CB74" s="388">
        <v>4</v>
      </c>
      <c r="CC74" s="393">
        <v>7</v>
      </c>
      <c r="CD74" s="414">
        <v>9</v>
      </c>
      <c r="CE74" s="422">
        <v>12</v>
      </c>
      <c r="CF74" s="429">
        <v>15</v>
      </c>
      <c r="CG74" s="1">
        <v>17</v>
      </c>
      <c r="CH74" s="444">
        <v>18</v>
      </c>
      <c r="CI74" s="448">
        <v>20</v>
      </c>
      <c r="CJ74" s="456">
        <v>22</v>
      </c>
      <c r="CK74" s="1">
        <v>24</v>
      </c>
      <c r="CL74" s="1">
        <v>26</v>
      </c>
      <c r="CM74" s="475">
        <v>29</v>
      </c>
      <c r="CN74" s="483">
        <v>30</v>
      </c>
      <c r="CO74" s="489">
        <v>32</v>
      </c>
      <c r="CP74" s="1">
        <v>33</v>
      </c>
      <c r="CQ74" s="505">
        <v>34</v>
      </c>
      <c r="CR74" s="1">
        <v>35</v>
      </c>
      <c r="CS74" s="519">
        <v>36</v>
      </c>
      <c r="CT74" s="1">
        <v>37</v>
      </c>
      <c r="CU74" s="218">
        <f t="shared" si="123"/>
        <v>1</v>
      </c>
      <c r="CV74" s="7">
        <v>1.29</v>
      </c>
      <c r="CW74" s="7">
        <v>1.29</v>
      </c>
      <c r="CX74" s="10">
        <v>1.29</v>
      </c>
      <c r="CY74" s="13">
        <v>1.29</v>
      </c>
      <c r="CZ74" s="18">
        <v>1.29</v>
      </c>
      <c r="DA74" s="22">
        <v>1.29</v>
      </c>
      <c r="DB74" s="31">
        <v>1.29</v>
      </c>
      <c r="DC74" s="37">
        <v>1.29</v>
      </c>
      <c r="DD74" s="41">
        <v>1.29</v>
      </c>
      <c r="DE74" s="44">
        <v>1.29</v>
      </c>
      <c r="DF74" s="47">
        <v>1.29</v>
      </c>
      <c r="DG74" s="53">
        <v>1.29</v>
      </c>
      <c r="DH74" s="65">
        <v>1.29</v>
      </c>
      <c r="DI74" s="69">
        <v>1.29</v>
      </c>
      <c r="DJ74" s="71">
        <v>1.29</v>
      </c>
      <c r="DK74" s="73">
        <v>1.29</v>
      </c>
      <c r="DL74" s="77">
        <v>1.29</v>
      </c>
      <c r="DM74" s="82">
        <v>1.29</v>
      </c>
      <c r="DN74" s="88">
        <v>1.29</v>
      </c>
      <c r="DO74" s="90">
        <v>1.29</v>
      </c>
      <c r="DP74" s="93">
        <v>1.29</v>
      </c>
      <c r="DQ74" s="99">
        <v>1.29</v>
      </c>
      <c r="DR74" s="104">
        <v>1.29</v>
      </c>
      <c r="DS74" s="114">
        <v>1.29</v>
      </c>
      <c r="DT74" s="117">
        <v>1.29</v>
      </c>
      <c r="DU74" s="122">
        <v>1.29</v>
      </c>
      <c r="DV74" s="124">
        <v>1.29</v>
      </c>
      <c r="DW74" s="129">
        <v>1.29</v>
      </c>
      <c r="DX74" s="133">
        <v>1.29</v>
      </c>
      <c r="DY74" s="136">
        <v>1.29</v>
      </c>
      <c r="DZ74" s="140">
        <v>1.29</v>
      </c>
      <c r="EA74" s="145">
        <v>1.29</v>
      </c>
      <c r="EB74" s="149">
        <v>1.29</v>
      </c>
      <c r="EC74" s="153">
        <v>1.29</v>
      </c>
      <c r="ED74" s="158">
        <v>1.29</v>
      </c>
      <c r="EE74" s="163">
        <v>1.29</v>
      </c>
      <c r="EF74" s="167">
        <v>1.29</v>
      </c>
      <c r="EG74" s="174">
        <v>1.29</v>
      </c>
      <c r="EH74" s="178">
        <v>1.29</v>
      </c>
      <c r="EI74" s="184">
        <v>1.29</v>
      </c>
      <c r="EJ74" s="189">
        <v>1.29</v>
      </c>
      <c r="EK74" s="193">
        <v>1.29</v>
      </c>
      <c r="EL74" s="202">
        <v>1.29</v>
      </c>
      <c r="EM74" s="205">
        <v>1.29</v>
      </c>
      <c r="EN74" s="209">
        <v>1.29</v>
      </c>
      <c r="EO74" s="218">
        <v>1.29</v>
      </c>
      <c r="EP74" s="225">
        <v>1.29</v>
      </c>
      <c r="EQ74" s="229">
        <v>1.29</v>
      </c>
      <c r="ER74" s="235">
        <v>1.29</v>
      </c>
      <c r="ES74" s="245">
        <v>1.29</v>
      </c>
      <c r="ET74" s="251">
        <v>1.29</v>
      </c>
      <c r="EU74" s="255">
        <v>1.29</v>
      </c>
      <c r="EV74" s="264">
        <v>1.29</v>
      </c>
      <c r="EW74" s="268">
        <v>1.29</v>
      </c>
      <c r="EX74" s="272">
        <v>1.29</v>
      </c>
      <c r="EY74" s="279">
        <v>1.29</v>
      </c>
      <c r="EZ74" s="285">
        <v>1.29</v>
      </c>
      <c r="FA74" s="291">
        <v>1.29</v>
      </c>
      <c r="FB74" s="295">
        <v>1.29</v>
      </c>
      <c r="FC74" s="299">
        <v>1.29</v>
      </c>
      <c r="FD74" s="305">
        <v>1.29</v>
      </c>
      <c r="FE74" s="308">
        <v>1.29</v>
      </c>
      <c r="FF74" s="310">
        <v>1.29</v>
      </c>
      <c r="FG74" s="313">
        <v>1.29</v>
      </c>
      <c r="FH74" s="317">
        <v>1.29</v>
      </c>
      <c r="FI74" s="322">
        <v>1.29</v>
      </c>
      <c r="FJ74" s="327">
        <v>1.29</v>
      </c>
      <c r="FK74" s="331">
        <v>1.29</v>
      </c>
      <c r="FL74" s="335">
        <v>1.29</v>
      </c>
      <c r="FM74" s="338">
        <v>1.29</v>
      </c>
      <c r="FN74" s="343">
        <v>1.29</v>
      </c>
      <c r="FO74" s="346">
        <v>1.29</v>
      </c>
      <c r="FP74" s="1">
        <v>1.29</v>
      </c>
      <c r="FQ74" s="1">
        <v>1.1279999999999999</v>
      </c>
      <c r="FR74" s="1">
        <v>1.1279999999999999</v>
      </c>
      <c r="FS74" s="1">
        <v>1.1279999999999999</v>
      </c>
      <c r="FT74" s="1">
        <v>1.1279999999999999</v>
      </c>
      <c r="FU74" s="1">
        <v>1.1279999999999999</v>
      </c>
      <c r="FV74" s="1">
        <v>1.1279999999999999</v>
      </c>
      <c r="FW74" s="1">
        <v>1.1279999999999999</v>
      </c>
      <c r="FX74" s="441">
        <v>1.1279999999999999</v>
      </c>
      <c r="FY74" s="448">
        <v>1.1279999999999999</v>
      </c>
      <c r="FZ74" s="456">
        <v>1.1279999999999999</v>
      </c>
      <c r="GA74" s="460">
        <v>1.1279999999999999</v>
      </c>
      <c r="GB74" s="469">
        <v>1.1279999999999999</v>
      </c>
      <c r="GC74" s="475">
        <v>1.1279999999999999</v>
      </c>
      <c r="GD74" s="483">
        <v>1.1279999999999999</v>
      </c>
      <c r="GE74" s="489">
        <v>1.1279999999999999</v>
      </c>
      <c r="GF74" s="1">
        <v>1.1279999999999999</v>
      </c>
      <c r="GG74" s="1">
        <v>1.1279999999999999</v>
      </c>
      <c r="GH74" s="1">
        <v>1.1279999999999999</v>
      </c>
      <c r="GI74" s="519">
        <v>1.1279999999999999</v>
      </c>
      <c r="GJ74" s="1">
        <v>1.1279999999999999</v>
      </c>
      <c r="GK74" s="218">
        <f t="shared" si="124"/>
        <v>0</v>
      </c>
      <c r="GL74" s="7">
        <v>5880</v>
      </c>
      <c r="GM74" s="7">
        <v>6131</v>
      </c>
      <c r="GN74" s="7">
        <v>6375</v>
      </c>
      <c r="GO74" s="13">
        <v>6617</v>
      </c>
      <c r="GP74" s="17">
        <v>6810</v>
      </c>
      <c r="GQ74" s="22">
        <v>6996</v>
      </c>
      <c r="GR74" s="31">
        <v>7175</v>
      </c>
      <c r="GS74" s="37">
        <v>7353</v>
      </c>
      <c r="GT74" s="41">
        <v>7537</v>
      </c>
      <c r="GU74" s="44">
        <v>7723</v>
      </c>
      <c r="GV74" s="47">
        <v>7903</v>
      </c>
      <c r="GW74" s="53">
        <v>8113</v>
      </c>
      <c r="GX74" s="65">
        <v>8299</v>
      </c>
      <c r="GY74" s="69">
        <v>8492</v>
      </c>
      <c r="GZ74" s="71">
        <v>8683</v>
      </c>
      <c r="HA74" s="73">
        <v>8840</v>
      </c>
      <c r="HB74" s="77">
        <v>9007</v>
      </c>
      <c r="HC74" s="82">
        <v>9181</v>
      </c>
      <c r="HD74" s="88">
        <v>9329</v>
      </c>
      <c r="HE74" s="90">
        <v>9476</v>
      </c>
      <c r="HF74" s="93">
        <v>9622</v>
      </c>
      <c r="HG74" s="99">
        <v>9775</v>
      </c>
      <c r="HH74" s="104">
        <v>9921</v>
      </c>
      <c r="HI74" s="114">
        <v>10097</v>
      </c>
      <c r="HJ74" s="117">
        <v>10263</v>
      </c>
      <c r="HK74" s="122">
        <v>10421</v>
      </c>
      <c r="HL74" s="124">
        <v>10610</v>
      </c>
      <c r="HM74" s="129">
        <v>10784</v>
      </c>
      <c r="HN74" s="133">
        <v>10940</v>
      </c>
      <c r="HO74" s="136">
        <v>11103</v>
      </c>
      <c r="HP74" s="140">
        <v>11250</v>
      </c>
      <c r="HQ74" s="145">
        <v>11406</v>
      </c>
      <c r="HR74" s="149">
        <v>11555</v>
      </c>
      <c r="HS74" s="153">
        <v>11705</v>
      </c>
      <c r="HT74" s="158">
        <v>11853</v>
      </c>
      <c r="HU74" s="163">
        <v>12005</v>
      </c>
      <c r="HV74" s="167">
        <v>12161</v>
      </c>
      <c r="HW74" s="174">
        <v>12307</v>
      </c>
      <c r="HX74" s="178">
        <v>12457</v>
      </c>
      <c r="HY74" s="184">
        <v>12601</v>
      </c>
      <c r="HZ74" s="189">
        <v>12737</v>
      </c>
      <c r="IA74" s="193">
        <v>12870</v>
      </c>
      <c r="IB74" s="202">
        <v>13005</v>
      </c>
      <c r="IC74" s="205">
        <v>13141</v>
      </c>
      <c r="ID74" s="209">
        <v>13266</v>
      </c>
      <c r="IE74" s="218">
        <v>13387</v>
      </c>
      <c r="IF74" s="225">
        <v>13511</v>
      </c>
      <c r="IG74" s="229">
        <v>13646</v>
      </c>
      <c r="IH74" s="235">
        <v>13783</v>
      </c>
      <c r="II74" s="245">
        <v>13899</v>
      </c>
      <c r="IJ74" s="251">
        <v>14054</v>
      </c>
      <c r="IK74" s="255">
        <v>14174</v>
      </c>
      <c r="IL74" s="264">
        <v>14301</v>
      </c>
      <c r="IM74" s="268">
        <v>14407</v>
      </c>
      <c r="IN74" s="272">
        <v>14518</v>
      </c>
      <c r="IO74" s="279">
        <v>14628</v>
      </c>
      <c r="IP74" s="285">
        <v>14746</v>
      </c>
      <c r="IQ74" s="291">
        <v>14869</v>
      </c>
      <c r="IR74" s="295">
        <v>14988</v>
      </c>
      <c r="IS74" s="299">
        <v>15112</v>
      </c>
      <c r="IT74" s="305">
        <v>15231</v>
      </c>
      <c r="IU74" s="308">
        <v>15346</v>
      </c>
      <c r="IV74" s="310">
        <v>15468</v>
      </c>
      <c r="IW74" s="313">
        <v>15591</v>
      </c>
      <c r="IX74" s="317">
        <v>15733</v>
      </c>
      <c r="IY74" s="322">
        <v>15858</v>
      </c>
      <c r="IZ74" s="327">
        <v>15984</v>
      </c>
      <c r="JA74" s="331">
        <v>16085</v>
      </c>
      <c r="JB74" s="335">
        <v>16187</v>
      </c>
      <c r="JC74" s="338">
        <v>16315</v>
      </c>
      <c r="JD74" s="343">
        <v>16447</v>
      </c>
      <c r="JE74" s="346">
        <v>16568</v>
      </c>
      <c r="JF74" s="354">
        <v>16667</v>
      </c>
      <c r="JG74" s="375">
        <v>16763</v>
      </c>
      <c r="JH74" s="388">
        <v>16871</v>
      </c>
      <c r="JI74" s="393">
        <v>17006</v>
      </c>
      <c r="JJ74" s="414">
        <v>17148</v>
      </c>
      <c r="JK74" s="422">
        <v>17270</v>
      </c>
      <c r="JL74" s="429">
        <v>17397</v>
      </c>
      <c r="JM74" s="435">
        <v>17520</v>
      </c>
      <c r="JN74" s="441">
        <v>17653</v>
      </c>
      <c r="JO74" s="448">
        <v>17785</v>
      </c>
      <c r="JP74" s="456">
        <v>17921</v>
      </c>
      <c r="JQ74" s="460">
        <v>18068</v>
      </c>
      <c r="JR74" s="469">
        <v>18206</v>
      </c>
      <c r="JS74" s="475">
        <v>18347</v>
      </c>
      <c r="JT74" s="483">
        <v>18477</v>
      </c>
      <c r="JU74" s="489">
        <v>18597</v>
      </c>
      <c r="JV74" s="498">
        <v>18689</v>
      </c>
      <c r="JW74" s="505">
        <v>18801</v>
      </c>
      <c r="JX74" s="511">
        <v>18911</v>
      </c>
      <c r="JY74" s="519">
        <v>19026</v>
      </c>
      <c r="JZ74" s="530">
        <v>19119</v>
      </c>
      <c r="KA74" s="218">
        <f t="shared" si="125"/>
        <v>93</v>
      </c>
      <c r="KB74" s="4"/>
    </row>
    <row r="75" spans="1:288" ht="15" customHeight="1" x14ac:dyDescent="0.2">
      <c r="A75" s="557"/>
      <c r="B75" s="132">
        <v>74</v>
      </c>
      <c r="C75" s="4" t="s">
        <v>298</v>
      </c>
      <c r="D75" s="132">
        <v>1</v>
      </c>
      <c r="E75" s="132">
        <v>0</v>
      </c>
      <c r="F75" s="7">
        <v>107</v>
      </c>
      <c r="G75" s="7">
        <v>108</v>
      </c>
      <c r="H75" s="10">
        <v>110</v>
      </c>
      <c r="I75" s="13">
        <v>112</v>
      </c>
      <c r="J75" s="18">
        <v>113</v>
      </c>
      <c r="K75" s="22">
        <v>115</v>
      </c>
      <c r="L75" s="31">
        <v>117</v>
      </c>
      <c r="M75" s="40">
        <v>119</v>
      </c>
      <c r="N75" s="41">
        <v>122</v>
      </c>
      <c r="O75" s="44">
        <v>124</v>
      </c>
      <c r="P75" s="1">
        <f t="shared" ref="P75:P76" si="130">ROUND((O75-F75)/9+O75,0)</f>
        <v>126</v>
      </c>
      <c r="Q75" s="53">
        <v>128</v>
      </c>
      <c r="R75" s="65">
        <v>130</v>
      </c>
      <c r="S75" s="69">
        <v>148</v>
      </c>
      <c r="T75" s="71">
        <v>150</v>
      </c>
      <c r="U75" s="73">
        <v>151</v>
      </c>
      <c r="V75" s="77">
        <v>153</v>
      </c>
      <c r="W75" s="82">
        <v>155</v>
      </c>
      <c r="X75" s="88">
        <v>2</v>
      </c>
      <c r="Y75" s="90">
        <v>6</v>
      </c>
      <c r="Z75" s="93">
        <v>8</v>
      </c>
      <c r="AA75" s="99">
        <v>10</v>
      </c>
      <c r="AB75" s="104">
        <v>12</v>
      </c>
      <c r="AC75" s="114">
        <v>14</v>
      </c>
      <c r="AD75" s="117">
        <v>15</v>
      </c>
      <c r="AE75" s="122">
        <v>16</v>
      </c>
      <c r="AF75" s="124">
        <v>17</v>
      </c>
      <c r="AG75" s="129">
        <v>18</v>
      </c>
      <c r="AH75" s="133">
        <v>20</v>
      </c>
      <c r="AI75" s="136">
        <v>28</v>
      </c>
      <c r="AJ75" s="140">
        <v>30</v>
      </c>
      <c r="AK75" s="145">
        <v>30</v>
      </c>
      <c r="AL75" s="149">
        <v>30</v>
      </c>
      <c r="AM75" s="153">
        <v>30</v>
      </c>
      <c r="AN75" s="158">
        <v>30</v>
      </c>
      <c r="AO75" s="1">
        <v>30</v>
      </c>
      <c r="AP75" s="1">
        <v>30</v>
      </c>
      <c r="AQ75" s="1">
        <v>30</v>
      </c>
      <c r="AR75" s="178">
        <v>30</v>
      </c>
      <c r="AS75" s="184">
        <v>30</v>
      </c>
      <c r="AT75" s="189">
        <v>30</v>
      </c>
      <c r="AU75" s="193">
        <v>30</v>
      </c>
      <c r="AV75" s="202">
        <v>30</v>
      </c>
      <c r="AW75" s="5">
        <v>30</v>
      </c>
      <c r="AX75" s="5">
        <v>30</v>
      </c>
      <c r="AY75" s="5">
        <v>30</v>
      </c>
      <c r="AZ75" s="5">
        <v>30</v>
      </c>
      <c r="BA75" s="5">
        <v>30</v>
      </c>
      <c r="BB75" s="5">
        <v>30</v>
      </c>
      <c r="BC75" s="5">
        <v>30</v>
      </c>
      <c r="BD75" s="5">
        <v>30</v>
      </c>
      <c r="BE75" s="5">
        <v>30</v>
      </c>
      <c r="BF75" s="5">
        <v>30</v>
      </c>
      <c r="BG75" s="5">
        <v>30</v>
      </c>
      <c r="BH75" s="5">
        <v>30</v>
      </c>
      <c r="BI75" s="5">
        <v>30</v>
      </c>
      <c r="BJ75" s="5">
        <v>30</v>
      </c>
      <c r="BK75" s="5">
        <v>30</v>
      </c>
      <c r="BL75" s="5">
        <v>30</v>
      </c>
      <c r="BM75" s="5">
        <v>30</v>
      </c>
      <c r="BN75" s="5">
        <v>30</v>
      </c>
      <c r="BO75" s="5">
        <v>30</v>
      </c>
      <c r="BP75" s="5">
        <v>30</v>
      </c>
      <c r="BQ75" s="5">
        <v>30</v>
      </c>
      <c r="BR75" s="5">
        <v>30</v>
      </c>
      <c r="BS75" s="5">
        <v>30</v>
      </c>
      <c r="BT75" s="5">
        <v>30</v>
      </c>
      <c r="BU75" s="5">
        <v>30</v>
      </c>
      <c r="BV75" s="5">
        <v>30</v>
      </c>
      <c r="BW75" s="5">
        <v>30</v>
      </c>
      <c r="BX75" s="5">
        <v>30</v>
      </c>
      <c r="BY75" s="5">
        <v>30</v>
      </c>
      <c r="BZ75" s="5">
        <v>30</v>
      </c>
      <c r="CA75" s="5">
        <v>30</v>
      </c>
      <c r="CB75" s="5">
        <v>30</v>
      </c>
      <c r="CC75" s="5">
        <v>30</v>
      </c>
      <c r="CD75" s="5">
        <v>30</v>
      </c>
      <c r="CE75" s="5">
        <v>30</v>
      </c>
      <c r="CF75" s="5">
        <v>30</v>
      </c>
      <c r="CG75" s="5">
        <v>30</v>
      </c>
      <c r="CH75" s="5">
        <v>30</v>
      </c>
      <c r="CI75" s="5">
        <v>30</v>
      </c>
      <c r="CJ75" s="5">
        <v>30</v>
      </c>
      <c r="CK75" s="5">
        <v>30</v>
      </c>
      <c r="CL75" s="5">
        <v>30</v>
      </c>
      <c r="CM75" s="5">
        <v>30</v>
      </c>
      <c r="CN75" s="5">
        <v>30</v>
      </c>
      <c r="CO75" s="5">
        <v>30</v>
      </c>
      <c r="CP75" s="5">
        <v>30</v>
      </c>
      <c r="CQ75" s="5">
        <v>30</v>
      </c>
      <c r="CR75" s="5">
        <v>30</v>
      </c>
      <c r="CS75" s="5">
        <v>30</v>
      </c>
      <c r="CT75" s="530">
        <v>34</v>
      </c>
      <c r="CU75" s="218">
        <f t="shared" si="123"/>
        <v>4</v>
      </c>
      <c r="CV75" s="7">
        <v>6</v>
      </c>
      <c r="CW75" s="7">
        <v>8</v>
      </c>
      <c r="CX75" s="10">
        <v>9</v>
      </c>
      <c r="CY75" s="13">
        <v>12</v>
      </c>
      <c r="CZ75" s="18">
        <v>13</v>
      </c>
      <c r="DA75" s="22">
        <v>14</v>
      </c>
      <c r="DB75" s="31">
        <v>15</v>
      </c>
      <c r="DC75" s="40">
        <v>15</v>
      </c>
      <c r="DD75" s="41">
        <v>16</v>
      </c>
      <c r="DE75" s="44">
        <v>17</v>
      </c>
      <c r="DF75" s="1">
        <f t="shared" ref="DF75:DF76" si="131">ROUND((DE75-CV75)/9+DE75+1,0)</f>
        <v>19</v>
      </c>
      <c r="DG75" s="53">
        <v>19</v>
      </c>
      <c r="DH75" s="65">
        <v>20</v>
      </c>
      <c r="DI75" s="69">
        <v>21</v>
      </c>
      <c r="DJ75" s="71">
        <v>22</v>
      </c>
      <c r="DK75" s="73">
        <v>23</v>
      </c>
      <c r="DL75" s="77">
        <v>23</v>
      </c>
      <c r="DM75" s="82">
        <v>23</v>
      </c>
      <c r="DN75" s="88">
        <v>23</v>
      </c>
      <c r="DO75" s="90">
        <v>23</v>
      </c>
      <c r="DP75" s="93">
        <v>23</v>
      </c>
      <c r="DQ75" s="99">
        <v>23</v>
      </c>
      <c r="DR75" s="104">
        <v>24</v>
      </c>
      <c r="DS75" s="114">
        <v>25</v>
      </c>
      <c r="DT75" s="117">
        <v>26</v>
      </c>
      <c r="DU75" s="122">
        <v>27</v>
      </c>
      <c r="DV75" s="124">
        <v>28</v>
      </c>
      <c r="DW75" s="129">
        <v>29</v>
      </c>
      <c r="DX75" s="133">
        <v>30</v>
      </c>
      <c r="DY75" s="136">
        <v>30</v>
      </c>
      <c r="DZ75" s="140">
        <v>30</v>
      </c>
      <c r="EA75" s="145">
        <v>30</v>
      </c>
      <c r="EB75" s="149">
        <v>30</v>
      </c>
      <c r="EC75" s="153">
        <v>30</v>
      </c>
      <c r="ED75" s="158">
        <v>30</v>
      </c>
      <c r="EE75" s="1">
        <v>30</v>
      </c>
      <c r="EF75" s="1">
        <v>30</v>
      </c>
      <c r="EG75" s="1">
        <v>30</v>
      </c>
      <c r="EH75" s="178">
        <v>30</v>
      </c>
      <c r="EI75" s="184">
        <v>30</v>
      </c>
      <c r="EJ75" s="189">
        <v>30</v>
      </c>
      <c r="EK75" s="193">
        <v>30</v>
      </c>
      <c r="EL75" s="202">
        <v>30</v>
      </c>
      <c r="EM75" s="5">
        <v>30</v>
      </c>
      <c r="EN75" s="5">
        <v>30</v>
      </c>
      <c r="EO75" s="5">
        <v>30</v>
      </c>
      <c r="EP75" s="5">
        <v>30</v>
      </c>
      <c r="EQ75" s="5">
        <v>30</v>
      </c>
      <c r="ER75" s="5">
        <v>30</v>
      </c>
      <c r="ES75" s="5">
        <v>30</v>
      </c>
      <c r="ET75" s="5">
        <v>30</v>
      </c>
      <c r="EU75" s="5">
        <v>30</v>
      </c>
      <c r="EV75" s="5">
        <v>30</v>
      </c>
      <c r="EW75" s="5">
        <v>30</v>
      </c>
      <c r="EX75" s="5">
        <v>30</v>
      </c>
      <c r="EY75" s="5">
        <v>30</v>
      </c>
      <c r="EZ75" s="5">
        <v>30</v>
      </c>
      <c r="FA75" s="5">
        <v>30</v>
      </c>
      <c r="FB75" s="5">
        <v>30</v>
      </c>
      <c r="FC75" s="5">
        <v>30</v>
      </c>
      <c r="FD75" s="5">
        <v>30</v>
      </c>
      <c r="FE75" s="5">
        <v>30</v>
      </c>
      <c r="FF75" s="5">
        <v>30</v>
      </c>
      <c r="FG75" s="5">
        <v>30</v>
      </c>
      <c r="FH75" s="5">
        <v>30</v>
      </c>
      <c r="FI75" s="5">
        <v>30</v>
      </c>
      <c r="FJ75" s="5">
        <v>30</v>
      </c>
      <c r="FK75" s="5">
        <v>30</v>
      </c>
      <c r="FL75" s="5">
        <v>30</v>
      </c>
      <c r="FM75" s="5">
        <v>30</v>
      </c>
      <c r="FN75" s="5">
        <v>30</v>
      </c>
      <c r="FO75" s="5">
        <v>30</v>
      </c>
      <c r="FP75" s="5">
        <v>30</v>
      </c>
      <c r="FQ75" s="5">
        <v>30</v>
      </c>
      <c r="FR75" s="5">
        <v>30</v>
      </c>
      <c r="FS75" s="5">
        <v>30</v>
      </c>
      <c r="FT75" s="5">
        <v>30</v>
      </c>
      <c r="FU75" s="5">
        <v>30</v>
      </c>
      <c r="FV75" s="5">
        <v>30</v>
      </c>
      <c r="FW75" s="5">
        <v>30</v>
      </c>
      <c r="FX75" s="5">
        <v>30</v>
      </c>
      <c r="FY75" s="5">
        <v>30</v>
      </c>
      <c r="FZ75" s="5">
        <v>30</v>
      </c>
      <c r="GA75" s="5">
        <v>30</v>
      </c>
      <c r="GB75" s="5">
        <v>30</v>
      </c>
      <c r="GC75" s="5">
        <v>30</v>
      </c>
      <c r="GD75" s="5">
        <v>30</v>
      </c>
      <c r="GE75" s="5">
        <v>30</v>
      </c>
      <c r="GF75" s="5">
        <v>30</v>
      </c>
      <c r="GG75" s="5">
        <v>30</v>
      </c>
      <c r="GH75" s="5">
        <v>30</v>
      </c>
      <c r="GI75" s="5">
        <v>30</v>
      </c>
      <c r="GJ75" s="530">
        <v>35</v>
      </c>
      <c r="GK75" s="218">
        <f t="shared" si="124"/>
        <v>5</v>
      </c>
      <c r="GL75" s="7">
        <v>5531</v>
      </c>
      <c r="GM75" s="7">
        <v>5619</v>
      </c>
      <c r="GN75" s="7">
        <v>5717</v>
      </c>
      <c r="GO75" s="13">
        <v>5807</v>
      </c>
      <c r="GP75" s="17">
        <v>5894</v>
      </c>
      <c r="GQ75" s="22">
        <v>5999</v>
      </c>
      <c r="GR75" s="31">
        <v>6136</v>
      </c>
      <c r="GS75" s="37">
        <v>6248</v>
      </c>
      <c r="GT75" s="41">
        <v>6363</v>
      </c>
      <c r="GU75" s="44">
        <v>6453</v>
      </c>
      <c r="GV75" s="47">
        <v>6542</v>
      </c>
      <c r="GW75" s="53">
        <v>6650</v>
      </c>
      <c r="GX75" s="65">
        <v>6737</v>
      </c>
      <c r="GY75" s="69">
        <v>6811</v>
      </c>
      <c r="GZ75" s="71">
        <v>6900</v>
      </c>
      <c r="HA75" s="73">
        <v>6982</v>
      </c>
      <c r="HB75" s="77">
        <v>7114</v>
      </c>
      <c r="HC75" s="82">
        <v>7324</v>
      </c>
      <c r="HD75" s="88">
        <v>7489</v>
      </c>
      <c r="HE75" s="90">
        <v>7615</v>
      </c>
      <c r="HF75" s="93">
        <v>7738</v>
      </c>
      <c r="HG75" s="99">
        <v>7870</v>
      </c>
      <c r="HH75" s="104">
        <v>7983</v>
      </c>
      <c r="HI75" s="114">
        <v>8074</v>
      </c>
      <c r="HJ75" s="117">
        <v>8157</v>
      </c>
      <c r="HK75" s="122">
        <v>8215</v>
      </c>
      <c r="HL75" s="124">
        <v>8302</v>
      </c>
      <c r="HM75" s="129">
        <v>8377</v>
      </c>
      <c r="HN75" s="133">
        <v>8524</v>
      </c>
      <c r="HO75" s="136">
        <v>8658</v>
      </c>
      <c r="HP75" s="140">
        <v>8771</v>
      </c>
      <c r="HQ75" s="145">
        <v>8852</v>
      </c>
      <c r="HR75" s="149">
        <v>8893</v>
      </c>
      <c r="HS75" s="153">
        <v>8937</v>
      </c>
      <c r="HT75" s="158">
        <v>8979</v>
      </c>
      <c r="HU75" s="163">
        <v>9022</v>
      </c>
      <c r="HV75" s="167">
        <v>9067</v>
      </c>
      <c r="HW75" s="174">
        <v>9109</v>
      </c>
      <c r="HX75" s="178">
        <v>9157</v>
      </c>
      <c r="HY75" s="184">
        <v>9157</v>
      </c>
      <c r="HZ75" s="189">
        <v>9157</v>
      </c>
      <c r="IA75" s="193">
        <v>9157</v>
      </c>
      <c r="IB75" s="202">
        <v>9160</v>
      </c>
      <c r="IC75" s="205">
        <v>9160</v>
      </c>
      <c r="ID75" s="209">
        <v>9160</v>
      </c>
      <c r="IE75" s="218">
        <v>9160</v>
      </c>
      <c r="IF75" s="225">
        <v>9160</v>
      </c>
      <c r="IG75" s="229">
        <v>9160</v>
      </c>
      <c r="IH75" s="235">
        <v>9161</v>
      </c>
      <c r="II75" s="245">
        <v>9161</v>
      </c>
      <c r="IJ75" s="251">
        <v>9161</v>
      </c>
      <c r="IK75" s="255">
        <v>9161</v>
      </c>
      <c r="IL75" s="264">
        <v>9161</v>
      </c>
      <c r="IM75" s="268">
        <v>9161</v>
      </c>
      <c r="IN75" s="272">
        <v>9161</v>
      </c>
      <c r="IO75" s="279">
        <v>9161</v>
      </c>
      <c r="IP75" s="285">
        <v>9162</v>
      </c>
      <c r="IQ75" s="291">
        <v>9162</v>
      </c>
      <c r="IR75" s="295">
        <v>9162</v>
      </c>
      <c r="IS75" s="299">
        <v>9162</v>
      </c>
      <c r="IT75" s="305">
        <v>9162</v>
      </c>
      <c r="IU75" s="308">
        <v>9163</v>
      </c>
      <c r="IV75" s="310">
        <v>9163</v>
      </c>
      <c r="IW75" s="313">
        <v>9163</v>
      </c>
      <c r="IX75" s="317">
        <v>9163</v>
      </c>
      <c r="IY75" s="322">
        <v>9163</v>
      </c>
      <c r="IZ75" s="327">
        <v>9163</v>
      </c>
      <c r="JA75" s="331">
        <v>9163</v>
      </c>
      <c r="JB75" s="335">
        <v>9163</v>
      </c>
      <c r="JC75" s="338">
        <v>9163</v>
      </c>
      <c r="JD75" s="343">
        <v>9164</v>
      </c>
      <c r="JE75" s="346">
        <v>9165</v>
      </c>
      <c r="JF75" s="354">
        <v>9165</v>
      </c>
      <c r="JG75" s="375">
        <v>9165</v>
      </c>
      <c r="JH75" s="388">
        <v>9165</v>
      </c>
      <c r="JI75" s="393">
        <v>9165</v>
      </c>
      <c r="JJ75" s="414">
        <v>9165</v>
      </c>
      <c r="JK75" s="422">
        <v>9165</v>
      </c>
      <c r="JL75" s="429">
        <v>9165</v>
      </c>
      <c r="JM75" s="435">
        <v>9165</v>
      </c>
      <c r="JN75" s="441">
        <v>9165</v>
      </c>
      <c r="JO75" s="448">
        <v>9165</v>
      </c>
      <c r="JP75" s="456">
        <v>9165</v>
      </c>
      <c r="JQ75" s="460">
        <v>9165</v>
      </c>
      <c r="JR75" s="469">
        <v>9165</v>
      </c>
      <c r="JS75" s="475">
        <v>9165</v>
      </c>
      <c r="JT75" s="483">
        <v>9165</v>
      </c>
      <c r="JU75" s="489">
        <v>9165</v>
      </c>
      <c r="JV75" s="498">
        <v>9165</v>
      </c>
      <c r="JW75" s="505">
        <v>9167</v>
      </c>
      <c r="JX75" s="511">
        <v>9167</v>
      </c>
      <c r="JY75" s="519">
        <v>9167</v>
      </c>
      <c r="JZ75" s="530">
        <v>9207</v>
      </c>
      <c r="KA75" s="218">
        <f t="shared" si="125"/>
        <v>40</v>
      </c>
      <c r="KB75" s="4" t="s">
        <v>8</v>
      </c>
    </row>
    <row r="76" spans="1:288" ht="15" customHeight="1" x14ac:dyDescent="0.2">
      <c r="A76" s="557"/>
      <c r="B76" s="132">
        <v>75</v>
      </c>
      <c r="C76" s="4" t="s">
        <v>299</v>
      </c>
      <c r="D76" s="132">
        <v>4</v>
      </c>
      <c r="E76" s="132">
        <v>4</v>
      </c>
      <c r="F76" s="7">
        <v>256</v>
      </c>
      <c r="G76" s="7">
        <v>264</v>
      </c>
      <c r="H76" s="10">
        <v>272</v>
      </c>
      <c r="I76" s="13">
        <v>278</v>
      </c>
      <c r="J76" s="1">
        <v>286</v>
      </c>
      <c r="K76" s="22">
        <v>287</v>
      </c>
      <c r="L76" s="31">
        <v>292</v>
      </c>
      <c r="M76" s="37">
        <v>302</v>
      </c>
      <c r="N76" s="41">
        <v>310</v>
      </c>
      <c r="O76" s="44">
        <v>317</v>
      </c>
      <c r="P76" s="1">
        <f t="shared" si="130"/>
        <v>324</v>
      </c>
      <c r="Q76" s="53">
        <v>330</v>
      </c>
      <c r="R76" s="65">
        <v>336</v>
      </c>
      <c r="S76" s="69">
        <v>345</v>
      </c>
      <c r="T76" s="71">
        <v>354</v>
      </c>
      <c r="U76" s="73">
        <v>363</v>
      </c>
      <c r="V76" s="77">
        <v>371</v>
      </c>
      <c r="W76" s="82">
        <v>380</v>
      </c>
      <c r="X76" s="88">
        <v>391</v>
      </c>
      <c r="Y76" s="1">
        <f>ROUND((X76-U76)/3+X76,1)</f>
        <v>400.3</v>
      </c>
      <c r="Z76" s="93">
        <v>412</v>
      </c>
      <c r="AA76" s="99">
        <v>421</v>
      </c>
      <c r="AB76" s="1">
        <f>ROUND((AA76-X76)/3+AA76,1)</f>
        <v>431</v>
      </c>
      <c r="AC76" s="114">
        <v>436</v>
      </c>
      <c r="AD76" s="117">
        <v>443</v>
      </c>
      <c r="AE76" s="122">
        <v>452</v>
      </c>
      <c r="AF76" s="124">
        <v>464</v>
      </c>
      <c r="AG76" s="129">
        <v>471</v>
      </c>
      <c r="AH76" s="1">
        <f>ROUND((AG76-AD76)/3+AG76,1)</f>
        <v>480.3</v>
      </c>
      <c r="AI76" s="136">
        <v>485</v>
      </c>
      <c r="AJ76" s="1">
        <f>ROUND((AI76-AF76)/3+AI76,1)</f>
        <v>492</v>
      </c>
      <c r="AK76" s="1">
        <f>ROUND((AJ76-AG76)/3+AJ76,1)</f>
        <v>499</v>
      </c>
      <c r="AL76" s="149">
        <v>508</v>
      </c>
      <c r="AM76" s="1">
        <v>515</v>
      </c>
      <c r="AN76" s="158">
        <v>525</v>
      </c>
      <c r="AO76" s="163">
        <v>531</v>
      </c>
      <c r="AP76" s="167">
        <v>540</v>
      </c>
      <c r="AQ76" s="174">
        <v>548</v>
      </c>
      <c r="AR76" s="178">
        <v>554</v>
      </c>
      <c r="AS76" s="184">
        <v>560</v>
      </c>
      <c r="AT76" s="189">
        <v>563</v>
      </c>
      <c r="AU76" s="193">
        <v>568</v>
      </c>
      <c r="AV76" s="202">
        <v>579</v>
      </c>
      <c r="AW76" s="205">
        <v>591</v>
      </c>
      <c r="AX76" s="1">
        <v>603</v>
      </c>
      <c r="AY76" s="1">
        <v>613</v>
      </c>
      <c r="AZ76" s="1">
        <v>623</v>
      </c>
      <c r="BA76" s="1">
        <v>633</v>
      </c>
      <c r="BB76" s="1">
        <v>643</v>
      </c>
      <c r="BC76" s="245">
        <v>649</v>
      </c>
      <c r="BD76" s="1">
        <v>657</v>
      </c>
      <c r="BE76" s="255">
        <v>671</v>
      </c>
      <c r="BF76" s="1">
        <v>682</v>
      </c>
      <c r="BG76" s="268">
        <v>684</v>
      </c>
      <c r="BH76" s="272">
        <v>698</v>
      </c>
      <c r="BI76" s="1">
        <v>712</v>
      </c>
      <c r="BJ76" s="285">
        <v>719</v>
      </c>
      <c r="BK76" s="1">
        <v>729</v>
      </c>
      <c r="BL76" s="1">
        <v>739</v>
      </c>
      <c r="BM76" s="1">
        <v>749</v>
      </c>
      <c r="BN76" s="1">
        <v>759</v>
      </c>
      <c r="BO76" s="1">
        <v>769</v>
      </c>
      <c r="BP76" s="1">
        <v>779</v>
      </c>
      <c r="BQ76" s="1">
        <v>789</v>
      </c>
      <c r="BR76" s="1">
        <v>799</v>
      </c>
      <c r="BS76" s="1">
        <v>809</v>
      </c>
      <c r="BT76" s="1">
        <v>819</v>
      </c>
      <c r="BU76" s="1">
        <v>829</v>
      </c>
      <c r="BV76" s="1">
        <v>839</v>
      </c>
      <c r="BW76" s="1">
        <v>849</v>
      </c>
      <c r="BX76" s="1">
        <v>859</v>
      </c>
      <c r="BY76" s="346">
        <v>860</v>
      </c>
      <c r="BZ76" s="354">
        <v>1.0640000000000001</v>
      </c>
      <c r="CA76" s="375">
        <v>10</v>
      </c>
      <c r="CB76" s="1">
        <v>18</v>
      </c>
      <c r="CC76" s="393">
        <v>29</v>
      </c>
      <c r="CD76" s="414">
        <v>38</v>
      </c>
      <c r="CE76" s="422">
        <v>49</v>
      </c>
      <c r="CF76" s="429">
        <v>56</v>
      </c>
      <c r="CG76" s="435">
        <v>64</v>
      </c>
      <c r="CH76" s="441">
        <v>73</v>
      </c>
      <c r="CI76" s="448">
        <v>82</v>
      </c>
      <c r="CJ76" s="1">
        <v>91</v>
      </c>
      <c r="CK76" s="460">
        <v>102</v>
      </c>
      <c r="CL76" s="1">
        <v>112</v>
      </c>
      <c r="CM76" s="1">
        <v>122</v>
      </c>
      <c r="CN76" s="483">
        <v>133</v>
      </c>
      <c r="CO76" s="1">
        <v>143</v>
      </c>
      <c r="CP76" s="498">
        <v>151</v>
      </c>
      <c r="CQ76" s="505">
        <v>160</v>
      </c>
      <c r="CR76" s="511">
        <v>168</v>
      </c>
      <c r="CS76" s="522">
        <v>176</v>
      </c>
      <c r="CT76" s="1">
        <v>184</v>
      </c>
      <c r="CU76" s="218">
        <f t="shared" si="123"/>
        <v>8</v>
      </c>
      <c r="CV76" s="7">
        <v>3</v>
      </c>
      <c r="CW76" s="7">
        <v>3</v>
      </c>
      <c r="CX76" s="10">
        <v>3</v>
      </c>
      <c r="CY76" s="13">
        <v>3</v>
      </c>
      <c r="CZ76" s="1">
        <v>3</v>
      </c>
      <c r="DA76" s="22">
        <v>3</v>
      </c>
      <c r="DB76" s="31">
        <v>3</v>
      </c>
      <c r="DC76" s="37">
        <v>3</v>
      </c>
      <c r="DD76" s="41">
        <v>3</v>
      </c>
      <c r="DE76" s="44">
        <v>3</v>
      </c>
      <c r="DF76" s="1">
        <f t="shared" si="131"/>
        <v>4</v>
      </c>
      <c r="DG76" s="64">
        <v>3</v>
      </c>
      <c r="DH76" s="65">
        <v>3</v>
      </c>
      <c r="DI76" s="69">
        <v>3</v>
      </c>
      <c r="DJ76" s="71">
        <v>3</v>
      </c>
      <c r="DK76" s="73">
        <v>3</v>
      </c>
      <c r="DL76" s="77">
        <v>3</v>
      </c>
      <c r="DM76" s="82">
        <v>3</v>
      </c>
      <c r="DN76" s="88">
        <v>3</v>
      </c>
      <c r="DO76" s="1">
        <f>ROUND((DN76-DK76)/3+DN76,1)</f>
        <v>3</v>
      </c>
      <c r="DP76" s="93">
        <v>3</v>
      </c>
      <c r="DQ76" s="99">
        <v>3</v>
      </c>
      <c r="DR76" s="1">
        <f>ROUND((DQ76-DN76)/3+DQ76,1)</f>
        <v>3</v>
      </c>
      <c r="DS76" s="114">
        <v>3</v>
      </c>
      <c r="DT76" s="117">
        <v>3</v>
      </c>
      <c r="DU76" s="122">
        <v>3</v>
      </c>
      <c r="DV76" s="124">
        <v>3</v>
      </c>
      <c r="DW76" s="129">
        <v>3</v>
      </c>
      <c r="DX76" s="1">
        <v>3</v>
      </c>
      <c r="DY76" s="136">
        <v>3</v>
      </c>
      <c r="DZ76" s="1">
        <f>DY76</f>
        <v>3</v>
      </c>
      <c r="EA76" s="1">
        <v>3</v>
      </c>
      <c r="EB76" s="149">
        <v>3</v>
      </c>
      <c r="EC76" s="1">
        <v>3</v>
      </c>
      <c r="ED76" s="158">
        <v>3</v>
      </c>
      <c r="EE76" s="163">
        <v>3</v>
      </c>
      <c r="EF76" s="167">
        <v>3</v>
      </c>
      <c r="EG76" s="174">
        <v>3</v>
      </c>
      <c r="EH76" s="178">
        <v>3</v>
      </c>
      <c r="EI76" s="184">
        <v>3</v>
      </c>
      <c r="EJ76" s="189">
        <v>3</v>
      </c>
      <c r="EK76" s="193">
        <v>3</v>
      </c>
      <c r="EL76" s="202">
        <v>3</v>
      </c>
      <c r="EM76" s="205">
        <v>3</v>
      </c>
      <c r="EN76" s="1">
        <f>EM76</f>
        <v>3</v>
      </c>
      <c r="EO76" s="1">
        <f>EN76</f>
        <v>3</v>
      </c>
      <c r="EP76" s="1">
        <v>3</v>
      </c>
      <c r="EQ76" s="1">
        <v>3</v>
      </c>
      <c r="ER76" s="1">
        <v>3</v>
      </c>
      <c r="ES76" s="245">
        <v>3</v>
      </c>
      <c r="ET76" s="1">
        <v>3</v>
      </c>
      <c r="EU76" s="255">
        <v>3</v>
      </c>
      <c r="EV76" s="1">
        <f>EU76</f>
        <v>3</v>
      </c>
      <c r="EW76" s="268">
        <v>3</v>
      </c>
      <c r="EX76" s="272">
        <v>3</v>
      </c>
      <c r="EY76" s="1">
        <v>3</v>
      </c>
      <c r="EZ76" s="285">
        <v>3</v>
      </c>
      <c r="FA76" s="1">
        <v>3</v>
      </c>
      <c r="FB76" s="1">
        <v>3</v>
      </c>
      <c r="FC76" s="1">
        <v>3</v>
      </c>
      <c r="FD76" s="1">
        <v>3</v>
      </c>
      <c r="FE76" s="1">
        <v>3</v>
      </c>
      <c r="FF76" s="1">
        <v>3</v>
      </c>
      <c r="FG76" s="1">
        <f>FF76</f>
        <v>3</v>
      </c>
      <c r="FH76" s="1">
        <f>FG76</f>
        <v>3</v>
      </c>
      <c r="FI76" s="1">
        <f>FH76</f>
        <v>3</v>
      </c>
      <c r="FJ76" s="1">
        <f>FI76</f>
        <v>3</v>
      </c>
      <c r="FK76" s="1">
        <v>3</v>
      </c>
      <c r="FL76" s="1">
        <v>3</v>
      </c>
      <c r="FM76" s="1">
        <v>3</v>
      </c>
      <c r="FN76" s="1">
        <v>3</v>
      </c>
      <c r="FO76" s="346">
        <v>3</v>
      </c>
      <c r="FP76" s="354">
        <v>1.0169999999999999</v>
      </c>
      <c r="FQ76" s="375">
        <v>1.0169999999999999</v>
      </c>
      <c r="FR76" s="1">
        <v>1.0169999999999999</v>
      </c>
      <c r="FS76" s="393">
        <v>1.0169999999999999</v>
      </c>
      <c r="FT76" s="414">
        <v>1.0169999999999999</v>
      </c>
      <c r="FU76" s="422">
        <v>1.0169999999999999</v>
      </c>
      <c r="FV76" s="429">
        <v>1.0169999999999999</v>
      </c>
      <c r="FW76" s="435">
        <v>1.0169999999999999</v>
      </c>
      <c r="FX76" s="441">
        <v>1.0169999999999999</v>
      </c>
      <c r="FY76" s="448">
        <v>1.0169999999999999</v>
      </c>
      <c r="FZ76" s="1">
        <v>1.0169999999999999</v>
      </c>
      <c r="GA76" s="460">
        <v>1.0169999999999999</v>
      </c>
      <c r="GB76" s="1">
        <v>1.0169999999999999</v>
      </c>
      <c r="GC76" s="1">
        <v>1.0169999999999999</v>
      </c>
      <c r="GD76" s="483">
        <v>1.0169999999999999</v>
      </c>
      <c r="GE76" s="1">
        <v>1.0169999999999999</v>
      </c>
      <c r="GF76" s="498">
        <v>1.0169999999999999</v>
      </c>
      <c r="GG76" s="505">
        <v>1.0169999999999999</v>
      </c>
      <c r="GH76" s="511">
        <v>1.0169999999999999</v>
      </c>
      <c r="GI76" s="522">
        <v>1.0169999999999999</v>
      </c>
      <c r="GJ76" s="1">
        <v>1.0169999999999999</v>
      </c>
      <c r="GK76" s="218">
        <f t="shared" si="124"/>
        <v>0</v>
      </c>
      <c r="GL76" s="7">
        <v>12099</v>
      </c>
      <c r="GM76" s="7">
        <v>12438</v>
      </c>
      <c r="GN76" s="7">
        <v>12802</v>
      </c>
      <c r="GO76" s="13">
        <v>13088</v>
      </c>
      <c r="GP76" s="17">
        <v>13312</v>
      </c>
      <c r="GQ76" s="22">
        <v>13468</v>
      </c>
      <c r="GR76" s="31">
        <v>13716</v>
      </c>
      <c r="GS76" s="37">
        <v>14016</v>
      </c>
      <c r="GT76" s="41">
        <v>14308</v>
      </c>
      <c r="GU76" s="44">
        <v>14609</v>
      </c>
      <c r="GV76" s="47">
        <v>14912</v>
      </c>
      <c r="GW76" s="53">
        <v>15203</v>
      </c>
      <c r="GX76" s="65">
        <v>15484</v>
      </c>
      <c r="GY76" s="69">
        <v>15867</v>
      </c>
      <c r="GZ76" s="71">
        <v>16223</v>
      </c>
      <c r="HA76" s="73">
        <v>16554</v>
      </c>
      <c r="HB76" s="77">
        <v>16845</v>
      </c>
      <c r="HC76" s="82">
        <v>17201</v>
      </c>
      <c r="HD76" s="88">
        <v>17521</v>
      </c>
      <c r="HE76" s="90">
        <v>17850</v>
      </c>
      <c r="HF76" s="93">
        <v>18135</v>
      </c>
      <c r="HG76" s="99">
        <v>18406</v>
      </c>
      <c r="HH76" s="104">
        <v>18714</v>
      </c>
      <c r="HI76" s="114">
        <v>18987</v>
      </c>
      <c r="HJ76" s="117">
        <v>19250</v>
      </c>
      <c r="HK76" s="122">
        <v>19592</v>
      </c>
      <c r="HL76" s="124">
        <v>19960</v>
      </c>
      <c r="HM76" s="129">
        <v>20212</v>
      </c>
      <c r="HN76" s="133">
        <v>20502</v>
      </c>
      <c r="HO76" s="136">
        <v>20700</v>
      </c>
      <c r="HP76" s="140">
        <v>20921</v>
      </c>
      <c r="HQ76" s="145">
        <v>21230</v>
      </c>
      <c r="HR76" s="149">
        <v>21531</v>
      </c>
      <c r="HS76" s="153">
        <v>21820</v>
      </c>
      <c r="HT76" s="158">
        <v>22096</v>
      </c>
      <c r="HU76" s="163">
        <v>22349</v>
      </c>
      <c r="HV76" s="167">
        <v>22657</v>
      </c>
      <c r="HW76" s="174">
        <v>22964</v>
      </c>
      <c r="HX76" s="178">
        <v>23231</v>
      </c>
      <c r="HY76" s="184">
        <v>23474</v>
      </c>
      <c r="HZ76" s="189">
        <v>23664</v>
      </c>
      <c r="IA76" s="193">
        <v>23907</v>
      </c>
      <c r="IB76" s="202">
        <v>24230</v>
      </c>
      <c r="IC76" s="205">
        <v>24565</v>
      </c>
      <c r="ID76" s="209">
        <v>24888</v>
      </c>
      <c r="IE76" s="218">
        <v>25184</v>
      </c>
      <c r="IF76" s="225">
        <v>25576</v>
      </c>
      <c r="IG76" s="229">
        <v>25899</v>
      </c>
      <c r="IH76" s="235">
        <v>26262</v>
      </c>
      <c r="II76" s="245">
        <v>26591</v>
      </c>
      <c r="IJ76" s="251">
        <v>26994</v>
      </c>
      <c r="IK76" s="255">
        <v>27395</v>
      </c>
      <c r="IL76" s="264">
        <v>27585</v>
      </c>
      <c r="IM76" s="268">
        <v>27956</v>
      </c>
      <c r="IN76" s="272">
        <v>28310</v>
      </c>
      <c r="IO76" s="279">
        <v>28619</v>
      </c>
      <c r="IP76" s="285">
        <v>28997</v>
      </c>
      <c r="IQ76" s="291">
        <v>29335</v>
      </c>
      <c r="IR76" s="295">
        <v>29682</v>
      </c>
      <c r="IS76" s="299">
        <v>30078</v>
      </c>
      <c r="IT76" s="305">
        <v>30502</v>
      </c>
      <c r="IU76" s="308">
        <v>30857</v>
      </c>
      <c r="IV76" s="310">
        <v>31266</v>
      </c>
      <c r="IW76" s="313">
        <v>31632</v>
      </c>
      <c r="IX76" s="317">
        <v>31814</v>
      </c>
      <c r="IY76" s="322">
        <v>31947</v>
      </c>
      <c r="IZ76" s="327">
        <v>32333</v>
      </c>
      <c r="JA76" s="331">
        <v>32651</v>
      </c>
      <c r="JB76" s="335">
        <v>33025</v>
      </c>
      <c r="JC76" s="338">
        <v>33366</v>
      </c>
      <c r="JD76" s="343">
        <v>33768</v>
      </c>
      <c r="JE76" s="346">
        <v>34111</v>
      </c>
      <c r="JF76" s="354">
        <v>34522</v>
      </c>
      <c r="JG76" s="375">
        <v>34882</v>
      </c>
      <c r="JH76" s="388">
        <v>35270</v>
      </c>
      <c r="JI76" s="393">
        <v>35664</v>
      </c>
      <c r="JJ76" s="414">
        <v>35995</v>
      </c>
      <c r="JK76" s="422">
        <v>36319</v>
      </c>
      <c r="JL76" s="429">
        <v>36529</v>
      </c>
      <c r="JM76" s="435">
        <v>36815</v>
      </c>
      <c r="JN76" s="441">
        <v>37159</v>
      </c>
      <c r="JO76" s="448">
        <v>37507</v>
      </c>
      <c r="JP76" s="456">
        <v>37905</v>
      </c>
      <c r="JQ76" s="460">
        <v>38285</v>
      </c>
      <c r="JR76" s="469">
        <v>38722</v>
      </c>
      <c r="JS76" s="475">
        <v>39163</v>
      </c>
      <c r="JT76" s="483">
        <v>39593</v>
      </c>
      <c r="JU76" s="489">
        <v>39941</v>
      </c>
      <c r="JV76" s="498">
        <v>40341</v>
      </c>
      <c r="JW76" s="505">
        <v>40743</v>
      </c>
      <c r="JX76" s="511">
        <v>41051</v>
      </c>
      <c r="JY76" s="519">
        <v>41441</v>
      </c>
      <c r="JZ76" s="530">
        <v>41817</v>
      </c>
      <c r="KA76" s="218">
        <f t="shared" si="125"/>
        <v>376</v>
      </c>
      <c r="KB76" s="4"/>
    </row>
    <row r="77" spans="1:288" ht="15" customHeight="1" x14ac:dyDescent="0.2">
      <c r="A77" s="557"/>
      <c r="B77" s="132">
        <v>76</v>
      </c>
      <c r="C77" s="4" t="s">
        <v>300</v>
      </c>
      <c r="D77" s="132">
        <v>0</v>
      </c>
      <c r="E77" s="132">
        <v>2</v>
      </c>
      <c r="F77" s="7">
        <v>1</v>
      </c>
      <c r="G77" s="5">
        <v>1</v>
      </c>
      <c r="H77" s="5">
        <v>1</v>
      </c>
      <c r="I77" s="5">
        <v>1</v>
      </c>
      <c r="J77" s="5">
        <v>1</v>
      </c>
      <c r="K77" s="5">
        <v>1</v>
      </c>
      <c r="L77" s="5">
        <v>1</v>
      </c>
      <c r="M77" s="5">
        <v>1</v>
      </c>
      <c r="N77" s="5">
        <v>1</v>
      </c>
      <c r="O77" s="5">
        <v>1</v>
      </c>
      <c r="P77" s="5">
        <v>1</v>
      </c>
      <c r="Q77" s="5">
        <v>1</v>
      </c>
      <c r="R77" s="5">
        <v>1</v>
      </c>
      <c r="S77" s="5">
        <v>1</v>
      </c>
      <c r="T77" s="5">
        <v>1</v>
      </c>
      <c r="U77" s="5">
        <v>1</v>
      </c>
      <c r="V77" s="5">
        <v>1</v>
      </c>
      <c r="W77" s="5">
        <v>1</v>
      </c>
      <c r="X77" s="5">
        <v>1</v>
      </c>
      <c r="Y77" s="5">
        <v>1</v>
      </c>
      <c r="Z77" s="5">
        <v>1</v>
      </c>
      <c r="AA77" s="5">
        <v>1</v>
      </c>
      <c r="AB77" s="5">
        <v>1</v>
      </c>
      <c r="AC77" s="5">
        <v>1</v>
      </c>
      <c r="AD77" s="5">
        <v>1</v>
      </c>
      <c r="AE77" s="5">
        <v>1</v>
      </c>
      <c r="AF77" s="5">
        <v>1</v>
      </c>
      <c r="AG77" s="5">
        <v>1</v>
      </c>
      <c r="AH77" s="5">
        <v>1</v>
      </c>
      <c r="AI77" s="5">
        <v>1</v>
      </c>
      <c r="AJ77" s="5">
        <v>1</v>
      </c>
      <c r="AK77" s="5">
        <v>1</v>
      </c>
      <c r="AL77" s="5">
        <v>1</v>
      </c>
      <c r="AM77" s="5">
        <v>1</v>
      </c>
      <c r="AN77" s="5">
        <v>1</v>
      </c>
      <c r="AO77" s="5">
        <v>1</v>
      </c>
      <c r="AP77" s="5">
        <v>1</v>
      </c>
      <c r="AQ77" s="5">
        <v>1</v>
      </c>
      <c r="AR77" s="5">
        <v>1</v>
      </c>
      <c r="AS77" s="5">
        <v>1</v>
      </c>
      <c r="AT77" s="5">
        <v>1</v>
      </c>
      <c r="AU77" s="5">
        <v>1</v>
      </c>
      <c r="AV77" s="5">
        <v>1</v>
      </c>
      <c r="AW77" s="5">
        <v>1</v>
      </c>
      <c r="AX77" s="5">
        <v>1</v>
      </c>
      <c r="AY77" s="5">
        <v>1</v>
      </c>
      <c r="AZ77" s="5">
        <v>1</v>
      </c>
      <c r="BA77" s="5">
        <v>1</v>
      </c>
      <c r="BB77" s="5">
        <v>1</v>
      </c>
      <c r="BC77" s="5">
        <v>1</v>
      </c>
      <c r="BD77" s="5">
        <v>1</v>
      </c>
      <c r="BE77" s="5">
        <v>1</v>
      </c>
      <c r="BF77" s="5">
        <v>1</v>
      </c>
      <c r="BG77" s="5">
        <v>1</v>
      </c>
      <c r="BH77" s="5">
        <v>1</v>
      </c>
      <c r="BI77" s="5">
        <v>1</v>
      </c>
      <c r="BJ77" s="5">
        <v>1</v>
      </c>
      <c r="BK77" s="5">
        <v>1</v>
      </c>
      <c r="BL77" s="5">
        <v>1</v>
      </c>
      <c r="BM77" s="5">
        <v>1</v>
      </c>
      <c r="BN77" s="5">
        <v>1</v>
      </c>
      <c r="BO77" s="5">
        <v>1</v>
      </c>
      <c r="BP77" s="5">
        <v>1</v>
      </c>
      <c r="BQ77" s="5">
        <v>1</v>
      </c>
      <c r="BR77" s="5">
        <v>1</v>
      </c>
      <c r="BS77" s="5">
        <v>1</v>
      </c>
      <c r="BT77" s="5">
        <v>1</v>
      </c>
      <c r="BU77" s="5">
        <v>1</v>
      </c>
      <c r="BV77" s="335">
        <v>75</v>
      </c>
      <c r="BW77" s="338">
        <v>85</v>
      </c>
      <c r="BX77" s="343">
        <v>95</v>
      </c>
      <c r="BY77" s="346">
        <v>105</v>
      </c>
      <c r="BZ77" s="354">
        <v>5</v>
      </c>
      <c r="CA77" s="375">
        <v>16</v>
      </c>
      <c r="CB77" s="388">
        <v>30</v>
      </c>
      <c r="CC77" s="393">
        <v>40</v>
      </c>
      <c r="CD77" s="414">
        <v>55</v>
      </c>
      <c r="CE77" s="422">
        <v>65</v>
      </c>
      <c r="CF77" s="429">
        <v>80</v>
      </c>
      <c r="CG77" s="435">
        <v>100</v>
      </c>
      <c r="CH77" s="441">
        <v>120</v>
      </c>
      <c r="CI77" s="448">
        <v>142</v>
      </c>
      <c r="CJ77" s="456">
        <v>159</v>
      </c>
      <c r="CK77" s="460">
        <v>177</v>
      </c>
      <c r="CL77" s="469">
        <v>194</v>
      </c>
      <c r="CM77" s="475">
        <v>211</v>
      </c>
      <c r="CN77" s="483">
        <v>228</v>
      </c>
      <c r="CO77" s="489">
        <v>245</v>
      </c>
      <c r="CP77" s="498">
        <v>261</v>
      </c>
      <c r="CQ77" s="505">
        <v>280</v>
      </c>
      <c r="CR77" s="511">
        <v>300</v>
      </c>
      <c r="CS77" s="519">
        <v>320</v>
      </c>
      <c r="CT77" s="530">
        <v>334</v>
      </c>
      <c r="CU77" s="218">
        <f t="shared" si="123"/>
        <v>14</v>
      </c>
      <c r="CV77" s="7">
        <v>1</v>
      </c>
      <c r="CW77" s="5">
        <v>1</v>
      </c>
      <c r="CX77" s="5">
        <v>1</v>
      </c>
      <c r="CY77" s="5">
        <v>1</v>
      </c>
      <c r="CZ77" s="5">
        <v>1</v>
      </c>
      <c r="DA77" s="5">
        <v>1</v>
      </c>
      <c r="DB77" s="5">
        <v>1</v>
      </c>
      <c r="DC77" s="5">
        <v>1</v>
      </c>
      <c r="DD77" s="5">
        <v>1</v>
      </c>
      <c r="DE77" s="5">
        <v>1</v>
      </c>
      <c r="DF77" s="5">
        <v>1</v>
      </c>
      <c r="DG77" s="5">
        <v>1</v>
      </c>
      <c r="DH77" s="5">
        <v>1</v>
      </c>
      <c r="DI77" s="5">
        <v>1</v>
      </c>
      <c r="DJ77" s="5">
        <v>1</v>
      </c>
      <c r="DK77" s="5">
        <v>1</v>
      </c>
      <c r="DL77" s="5">
        <v>1</v>
      </c>
      <c r="DM77" s="5">
        <v>1</v>
      </c>
      <c r="DN77" s="5">
        <v>1</v>
      </c>
      <c r="DO77" s="5">
        <v>1</v>
      </c>
      <c r="DP77" s="5">
        <v>1</v>
      </c>
      <c r="DQ77" s="5">
        <v>1</v>
      </c>
      <c r="DR77" s="5">
        <v>1</v>
      </c>
      <c r="DS77" s="5">
        <v>1</v>
      </c>
      <c r="DT77" s="5">
        <v>1</v>
      </c>
      <c r="DU77" s="5">
        <v>1</v>
      </c>
      <c r="DV77" s="5">
        <v>1</v>
      </c>
      <c r="DW77" s="5">
        <v>1</v>
      </c>
      <c r="DX77" s="5">
        <v>1</v>
      </c>
      <c r="DY77" s="5">
        <v>1</v>
      </c>
      <c r="DZ77" s="5">
        <v>1</v>
      </c>
      <c r="EA77" s="5">
        <v>1</v>
      </c>
      <c r="EB77" s="5">
        <v>1</v>
      </c>
      <c r="EC77" s="5">
        <v>1</v>
      </c>
      <c r="ED77" s="5">
        <v>1</v>
      </c>
      <c r="EE77" s="5">
        <v>1</v>
      </c>
      <c r="EF77" s="5">
        <v>1</v>
      </c>
      <c r="EG77" s="5">
        <v>1</v>
      </c>
      <c r="EH77" s="5">
        <v>1</v>
      </c>
      <c r="EI77" s="5">
        <v>1</v>
      </c>
      <c r="EJ77" s="5">
        <v>1</v>
      </c>
      <c r="EK77" s="5">
        <v>1</v>
      </c>
      <c r="EL77" s="5">
        <v>1</v>
      </c>
      <c r="EM77" s="5">
        <v>1</v>
      </c>
      <c r="EN77" s="5">
        <v>1</v>
      </c>
      <c r="EO77" s="5">
        <v>1</v>
      </c>
      <c r="EP77" s="5">
        <v>1</v>
      </c>
      <c r="EQ77" s="5">
        <v>1</v>
      </c>
      <c r="ER77" s="5">
        <v>1</v>
      </c>
      <c r="ES77" s="5">
        <v>1</v>
      </c>
      <c r="ET77" s="5">
        <v>1</v>
      </c>
      <c r="EU77" s="5">
        <v>1</v>
      </c>
      <c r="EV77" s="5">
        <v>1</v>
      </c>
      <c r="EW77" s="5">
        <v>1</v>
      </c>
      <c r="EX77" s="5">
        <v>1</v>
      </c>
      <c r="EY77" s="5">
        <v>1</v>
      </c>
      <c r="EZ77" s="5">
        <v>1</v>
      </c>
      <c r="FA77" s="5">
        <v>1</v>
      </c>
      <c r="FB77" s="5">
        <v>1</v>
      </c>
      <c r="FC77" s="5">
        <v>1</v>
      </c>
      <c r="FD77" s="5">
        <v>1</v>
      </c>
      <c r="FE77" s="5">
        <v>1</v>
      </c>
      <c r="FF77" s="5">
        <v>1</v>
      </c>
      <c r="FG77" s="5">
        <v>1</v>
      </c>
      <c r="FH77" s="5">
        <v>1</v>
      </c>
      <c r="FI77" s="5">
        <v>1</v>
      </c>
      <c r="FJ77" s="5">
        <v>1</v>
      </c>
      <c r="FK77" s="5">
        <v>1</v>
      </c>
      <c r="FL77" s="335">
        <v>5</v>
      </c>
      <c r="FM77" s="338">
        <v>12</v>
      </c>
      <c r="FN77" s="343">
        <v>19</v>
      </c>
      <c r="FO77" s="346">
        <v>24</v>
      </c>
      <c r="FP77" s="354">
        <v>30</v>
      </c>
      <c r="FQ77" s="1">
        <v>36</v>
      </c>
      <c r="FR77" s="1">
        <v>42</v>
      </c>
      <c r="FS77" s="1">
        <v>48</v>
      </c>
      <c r="FT77" s="1">
        <v>50</v>
      </c>
      <c r="FU77" s="1">
        <v>56</v>
      </c>
      <c r="FV77" s="1">
        <v>62</v>
      </c>
      <c r="FW77" s="1">
        <v>68</v>
      </c>
      <c r="FX77" s="1">
        <v>74</v>
      </c>
      <c r="FY77" s="1">
        <v>80</v>
      </c>
      <c r="FZ77" s="1">
        <v>86</v>
      </c>
      <c r="GA77" s="1">
        <v>92</v>
      </c>
      <c r="GB77" s="1">
        <v>98</v>
      </c>
      <c r="GC77" s="1">
        <v>104</v>
      </c>
      <c r="GD77" s="1">
        <v>110</v>
      </c>
      <c r="GE77" s="1">
        <v>116</v>
      </c>
      <c r="GF77" s="1">
        <v>122</v>
      </c>
      <c r="GG77" s="1">
        <v>128</v>
      </c>
      <c r="GH77" s="1">
        <v>134</v>
      </c>
      <c r="GI77" s="522">
        <v>140</v>
      </c>
      <c r="GJ77" s="1">
        <v>146</v>
      </c>
      <c r="GK77" s="218">
        <f t="shared" si="124"/>
        <v>6</v>
      </c>
      <c r="GL77" s="7">
        <v>139</v>
      </c>
      <c r="GM77" s="5">
        <v>139</v>
      </c>
      <c r="GN77" s="5">
        <v>139</v>
      </c>
      <c r="GO77" s="5">
        <v>139</v>
      </c>
      <c r="GP77" s="5">
        <v>139</v>
      </c>
      <c r="GQ77" s="5">
        <v>139</v>
      </c>
      <c r="GR77" s="5">
        <v>139</v>
      </c>
      <c r="GS77" s="5">
        <v>139</v>
      </c>
      <c r="GT77" s="5">
        <v>139</v>
      </c>
      <c r="GU77" s="5">
        <v>139</v>
      </c>
      <c r="GV77" s="5">
        <v>139</v>
      </c>
      <c r="GW77" s="5">
        <v>139</v>
      </c>
      <c r="GX77" s="5">
        <v>139</v>
      </c>
      <c r="GY77" s="5">
        <v>139</v>
      </c>
      <c r="GZ77" s="71">
        <v>139</v>
      </c>
      <c r="HA77" s="73">
        <v>140</v>
      </c>
      <c r="HB77" s="77">
        <v>141</v>
      </c>
      <c r="HC77" s="82">
        <v>141</v>
      </c>
      <c r="HD77" s="88">
        <v>141</v>
      </c>
      <c r="HE77" s="90">
        <v>145</v>
      </c>
      <c r="HF77" s="93">
        <v>149</v>
      </c>
      <c r="HG77" s="99">
        <v>151</v>
      </c>
      <c r="HH77" s="104">
        <v>152</v>
      </c>
      <c r="HI77" s="114">
        <v>155</v>
      </c>
      <c r="HJ77" s="117">
        <v>164</v>
      </c>
      <c r="HK77" s="122">
        <v>165</v>
      </c>
      <c r="HL77" s="124">
        <v>165</v>
      </c>
      <c r="HM77" s="129">
        <v>165</v>
      </c>
      <c r="HN77" s="133">
        <v>169</v>
      </c>
      <c r="HO77" s="136">
        <v>176</v>
      </c>
      <c r="HP77" s="140">
        <v>178</v>
      </c>
      <c r="HQ77" s="145">
        <v>183</v>
      </c>
      <c r="HR77" s="149">
        <v>185</v>
      </c>
      <c r="HS77" s="153">
        <v>189</v>
      </c>
      <c r="HT77" s="158">
        <v>193</v>
      </c>
      <c r="HU77" s="163">
        <v>195</v>
      </c>
      <c r="HV77" s="167">
        <v>200</v>
      </c>
      <c r="HW77" s="174">
        <v>204</v>
      </c>
      <c r="HX77" s="178">
        <v>208</v>
      </c>
      <c r="HY77" s="184">
        <v>210</v>
      </c>
      <c r="HZ77" s="189">
        <v>210</v>
      </c>
      <c r="IA77" s="193">
        <v>211</v>
      </c>
      <c r="IB77" s="202">
        <v>212</v>
      </c>
      <c r="IC77" s="205">
        <v>219</v>
      </c>
      <c r="ID77" s="209">
        <v>221</v>
      </c>
      <c r="IE77" s="218">
        <v>224</v>
      </c>
      <c r="IF77" s="225">
        <v>225</v>
      </c>
      <c r="IG77" s="229">
        <v>227</v>
      </c>
      <c r="IH77" s="235">
        <v>229</v>
      </c>
      <c r="II77" s="245">
        <v>230</v>
      </c>
      <c r="IJ77" s="251">
        <v>233</v>
      </c>
      <c r="IK77" s="255">
        <v>237</v>
      </c>
      <c r="IL77" s="264">
        <v>238</v>
      </c>
      <c r="IM77" s="268">
        <v>240</v>
      </c>
      <c r="IN77" s="272">
        <v>241</v>
      </c>
      <c r="IO77" s="279">
        <v>242</v>
      </c>
      <c r="IP77" s="285">
        <v>254</v>
      </c>
      <c r="IQ77" s="291">
        <v>264</v>
      </c>
      <c r="IR77" s="295">
        <v>271</v>
      </c>
      <c r="IS77" s="299">
        <v>279</v>
      </c>
      <c r="IT77" s="305">
        <v>292</v>
      </c>
      <c r="IU77" s="308">
        <v>300</v>
      </c>
      <c r="IV77" s="310">
        <v>312</v>
      </c>
      <c r="IW77" s="313">
        <v>321</v>
      </c>
      <c r="IX77" s="317">
        <v>335</v>
      </c>
      <c r="IY77" s="322">
        <v>370</v>
      </c>
      <c r="IZ77" s="327">
        <v>412</v>
      </c>
      <c r="JA77" s="331">
        <v>511</v>
      </c>
      <c r="JB77" s="335">
        <v>622</v>
      </c>
      <c r="JC77" s="338">
        <v>730</v>
      </c>
      <c r="JD77" s="343">
        <v>839</v>
      </c>
      <c r="JE77" s="346">
        <v>960</v>
      </c>
      <c r="JF77" s="354">
        <v>1076</v>
      </c>
      <c r="JG77" s="375">
        <v>1184</v>
      </c>
      <c r="JH77" s="388">
        <v>1297</v>
      </c>
      <c r="JI77" s="393">
        <v>1401</v>
      </c>
      <c r="JJ77" s="414">
        <v>1506</v>
      </c>
      <c r="JK77" s="422">
        <v>1591</v>
      </c>
      <c r="JL77" s="429">
        <v>1801</v>
      </c>
      <c r="JM77" s="435">
        <v>1919</v>
      </c>
      <c r="JN77" s="441">
        <v>2016</v>
      </c>
      <c r="JO77" s="448">
        <v>2126</v>
      </c>
      <c r="JP77" s="456">
        <v>2238</v>
      </c>
      <c r="JQ77" s="460">
        <v>2366</v>
      </c>
      <c r="JR77" s="469">
        <v>2476</v>
      </c>
      <c r="JS77" s="475">
        <v>2585</v>
      </c>
      <c r="JT77" s="483">
        <v>2709</v>
      </c>
      <c r="JU77" s="489">
        <v>2825</v>
      </c>
      <c r="JV77" s="498">
        <v>2964</v>
      </c>
      <c r="JW77" s="505">
        <v>3124</v>
      </c>
      <c r="JX77" s="511">
        <v>3255</v>
      </c>
      <c r="JY77" s="519">
        <v>3381</v>
      </c>
      <c r="JZ77" s="530">
        <v>3492</v>
      </c>
      <c r="KA77" s="218">
        <f t="shared" si="125"/>
        <v>111</v>
      </c>
      <c r="KB77" s="4"/>
    </row>
    <row r="78" spans="1:288" ht="15" customHeight="1" x14ac:dyDescent="0.2">
      <c r="A78" s="557">
        <v>5</v>
      </c>
      <c r="B78" s="132">
        <v>77</v>
      </c>
      <c r="C78" s="4" t="s">
        <v>301</v>
      </c>
      <c r="D78" s="132">
        <v>3</v>
      </c>
      <c r="E78" s="132">
        <v>1</v>
      </c>
      <c r="F78" s="7">
        <v>249</v>
      </c>
      <c r="G78" s="7">
        <v>251</v>
      </c>
      <c r="H78" s="10">
        <v>253</v>
      </c>
      <c r="I78" s="13">
        <v>255</v>
      </c>
      <c r="J78" s="18">
        <v>258</v>
      </c>
      <c r="K78" s="22">
        <v>263</v>
      </c>
      <c r="L78" s="31">
        <v>267</v>
      </c>
      <c r="M78" s="37">
        <v>270</v>
      </c>
      <c r="N78" s="41">
        <v>272</v>
      </c>
      <c r="O78" s="44">
        <v>275</v>
      </c>
      <c r="P78" s="47">
        <v>277</v>
      </c>
      <c r="Q78" s="53">
        <v>281</v>
      </c>
      <c r="R78" s="65">
        <v>283</v>
      </c>
      <c r="S78" s="69">
        <v>285</v>
      </c>
      <c r="T78" s="71">
        <v>288</v>
      </c>
      <c r="U78" s="73">
        <v>290</v>
      </c>
      <c r="V78" s="77">
        <v>293</v>
      </c>
      <c r="W78" s="82">
        <v>295</v>
      </c>
      <c r="X78" s="88">
        <v>299</v>
      </c>
      <c r="Y78" s="90">
        <v>303</v>
      </c>
      <c r="Z78" s="93">
        <v>305</v>
      </c>
      <c r="AA78" s="99">
        <v>308</v>
      </c>
      <c r="AB78" s="104">
        <v>310</v>
      </c>
      <c r="AC78" s="114">
        <v>314</v>
      </c>
      <c r="AD78" s="117">
        <v>316</v>
      </c>
      <c r="AE78" s="122">
        <v>319</v>
      </c>
      <c r="AF78" s="124">
        <v>321</v>
      </c>
      <c r="AG78" s="129">
        <v>325</v>
      </c>
      <c r="AH78" s="133">
        <v>328</v>
      </c>
      <c r="AI78" s="136">
        <v>334</v>
      </c>
      <c r="AJ78" s="140">
        <v>338</v>
      </c>
      <c r="AK78" s="1">
        <f>ROUND((AJ78-AG78)/3+AJ78,1)</f>
        <v>342.3</v>
      </c>
      <c r="AL78" s="149">
        <v>345</v>
      </c>
      <c r="AM78" s="153">
        <v>348</v>
      </c>
      <c r="AN78" s="158">
        <v>350</v>
      </c>
      <c r="AO78" s="163">
        <v>353</v>
      </c>
      <c r="AP78" s="167">
        <v>355</v>
      </c>
      <c r="AQ78" s="1">
        <v>357</v>
      </c>
      <c r="AR78" s="178">
        <v>363</v>
      </c>
      <c r="AS78" s="184">
        <v>370</v>
      </c>
      <c r="AT78" s="1">
        <f>ROUND((AS78-AP78)/3*1.2+AS78,1)</f>
        <v>376</v>
      </c>
      <c r="AU78" s="193">
        <v>385</v>
      </c>
      <c r="AV78" s="1">
        <v>393</v>
      </c>
      <c r="AW78" s="205">
        <v>400</v>
      </c>
      <c r="AX78" s="1">
        <v>407</v>
      </c>
      <c r="AY78" s="218">
        <v>411</v>
      </c>
      <c r="AZ78" s="225">
        <v>414</v>
      </c>
      <c r="BA78" s="1">
        <v>418</v>
      </c>
      <c r="BB78" s="235">
        <v>421</v>
      </c>
      <c r="BC78" s="245">
        <v>423</v>
      </c>
      <c r="BD78" s="251">
        <v>425</v>
      </c>
      <c r="BE78" s="255">
        <v>429</v>
      </c>
      <c r="BF78" s="264">
        <v>433</v>
      </c>
      <c r="BG78" s="268">
        <v>439</v>
      </c>
      <c r="BH78" s="272">
        <v>447</v>
      </c>
      <c r="BI78" s="279">
        <v>453</v>
      </c>
      <c r="BJ78" s="285">
        <v>457</v>
      </c>
      <c r="BK78" s="291">
        <v>462</v>
      </c>
      <c r="BL78" s="295">
        <v>466</v>
      </c>
      <c r="BM78" s="299">
        <v>471</v>
      </c>
      <c r="BN78" s="1">
        <v>476</v>
      </c>
      <c r="BO78" s="308">
        <v>481</v>
      </c>
      <c r="BP78" s="310">
        <v>485</v>
      </c>
      <c r="BQ78" s="313">
        <v>493</v>
      </c>
      <c r="BR78" s="321">
        <v>498</v>
      </c>
      <c r="BS78" s="322">
        <v>501</v>
      </c>
      <c r="BT78" s="327">
        <v>505</v>
      </c>
      <c r="BU78" s="331">
        <v>509</v>
      </c>
      <c r="BV78" s="335">
        <v>513</v>
      </c>
      <c r="BW78" s="338">
        <v>517</v>
      </c>
      <c r="BX78" s="343">
        <v>520</v>
      </c>
      <c r="BY78" s="346">
        <v>526</v>
      </c>
      <c r="BZ78" s="354">
        <v>530</v>
      </c>
      <c r="CA78" s="375">
        <v>2</v>
      </c>
      <c r="CB78" s="388">
        <v>6</v>
      </c>
      <c r="CC78" s="393">
        <v>12</v>
      </c>
      <c r="CD78" s="414">
        <v>16</v>
      </c>
      <c r="CE78" s="422">
        <v>23</v>
      </c>
      <c r="CF78" s="429">
        <v>30</v>
      </c>
      <c r="CG78" s="435">
        <v>34</v>
      </c>
      <c r="CH78" s="441">
        <v>37</v>
      </c>
      <c r="CI78" s="448">
        <v>42</v>
      </c>
      <c r="CJ78" s="1">
        <v>46</v>
      </c>
      <c r="CK78" s="460">
        <v>50</v>
      </c>
      <c r="CL78" s="469">
        <v>53</v>
      </c>
      <c r="CM78" s="475">
        <v>57</v>
      </c>
      <c r="CN78" s="483">
        <v>61</v>
      </c>
      <c r="CO78" s="489">
        <v>64</v>
      </c>
      <c r="CP78" s="498">
        <v>68</v>
      </c>
      <c r="CQ78" s="505">
        <v>73</v>
      </c>
      <c r="CR78" s="511">
        <v>79</v>
      </c>
      <c r="CS78" s="519">
        <v>82</v>
      </c>
      <c r="CT78" s="530">
        <v>85</v>
      </c>
      <c r="CU78" s="218">
        <f t="shared" si="123"/>
        <v>3</v>
      </c>
      <c r="CV78" s="7">
        <v>7</v>
      </c>
      <c r="CW78" s="7">
        <v>8</v>
      </c>
      <c r="CX78" s="10">
        <v>10</v>
      </c>
      <c r="CY78" s="13">
        <v>11</v>
      </c>
      <c r="CZ78" s="18">
        <v>13</v>
      </c>
      <c r="DA78" s="22">
        <v>16</v>
      </c>
      <c r="DB78" s="31">
        <v>17</v>
      </c>
      <c r="DC78" s="37">
        <v>19</v>
      </c>
      <c r="DD78" s="41">
        <v>19</v>
      </c>
      <c r="DE78" s="44">
        <v>21</v>
      </c>
      <c r="DF78" s="47">
        <v>22</v>
      </c>
      <c r="DG78" s="53">
        <v>24</v>
      </c>
      <c r="DH78" s="65">
        <v>25</v>
      </c>
      <c r="DI78" s="69">
        <v>26</v>
      </c>
      <c r="DJ78" s="71">
        <v>28</v>
      </c>
      <c r="DK78" s="73">
        <v>29</v>
      </c>
      <c r="DL78" s="77">
        <v>30</v>
      </c>
      <c r="DM78" s="82">
        <v>31</v>
      </c>
      <c r="DN78" s="88">
        <v>32</v>
      </c>
      <c r="DO78" s="90">
        <v>32</v>
      </c>
      <c r="DP78" s="93">
        <v>33</v>
      </c>
      <c r="DQ78" s="99">
        <v>34</v>
      </c>
      <c r="DR78" s="104">
        <v>35</v>
      </c>
      <c r="DS78" s="114">
        <v>37</v>
      </c>
      <c r="DT78" s="117">
        <v>39</v>
      </c>
      <c r="DU78" s="122">
        <v>41</v>
      </c>
      <c r="DV78" s="124">
        <v>43</v>
      </c>
      <c r="DW78" s="129">
        <v>44</v>
      </c>
      <c r="DX78" s="133">
        <v>45</v>
      </c>
      <c r="DY78" s="136">
        <v>45</v>
      </c>
      <c r="DZ78" s="140">
        <v>45</v>
      </c>
      <c r="EA78" s="1">
        <v>45</v>
      </c>
      <c r="EB78" s="149">
        <v>45</v>
      </c>
      <c r="EC78" s="153">
        <v>46</v>
      </c>
      <c r="ED78" s="158">
        <v>48</v>
      </c>
      <c r="EE78" s="163">
        <v>50</v>
      </c>
      <c r="EF78" s="167">
        <v>52</v>
      </c>
      <c r="EG78" s="1">
        <v>54</v>
      </c>
      <c r="EH78" s="178">
        <v>59</v>
      </c>
      <c r="EI78" s="184">
        <v>66</v>
      </c>
      <c r="EJ78" s="1">
        <v>67</v>
      </c>
      <c r="EK78" s="193">
        <v>67</v>
      </c>
      <c r="EL78" s="1">
        <f>EK78</f>
        <v>67</v>
      </c>
      <c r="EM78" s="205">
        <v>67</v>
      </c>
      <c r="EN78" s="209">
        <v>67</v>
      </c>
      <c r="EO78" s="218">
        <v>70</v>
      </c>
      <c r="EP78" s="225">
        <v>72</v>
      </c>
      <c r="EQ78" s="1">
        <v>74</v>
      </c>
      <c r="ER78" s="235">
        <v>79</v>
      </c>
      <c r="ES78" s="245">
        <v>81</v>
      </c>
      <c r="ET78" s="251">
        <v>83</v>
      </c>
      <c r="EU78" s="255">
        <v>85</v>
      </c>
      <c r="EV78" s="264">
        <v>86</v>
      </c>
      <c r="EW78" s="268">
        <v>86</v>
      </c>
      <c r="EX78" s="272">
        <v>86</v>
      </c>
      <c r="EY78" s="279">
        <v>86</v>
      </c>
      <c r="EZ78" s="285">
        <v>86</v>
      </c>
      <c r="FA78" s="291">
        <v>86</v>
      </c>
      <c r="FB78" s="295">
        <v>86</v>
      </c>
      <c r="FC78" s="299">
        <v>86</v>
      </c>
      <c r="FD78" s="1">
        <v>86</v>
      </c>
      <c r="FE78" s="308">
        <v>86</v>
      </c>
      <c r="FF78" s="310">
        <v>86</v>
      </c>
      <c r="FG78" s="313">
        <v>86</v>
      </c>
      <c r="FH78" s="321">
        <v>86</v>
      </c>
      <c r="FI78" s="322">
        <v>86</v>
      </c>
      <c r="FJ78" s="327">
        <v>86</v>
      </c>
      <c r="FK78" s="331">
        <v>86</v>
      </c>
      <c r="FL78" s="335">
        <v>86</v>
      </c>
      <c r="FM78" s="338">
        <v>86</v>
      </c>
      <c r="FN78" s="343">
        <v>86</v>
      </c>
      <c r="FO78" s="346">
        <v>86</v>
      </c>
      <c r="FP78" s="354">
        <v>86</v>
      </c>
      <c r="FQ78" s="375">
        <v>1.1299999999999999</v>
      </c>
      <c r="FR78" s="388">
        <v>1.1299999999999999</v>
      </c>
      <c r="FS78" s="393">
        <v>1.1299999999999999</v>
      </c>
      <c r="FT78" s="414">
        <v>1.1299999999999999</v>
      </c>
      <c r="FU78" s="422">
        <v>1.1299999999999999</v>
      </c>
      <c r="FV78" s="429">
        <v>1.1299999999999999</v>
      </c>
      <c r="FW78" s="435">
        <v>1.1299999999999999</v>
      </c>
      <c r="FX78" s="441">
        <v>1.1299999999999999</v>
      </c>
      <c r="FY78" s="448">
        <v>1.1299999999999999</v>
      </c>
      <c r="FZ78" s="1">
        <v>1.1299999999999999</v>
      </c>
      <c r="GA78" s="460">
        <v>1.1299999999999999</v>
      </c>
      <c r="GB78" s="469">
        <v>1.1299999999999999</v>
      </c>
      <c r="GC78" s="475">
        <v>1.1299999999999999</v>
      </c>
      <c r="GD78" s="483">
        <v>1.1299999999999999</v>
      </c>
      <c r="GE78" s="489">
        <v>1.1299999999999999</v>
      </c>
      <c r="GF78" s="498">
        <v>1.1299999999999999</v>
      </c>
      <c r="GG78" s="505">
        <v>1.1299999999999999</v>
      </c>
      <c r="GH78" s="511">
        <v>1.1299999999999999</v>
      </c>
      <c r="GI78" s="519">
        <v>1.1299999999999999</v>
      </c>
      <c r="GJ78" s="530">
        <v>1.1299999999999999</v>
      </c>
      <c r="GK78" s="218">
        <f t="shared" si="124"/>
        <v>0</v>
      </c>
      <c r="GL78" s="7">
        <v>5996</v>
      </c>
      <c r="GM78" s="7">
        <v>6047</v>
      </c>
      <c r="GN78" s="7">
        <v>6099</v>
      </c>
      <c r="GO78" s="13">
        <v>6145</v>
      </c>
      <c r="GP78" s="17">
        <v>6195</v>
      </c>
      <c r="GQ78" s="22">
        <v>6258</v>
      </c>
      <c r="GR78" s="31">
        <v>6345</v>
      </c>
      <c r="GS78" s="37">
        <v>6424</v>
      </c>
      <c r="GT78" s="41">
        <v>6498</v>
      </c>
      <c r="GU78" s="44">
        <v>6574</v>
      </c>
      <c r="GV78" s="47">
        <v>6644</v>
      </c>
      <c r="GW78" s="53">
        <v>6731</v>
      </c>
      <c r="GX78" s="65">
        <v>6805</v>
      </c>
      <c r="GY78" s="69">
        <v>6875</v>
      </c>
      <c r="GZ78" s="71">
        <v>6966</v>
      </c>
      <c r="HA78" s="73">
        <v>7029</v>
      </c>
      <c r="HB78" s="77">
        <v>7103</v>
      </c>
      <c r="HC78" s="82">
        <v>7189</v>
      </c>
      <c r="HD78" s="88">
        <v>7267</v>
      </c>
      <c r="HE78" s="90">
        <v>7357</v>
      </c>
      <c r="HF78" s="93">
        <v>7418</v>
      </c>
      <c r="HG78" s="99">
        <v>7492</v>
      </c>
      <c r="HH78" s="104">
        <v>7569</v>
      </c>
      <c r="HI78" s="114">
        <v>7642</v>
      </c>
      <c r="HJ78" s="117">
        <v>7724</v>
      </c>
      <c r="HK78" s="122">
        <v>7801</v>
      </c>
      <c r="HL78" s="124">
        <v>7900</v>
      </c>
      <c r="HM78" s="129">
        <v>7967</v>
      </c>
      <c r="HN78" s="133">
        <v>8057</v>
      </c>
      <c r="HO78" s="136">
        <v>8597</v>
      </c>
      <c r="HP78" s="140">
        <v>8249</v>
      </c>
      <c r="HQ78" s="145">
        <v>8348</v>
      </c>
      <c r="HR78" s="149">
        <v>8419</v>
      </c>
      <c r="HS78" s="153">
        <v>8512</v>
      </c>
      <c r="HT78" s="158">
        <v>8600</v>
      </c>
      <c r="HU78" s="163">
        <v>8704</v>
      </c>
      <c r="HV78" s="167">
        <v>8795</v>
      </c>
      <c r="HW78" s="174">
        <v>8898</v>
      </c>
      <c r="HX78" s="178">
        <v>9014</v>
      </c>
      <c r="HY78" s="184">
        <v>9111</v>
      </c>
      <c r="HZ78" s="189">
        <v>9222</v>
      </c>
      <c r="IA78" s="193">
        <v>9315</v>
      </c>
      <c r="IB78" s="202">
        <v>9427</v>
      </c>
      <c r="IC78" s="205">
        <v>9520</v>
      </c>
      <c r="ID78" s="209">
        <v>9590</v>
      </c>
      <c r="IE78" s="218">
        <v>9705</v>
      </c>
      <c r="IF78" s="225">
        <v>9800</v>
      </c>
      <c r="IG78" s="229">
        <v>9921</v>
      </c>
      <c r="IH78" s="235">
        <v>10000</v>
      </c>
      <c r="II78" s="245">
        <v>10069</v>
      </c>
      <c r="IJ78" s="251">
        <v>10155</v>
      </c>
      <c r="IK78" s="255">
        <v>10239</v>
      </c>
      <c r="IL78" s="264">
        <v>10321</v>
      </c>
      <c r="IM78" s="268">
        <v>10471</v>
      </c>
      <c r="IN78" s="272">
        <v>10668</v>
      </c>
      <c r="IO78" s="279">
        <v>10836</v>
      </c>
      <c r="IP78" s="285">
        <v>10992</v>
      </c>
      <c r="IQ78" s="291">
        <v>11160</v>
      </c>
      <c r="IR78" s="295">
        <v>11327</v>
      </c>
      <c r="IS78" s="299">
        <v>11510</v>
      </c>
      <c r="IT78" s="305">
        <v>11676</v>
      </c>
      <c r="IU78" s="308">
        <v>11845</v>
      </c>
      <c r="IV78" s="310">
        <v>12018</v>
      </c>
      <c r="IW78" s="313">
        <v>12219</v>
      </c>
      <c r="IX78" s="317">
        <v>12402</v>
      </c>
      <c r="IY78" s="322">
        <v>12539</v>
      </c>
      <c r="IZ78" s="327">
        <v>12712</v>
      </c>
      <c r="JA78" s="331">
        <v>12855</v>
      </c>
      <c r="JB78" s="335">
        <v>13018</v>
      </c>
      <c r="JC78" s="338">
        <v>13187</v>
      </c>
      <c r="JD78" s="343">
        <v>13338</v>
      </c>
      <c r="JE78" s="346">
        <v>13523</v>
      </c>
      <c r="JF78" s="354">
        <v>13691</v>
      </c>
      <c r="JG78" s="375">
        <v>13825</v>
      </c>
      <c r="JH78" s="388">
        <v>13971</v>
      </c>
      <c r="JI78" s="393">
        <v>14170</v>
      </c>
      <c r="JJ78" s="414">
        <v>14325</v>
      </c>
      <c r="JK78" s="422">
        <v>14512</v>
      </c>
      <c r="JL78" s="429">
        <v>14695</v>
      </c>
      <c r="JM78" s="435">
        <v>14848</v>
      </c>
      <c r="JN78" s="441">
        <v>14979</v>
      </c>
      <c r="JO78" s="448">
        <v>15164</v>
      </c>
      <c r="JP78" s="456">
        <v>15319</v>
      </c>
      <c r="JQ78" s="460">
        <v>15484</v>
      </c>
      <c r="JR78" s="469">
        <v>15626</v>
      </c>
      <c r="JS78" s="475">
        <v>15787</v>
      </c>
      <c r="JT78" s="483">
        <v>15960</v>
      </c>
      <c r="JU78" s="489">
        <v>16110</v>
      </c>
      <c r="JV78" s="498">
        <v>16270</v>
      </c>
      <c r="JW78" s="505">
        <v>16445</v>
      </c>
      <c r="JX78" s="511">
        <v>16629</v>
      </c>
      <c r="JY78" s="519">
        <v>16804</v>
      </c>
      <c r="JZ78" s="530">
        <v>16954</v>
      </c>
      <c r="KA78" s="218">
        <f t="shared" si="125"/>
        <v>150</v>
      </c>
      <c r="KB78" s="4"/>
    </row>
    <row r="79" spans="1:288" ht="15" customHeight="1" x14ac:dyDescent="0.2">
      <c r="A79" s="557"/>
      <c r="B79" s="132">
        <v>78</v>
      </c>
      <c r="C79" s="4" t="s">
        <v>302</v>
      </c>
      <c r="D79" s="132">
        <v>2</v>
      </c>
      <c r="E79" s="132">
        <v>2</v>
      </c>
      <c r="F79" s="7">
        <v>216</v>
      </c>
      <c r="G79" s="7">
        <v>219</v>
      </c>
      <c r="H79" s="10">
        <v>221</v>
      </c>
      <c r="I79" s="1">
        <v>225</v>
      </c>
      <c r="J79" s="18">
        <v>227</v>
      </c>
      <c r="K79" s="22">
        <v>229</v>
      </c>
      <c r="L79" s="1">
        <v>232</v>
      </c>
      <c r="M79" s="37">
        <v>235</v>
      </c>
      <c r="N79" s="1">
        <f>ROUND((M79-F79)/7+M79,0)</f>
        <v>238</v>
      </c>
      <c r="O79" s="1">
        <f>ROUND((N79-F79)/8+N79,0)</f>
        <v>241</v>
      </c>
      <c r="P79" s="1">
        <f>ROUND((O79-F79)/9+O79,0)</f>
        <v>244</v>
      </c>
      <c r="Q79" s="53">
        <v>249</v>
      </c>
      <c r="R79" s="65">
        <v>253</v>
      </c>
      <c r="S79" s="69">
        <v>256</v>
      </c>
      <c r="T79" s="71">
        <v>260</v>
      </c>
      <c r="U79" s="73">
        <v>264</v>
      </c>
      <c r="V79" s="77">
        <v>268</v>
      </c>
      <c r="W79" s="82">
        <v>273</v>
      </c>
      <c r="X79" s="88">
        <v>277</v>
      </c>
      <c r="Y79" s="90">
        <v>279</v>
      </c>
      <c r="Z79" s="93">
        <v>283</v>
      </c>
      <c r="AA79" s="99">
        <v>287</v>
      </c>
      <c r="AB79" s="104">
        <v>290</v>
      </c>
      <c r="AC79" s="114">
        <v>294</v>
      </c>
      <c r="AD79" s="117">
        <v>302</v>
      </c>
      <c r="AE79" s="122">
        <v>305</v>
      </c>
      <c r="AF79" s="124">
        <v>308</v>
      </c>
      <c r="AG79" s="129">
        <v>310</v>
      </c>
      <c r="AH79" s="133">
        <v>311</v>
      </c>
      <c r="AI79" s="136">
        <v>313</v>
      </c>
      <c r="AJ79" s="140">
        <v>316</v>
      </c>
      <c r="AK79" s="145">
        <v>317</v>
      </c>
      <c r="AL79" s="149">
        <v>318</v>
      </c>
      <c r="AM79" s="153">
        <v>325</v>
      </c>
      <c r="AN79" s="158">
        <v>331</v>
      </c>
      <c r="AO79" s="1">
        <v>337</v>
      </c>
      <c r="AP79" s="167">
        <v>343</v>
      </c>
      <c r="AQ79" s="174">
        <v>346</v>
      </c>
      <c r="AR79" s="178">
        <v>346</v>
      </c>
      <c r="AS79" s="184">
        <v>348</v>
      </c>
      <c r="AT79" s="189">
        <v>349</v>
      </c>
      <c r="AU79" s="193">
        <v>350</v>
      </c>
      <c r="AV79" s="202">
        <v>352</v>
      </c>
      <c r="AW79" s="205">
        <v>353</v>
      </c>
      <c r="AX79" s="209">
        <v>355</v>
      </c>
      <c r="AY79" s="218">
        <v>356</v>
      </c>
      <c r="AZ79" s="225">
        <v>362</v>
      </c>
      <c r="BA79" s="229">
        <v>368</v>
      </c>
      <c r="BB79" s="244">
        <v>372</v>
      </c>
      <c r="BC79" s="1">
        <v>377</v>
      </c>
      <c r="BD79" s="251">
        <v>382</v>
      </c>
      <c r="BE79" s="255">
        <v>383</v>
      </c>
      <c r="BF79" s="264">
        <v>385</v>
      </c>
      <c r="BG79" s="268">
        <v>386</v>
      </c>
      <c r="BH79" s="272">
        <v>387</v>
      </c>
      <c r="BI79" s="279">
        <v>388</v>
      </c>
      <c r="BJ79" s="285">
        <v>389</v>
      </c>
      <c r="BK79" s="291">
        <v>391</v>
      </c>
      <c r="BL79" s="295">
        <v>396</v>
      </c>
      <c r="BM79" s="299">
        <v>400</v>
      </c>
      <c r="BN79" s="305">
        <v>408</v>
      </c>
      <c r="BO79" s="308">
        <v>413</v>
      </c>
      <c r="BP79" s="310">
        <v>416</v>
      </c>
      <c r="BQ79" s="313">
        <v>417</v>
      </c>
      <c r="BR79" s="317">
        <v>420</v>
      </c>
      <c r="BS79" s="322">
        <v>423</v>
      </c>
      <c r="BT79" s="327">
        <v>424</v>
      </c>
      <c r="BU79" s="331">
        <v>427</v>
      </c>
      <c r="BV79" s="335">
        <v>428</v>
      </c>
      <c r="BW79" s="338">
        <v>429</v>
      </c>
      <c r="BX79" s="343">
        <v>430</v>
      </c>
      <c r="BY79" s="346">
        <v>431</v>
      </c>
      <c r="BZ79" s="354">
        <v>1.0609999999999999</v>
      </c>
      <c r="CA79" s="375">
        <v>2</v>
      </c>
      <c r="CB79" s="388">
        <v>3</v>
      </c>
      <c r="CC79" s="393">
        <v>4</v>
      </c>
      <c r="CD79" s="414">
        <v>5</v>
      </c>
      <c r="CE79" s="422">
        <v>6</v>
      </c>
      <c r="CF79" s="429">
        <v>7</v>
      </c>
      <c r="CG79" s="435">
        <v>8</v>
      </c>
      <c r="CH79" s="441">
        <v>9</v>
      </c>
      <c r="CI79" s="448">
        <v>10</v>
      </c>
      <c r="CJ79" s="456">
        <v>15</v>
      </c>
      <c r="CK79" s="460">
        <v>16</v>
      </c>
      <c r="CL79" s="469">
        <v>17</v>
      </c>
      <c r="CM79" s="475">
        <v>19</v>
      </c>
      <c r="CN79" s="483">
        <v>20</v>
      </c>
      <c r="CO79" s="489">
        <v>21</v>
      </c>
      <c r="CP79" s="498">
        <v>23</v>
      </c>
      <c r="CQ79" s="505">
        <v>24</v>
      </c>
      <c r="CR79" s="511">
        <v>25</v>
      </c>
      <c r="CS79" s="519">
        <v>26</v>
      </c>
      <c r="CT79" s="530">
        <v>27</v>
      </c>
      <c r="CU79" s="218">
        <f t="shared" si="123"/>
        <v>1</v>
      </c>
      <c r="CV79" s="7">
        <v>213</v>
      </c>
      <c r="CW79" s="7">
        <v>217</v>
      </c>
      <c r="CX79" s="10">
        <v>222</v>
      </c>
      <c r="CY79" s="1">
        <v>227</v>
      </c>
      <c r="CZ79" s="18">
        <v>231</v>
      </c>
      <c r="DA79" s="22">
        <v>236</v>
      </c>
      <c r="DB79" s="1">
        <v>240</v>
      </c>
      <c r="DC79" s="37">
        <v>242</v>
      </c>
      <c r="DD79" s="1">
        <f>ROUND((DC79-CV79)/7+DC79,0)</f>
        <v>246</v>
      </c>
      <c r="DE79" s="1">
        <f>ROUND((DD79-CV79)/8+DD79,0)</f>
        <v>250</v>
      </c>
      <c r="DF79" s="1">
        <f>ROUND((DE79-CV79)/9+DE79+1,0)</f>
        <v>255</v>
      </c>
      <c r="DG79" s="53">
        <v>256</v>
      </c>
      <c r="DH79" s="65">
        <v>260</v>
      </c>
      <c r="DI79" s="69">
        <v>264</v>
      </c>
      <c r="DJ79" s="71">
        <v>268</v>
      </c>
      <c r="DK79" s="73">
        <v>272</v>
      </c>
      <c r="DL79" s="77">
        <v>275</v>
      </c>
      <c r="DM79" s="82">
        <v>278</v>
      </c>
      <c r="DN79" s="88">
        <v>280</v>
      </c>
      <c r="DO79" s="90">
        <v>282</v>
      </c>
      <c r="DP79" s="93">
        <v>284</v>
      </c>
      <c r="DQ79" s="99">
        <v>288</v>
      </c>
      <c r="DR79" s="104">
        <v>293</v>
      </c>
      <c r="DS79" s="114">
        <v>298</v>
      </c>
      <c r="DT79" s="117">
        <v>299</v>
      </c>
      <c r="DU79" s="122">
        <v>301</v>
      </c>
      <c r="DV79" s="124">
        <v>305</v>
      </c>
      <c r="DW79" s="129">
        <v>306</v>
      </c>
      <c r="DX79" s="133">
        <v>307</v>
      </c>
      <c r="DY79" s="136">
        <v>307</v>
      </c>
      <c r="DZ79" s="140">
        <v>307</v>
      </c>
      <c r="EA79" s="145">
        <v>307</v>
      </c>
      <c r="EB79" s="149">
        <v>308</v>
      </c>
      <c r="EC79" s="153">
        <v>309</v>
      </c>
      <c r="ED79" s="158">
        <v>311</v>
      </c>
      <c r="EE79" s="1">
        <v>313</v>
      </c>
      <c r="EF79" s="167">
        <v>316</v>
      </c>
      <c r="EG79" s="174">
        <v>317</v>
      </c>
      <c r="EH79" s="178">
        <v>318</v>
      </c>
      <c r="EI79" s="184">
        <v>319</v>
      </c>
      <c r="EJ79" s="189">
        <v>319</v>
      </c>
      <c r="EK79" s="193">
        <v>319</v>
      </c>
      <c r="EL79" s="202">
        <v>319</v>
      </c>
      <c r="EM79" s="205">
        <v>319</v>
      </c>
      <c r="EN79" s="209">
        <v>319</v>
      </c>
      <c r="EO79" s="218">
        <v>320</v>
      </c>
      <c r="EP79" s="225">
        <v>321</v>
      </c>
      <c r="EQ79" s="229">
        <v>323</v>
      </c>
      <c r="ER79" s="244">
        <v>325</v>
      </c>
      <c r="ES79" s="1">
        <v>327</v>
      </c>
      <c r="ET79" s="251">
        <v>329</v>
      </c>
      <c r="EU79" s="255">
        <v>330</v>
      </c>
      <c r="EV79" s="264">
        <v>331</v>
      </c>
      <c r="EW79" s="1">
        <f>EV79</f>
        <v>331</v>
      </c>
      <c r="EX79" s="1">
        <f>EW79</f>
        <v>331</v>
      </c>
      <c r="EY79" s="279">
        <v>333</v>
      </c>
      <c r="EZ79" s="285">
        <v>334</v>
      </c>
      <c r="FA79" s="291">
        <v>335</v>
      </c>
      <c r="FB79" s="295">
        <v>336</v>
      </c>
      <c r="FC79" s="299">
        <v>337</v>
      </c>
      <c r="FD79" s="305">
        <v>339</v>
      </c>
      <c r="FE79" s="308">
        <v>342</v>
      </c>
      <c r="FF79" s="310">
        <v>343</v>
      </c>
      <c r="FG79" s="313">
        <v>343</v>
      </c>
      <c r="FH79" s="317">
        <v>343</v>
      </c>
      <c r="FI79" s="322">
        <v>343</v>
      </c>
      <c r="FJ79" s="327">
        <v>343</v>
      </c>
      <c r="FK79" s="331">
        <v>343</v>
      </c>
      <c r="FL79" s="335">
        <v>343</v>
      </c>
      <c r="FM79" s="338">
        <v>344</v>
      </c>
      <c r="FN79" s="343">
        <v>346</v>
      </c>
      <c r="FO79" s="346">
        <v>348</v>
      </c>
      <c r="FP79" s="354">
        <v>351</v>
      </c>
      <c r="FQ79" s="375">
        <v>0.99</v>
      </c>
      <c r="FR79" s="388">
        <v>2</v>
      </c>
      <c r="FS79" s="393">
        <v>3</v>
      </c>
      <c r="FT79" s="414">
        <v>3</v>
      </c>
      <c r="FU79" s="422">
        <v>4</v>
      </c>
      <c r="FV79" s="429">
        <v>5</v>
      </c>
      <c r="FW79" s="435">
        <v>6</v>
      </c>
      <c r="FX79" s="441">
        <v>7</v>
      </c>
      <c r="FY79" s="448">
        <v>8</v>
      </c>
      <c r="FZ79" s="456">
        <v>9</v>
      </c>
      <c r="GA79" s="460">
        <v>10</v>
      </c>
      <c r="GB79" s="469">
        <v>11</v>
      </c>
      <c r="GC79" s="475">
        <v>12</v>
      </c>
      <c r="GD79" s="483">
        <v>13</v>
      </c>
      <c r="GE79" s="489">
        <v>14</v>
      </c>
      <c r="GF79" s="498">
        <v>15</v>
      </c>
      <c r="GG79" s="505">
        <v>15</v>
      </c>
      <c r="GH79" s="511">
        <v>16</v>
      </c>
      <c r="GI79" s="519">
        <v>16</v>
      </c>
      <c r="GJ79" s="530">
        <v>17</v>
      </c>
      <c r="GK79" s="218">
        <f t="shared" si="124"/>
        <v>1</v>
      </c>
      <c r="GL79" s="7">
        <v>7865</v>
      </c>
      <c r="GM79" s="7">
        <v>8000</v>
      </c>
      <c r="GN79" s="7">
        <v>8163</v>
      </c>
      <c r="GO79" s="13">
        <v>8307</v>
      </c>
      <c r="GP79" s="17">
        <v>8435</v>
      </c>
      <c r="GQ79" s="22">
        <v>8584</v>
      </c>
      <c r="GR79" s="31">
        <v>8782</v>
      </c>
      <c r="GS79" s="37">
        <v>8886</v>
      </c>
      <c r="GT79" s="41">
        <v>9040</v>
      </c>
      <c r="GU79" s="44">
        <v>9179</v>
      </c>
      <c r="GV79" s="47">
        <v>9309</v>
      </c>
      <c r="GW79" s="53">
        <v>9466</v>
      </c>
      <c r="GX79" s="65">
        <v>9603</v>
      </c>
      <c r="GY79" s="69">
        <v>9722</v>
      </c>
      <c r="GZ79" s="71">
        <v>9843</v>
      </c>
      <c r="HA79" s="73">
        <v>9948</v>
      </c>
      <c r="HB79" s="77">
        <v>10058</v>
      </c>
      <c r="HC79" s="82">
        <v>10241</v>
      </c>
      <c r="HD79" s="88">
        <v>10407</v>
      </c>
      <c r="HE79" s="90">
        <v>10500</v>
      </c>
      <c r="HF79" s="93">
        <v>10630</v>
      </c>
      <c r="HG79" s="99">
        <v>10743</v>
      </c>
      <c r="HH79" s="104">
        <v>10862</v>
      </c>
      <c r="HI79" s="114">
        <v>10982</v>
      </c>
      <c r="HJ79" s="117">
        <v>11076</v>
      </c>
      <c r="HK79" s="122">
        <v>11231</v>
      </c>
      <c r="HL79" s="124">
        <v>11296</v>
      </c>
      <c r="HM79" s="129">
        <v>11364</v>
      </c>
      <c r="HN79" s="133">
        <v>11436</v>
      </c>
      <c r="HO79" s="136">
        <v>11511</v>
      </c>
      <c r="HP79" s="140">
        <v>11579</v>
      </c>
      <c r="HQ79" s="145">
        <v>11649</v>
      </c>
      <c r="HR79" s="149">
        <v>11718</v>
      </c>
      <c r="HS79" s="153">
        <v>11906</v>
      </c>
      <c r="HT79" s="158">
        <v>12120</v>
      </c>
      <c r="HU79" s="163">
        <v>12303</v>
      </c>
      <c r="HV79" s="167">
        <v>12491</v>
      </c>
      <c r="HW79" s="174">
        <v>12593</v>
      </c>
      <c r="HX79" s="178">
        <v>12610</v>
      </c>
      <c r="HY79" s="184">
        <v>12620</v>
      </c>
      <c r="HZ79" s="189">
        <v>12629</v>
      </c>
      <c r="IA79" s="193">
        <v>12682</v>
      </c>
      <c r="IB79" s="202">
        <v>12751</v>
      </c>
      <c r="IC79" s="205">
        <v>12851</v>
      </c>
      <c r="ID79" s="209">
        <v>12934</v>
      </c>
      <c r="IE79" s="218">
        <v>13056</v>
      </c>
      <c r="IF79" s="225">
        <v>13281</v>
      </c>
      <c r="IG79" s="229">
        <v>13498</v>
      </c>
      <c r="IH79" s="235">
        <v>13715</v>
      </c>
      <c r="II79" s="245">
        <v>13908</v>
      </c>
      <c r="IJ79" s="251">
        <v>13967</v>
      </c>
      <c r="IK79" s="255">
        <v>13982</v>
      </c>
      <c r="IL79" s="264">
        <v>14000</v>
      </c>
      <c r="IM79" s="268">
        <v>14070</v>
      </c>
      <c r="IN79" s="272">
        <v>14147</v>
      </c>
      <c r="IO79" s="279">
        <v>14228</v>
      </c>
      <c r="IP79" s="285">
        <v>14312</v>
      </c>
      <c r="IQ79" s="291">
        <v>14472</v>
      </c>
      <c r="IR79" s="295">
        <v>14629</v>
      </c>
      <c r="IS79" s="299">
        <v>14826</v>
      </c>
      <c r="IT79" s="305">
        <v>14992</v>
      </c>
      <c r="IU79" s="308">
        <v>15154</v>
      </c>
      <c r="IV79" s="310">
        <v>15189</v>
      </c>
      <c r="IW79" s="313">
        <v>15197</v>
      </c>
      <c r="IX79" s="317">
        <v>15209</v>
      </c>
      <c r="IY79" s="322">
        <v>15277</v>
      </c>
      <c r="IZ79" s="327">
        <v>15358</v>
      </c>
      <c r="JA79" s="331">
        <v>15444</v>
      </c>
      <c r="JB79" s="335">
        <v>15516</v>
      </c>
      <c r="JC79" s="338">
        <v>15629</v>
      </c>
      <c r="JD79" s="343">
        <v>15863</v>
      </c>
      <c r="JE79" s="346">
        <v>16063</v>
      </c>
      <c r="JF79" s="354">
        <v>16223</v>
      </c>
      <c r="JG79" s="375">
        <v>16348</v>
      </c>
      <c r="JH79" s="388">
        <v>16392</v>
      </c>
      <c r="JI79" s="393">
        <v>16431</v>
      </c>
      <c r="JJ79" s="414">
        <v>16472</v>
      </c>
      <c r="JK79" s="422">
        <v>16513</v>
      </c>
      <c r="JL79" s="429">
        <v>16566</v>
      </c>
      <c r="JM79" s="435">
        <v>16611</v>
      </c>
      <c r="JN79" s="441">
        <v>16673</v>
      </c>
      <c r="JO79" s="448">
        <v>16759</v>
      </c>
      <c r="JP79" s="456">
        <v>16936</v>
      </c>
      <c r="JQ79" s="460">
        <v>17046</v>
      </c>
      <c r="JR79" s="469">
        <v>17135</v>
      </c>
      <c r="JS79" s="475">
        <v>17288</v>
      </c>
      <c r="JT79" s="483">
        <v>17357</v>
      </c>
      <c r="JU79" s="489">
        <v>17413</v>
      </c>
      <c r="JV79" s="498">
        <v>17478</v>
      </c>
      <c r="JW79" s="505">
        <v>17548</v>
      </c>
      <c r="JX79" s="511">
        <v>17611</v>
      </c>
      <c r="JY79" s="519">
        <v>17664</v>
      </c>
      <c r="JZ79" s="530">
        <v>17745</v>
      </c>
      <c r="KA79" s="218">
        <f t="shared" si="125"/>
        <v>81</v>
      </c>
      <c r="KB79" s="4"/>
    </row>
    <row r="80" spans="1:288" ht="15" customHeight="1" x14ac:dyDescent="0.2">
      <c r="A80" s="557"/>
      <c r="B80" s="132">
        <v>79</v>
      </c>
      <c r="C80" s="4" t="s">
        <v>303</v>
      </c>
      <c r="D80" s="132">
        <v>0</v>
      </c>
      <c r="E80" s="132">
        <v>3</v>
      </c>
      <c r="F80" s="7">
        <v>371</v>
      </c>
      <c r="G80" s="1">
        <v>381</v>
      </c>
      <c r="H80" s="10">
        <v>396</v>
      </c>
      <c r="I80" s="13">
        <v>403</v>
      </c>
      <c r="J80" s="1">
        <v>413</v>
      </c>
      <c r="K80" s="1">
        <v>423</v>
      </c>
      <c r="L80" s="5">
        <v>423</v>
      </c>
      <c r="M80" s="5">
        <v>423</v>
      </c>
      <c r="N80" s="41">
        <v>437</v>
      </c>
      <c r="O80" s="44">
        <v>445</v>
      </c>
      <c r="P80" s="47">
        <v>452</v>
      </c>
      <c r="Q80" s="53">
        <v>460</v>
      </c>
      <c r="R80" s="65">
        <v>467</v>
      </c>
      <c r="S80" s="69">
        <v>476</v>
      </c>
      <c r="T80" s="71">
        <v>487</v>
      </c>
      <c r="U80" s="73">
        <v>497</v>
      </c>
      <c r="V80" s="77">
        <v>504</v>
      </c>
      <c r="W80" s="82">
        <v>512</v>
      </c>
      <c r="X80" s="88">
        <v>522</v>
      </c>
      <c r="Y80" s="90">
        <v>533</v>
      </c>
      <c r="Z80" s="93">
        <v>542</v>
      </c>
      <c r="AA80" s="1">
        <f>ROUND((Z80-W80)/3+Z80,1)</f>
        <v>552</v>
      </c>
      <c r="AB80" s="1">
        <f>ROUND((AA80-X80)/3+AA80,1)</f>
        <v>562</v>
      </c>
      <c r="AC80" s="114">
        <v>570</v>
      </c>
      <c r="AD80" s="117">
        <v>585</v>
      </c>
      <c r="AE80" s="122">
        <v>592</v>
      </c>
      <c r="AF80" s="1">
        <f>ROUND((AE80-AB80)/3+AE80,1)</f>
        <v>602</v>
      </c>
      <c r="AG80" s="1">
        <f>ROUND((AF80-AC80)/3+AF80,1)</f>
        <v>612.70000000000005</v>
      </c>
      <c r="AH80" s="1">
        <f t="shared" ref="AH80:AH81" si="132">ROUND((AG80-AD80)/3+AG80,1)</f>
        <v>621.9</v>
      </c>
      <c r="AI80" s="1">
        <f>ROUND((AH80-AE80)/3+AH80,1)</f>
        <v>631.9</v>
      </c>
      <c r="AJ80" s="1">
        <f t="shared" ref="AJ80:AJ81" si="133">ROUND((AI80-AF80)/3+AI80,1)</f>
        <v>641.9</v>
      </c>
      <c r="AK80" s="1">
        <f t="shared" ref="AK80:AK81" si="134">ROUND((AJ80-AG80)/3+AJ80,1)</f>
        <v>651.6</v>
      </c>
      <c r="AL80" s="1">
        <v>664.7</v>
      </c>
      <c r="AM80" s="1">
        <v>677.8</v>
      </c>
      <c r="AN80" s="158">
        <v>667</v>
      </c>
      <c r="AO80" s="163">
        <v>673</v>
      </c>
      <c r="AP80" s="1">
        <v>679</v>
      </c>
      <c r="AQ80" s="1">
        <v>685</v>
      </c>
      <c r="AR80" s="1">
        <v>691</v>
      </c>
      <c r="AS80" s="184">
        <v>698</v>
      </c>
      <c r="AT80" s="189">
        <v>701</v>
      </c>
      <c r="AU80" s="1">
        <v>705</v>
      </c>
      <c r="AV80" s="202">
        <v>718</v>
      </c>
      <c r="AW80" s="205">
        <v>727</v>
      </c>
      <c r="AX80" s="209">
        <v>738</v>
      </c>
      <c r="AY80" s="1">
        <v>748</v>
      </c>
      <c r="AZ80" s="225">
        <v>753</v>
      </c>
      <c r="BA80" s="229">
        <v>759</v>
      </c>
      <c r="BB80" s="235">
        <v>764</v>
      </c>
      <c r="BC80" s="245">
        <v>767</v>
      </c>
      <c r="BD80" s="254">
        <v>772</v>
      </c>
      <c r="BE80" s="255">
        <v>776</v>
      </c>
      <c r="BF80" s="264">
        <v>785</v>
      </c>
      <c r="BG80" s="268">
        <v>797</v>
      </c>
      <c r="BH80" s="272">
        <v>800</v>
      </c>
      <c r="BI80" s="279">
        <v>807</v>
      </c>
      <c r="BJ80" s="285">
        <v>811</v>
      </c>
      <c r="BK80" s="291">
        <v>820</v>
      </c>
      <c r="BL80" s="295">
        <v>831</v>
      </c>
      <c r="BM80" s="299">
        <v>843</v>
      </c>
      <c r="BN80" s="305">
        <v>855</v>
      </c>
      <c r="BO80" s="308">
        <v>840</v>
      </c>
      <c r="BP80" s="310">
        <v>846</v>
      </c>
      <c r="BQ80" s="313">
        <v>853</v>
      </c>
      <c r="BR80" s="317">
        <v>859</v>
      </c>
      <c r="BS80" s="326">
        <v>867</v>
      </c>
      <c r="BT80" s="327">
        <v>874</v>
      </c>
      <c r="BU80" s="1">
        <v>881</v>
      </c>
      <c r="BV80" s="335">
        <v>888</v>
      </c>
      <c r="BW80" s="338">
        <v>893</v>
      </c>
      <c r="BX80" s="343">
        <v>898</v>
      </c>
      <c r="BY80" s="346">
        <v>903</v>
      </c>
      <c r="BZ80" s="354">
        <v>908</v>
      </c>
      <c r="CA80" s="1">
        <v>914</v>
      </c>
      <c r="CB80" s="388">
        <v>917</v>
      </c>
      <c r="CC80" s="393">
        <v>921</v>
      </c>
      <c r="CD80" s="414">
        <v>929</v>
      </c>
      <c r="CE80" s="422">
        <v>935</v>
      </c>
      <c r="CF80" s="429">
        <v>941</v>
      </c>
      <c r="CG80" s="435">
        <v>949</v>
      </c>
      <c r="CH80" s="441">
        <v>957</v>
      </c>
      <c r="CI80" s="1">
        <v>965</v>
      </c>
      <c r="CJ80" s="456">
        <v>974</v>
      </c>
      <c r="CK80" s="1">
        <v>982</v>
      </c>
      <c r="CL80" s="469">
        <v>984</v>
      </c>
      <c r="CM80" s="1">
        <v>989</v>
      </c>
      <c r="CN80" s="483">
        <v>988</v>
      </c>
      <c r="CO80" s="1">
        <v>990</v>
      </c>
      <c r="CP80" s="1">
        <v>992</v>
      </c>
      <c r="CQ80" s="1">
        <v>994</v>
      </c>
      <c r="CR80" s="1">
        <v>996</v>
      </c>
      <c r="CS80" s="519">
        <v>989</v>
      </c>
      <c r="CT80" s="530">
        <v>989</v>
      </c>
      <c r="CU80" s="218">
        <f t="shared" si="123"/>
        <v>0</v>
      </c>
      <c r="CV80" s="7" t="s">
        <v>7</v>
      </c>
      <c r="CW80" s="7" t="s">
        <v>7</v>
      </c>
      <c r="CX80" s="11" t="s">
        <v>7</v>
      </c>
      <c r="CY80" s="13">
        <v>1.3380000000000001</v>
      </c>
      <c r="CZ80" s="5">
        <v>1.3380000000000001</v>
      </c>
      <c r="DA80" s="5">
        <v>1.3380000000000001</v>
      </c>
      <c r="DB80" s="31">
        <v>1.3380000000000001</v>
      </c>
      <c r="DC80" s="5">
        <v>1.3380000000000001</v>
      </c>
      <c r="DD80" s="41">
        <v>1.3380000000000001</v>
      </c>
      <c r="DE80" s="44">
        <v>1.3380000000000001</v>
      </c>
      <c r="DF80" s="47">
        <v>1.3380000000000001</v>
      </c>
      <c r="DG80" s="53">
        <v>1.3380000000000001</v>
      </c>
      <c r="DH80" s="65">
        <v>1.3380000000000001</v>
      </c>
      <c r="DI80" s="69">
        <v>1.3380000000000001</v>
      </c>
      <c r="DJ80" s="71">
        <v>1.3380000000000001</v>
      </c>
      <c r="DK80" s="73">
        <v>1.3380000000000001</v>
      </c>
      <c r="DL80" s="77">
        <v>1.3380000000000001</v>
      </c>
      <c r="DM80" s="82">
        <v>1.3380000000000001</v>
      </c>
      <c r="DN80" s="89">
        <v>1.3380000000000001</v>
      </c>
      <c r="DO80" s="90">
        <v>1.3380000000000001</v>
      </c>
      <c r="DP80" s="93">
        <v>1.3380000000000001</v>
      </c>
      <c r="DQ80" s="1">
        <v>1.3380000000000001</v>
      </c>
      <c r="DR80" s="1">
        <v>1.3380000000000001</v>
      </c>
      <c r="DS80" s="114">
        <v>1.3380000000000001</v>
      </c>
      <c r="DT80" s="117">
        <v>1.3380000000000001</v>
      </c>
      <c r="DU80" s="122">
        <v>1.3380000000000001</v>
      </c>
      <c r="DV80" s="1">
        <v>1.3380000000000001</v>
      </c>
      <c r="DW80" s="1">
        <v>1.3380000000000001</v>
      </c>
      <c r="DX80" s="1">
        <v>1.3380000000000001</v>
      </c>
      <c r="DY80" s="1">
        <v>1.3380000000000001</v>
      </c>
      <c r="DZ80" s="1">
        <f t="shared" ref="DZ80:DZ81" si="135">DY80</f>
        <v>1.3380000000000001</v>
      </c>
      <c r="EA80" s="1">
        <v>1.3380000000000001</v>
      </c>
      <c r="EB80" s="1">
        <v>1.3380000000000001</v>
      </c>
      <c r="EC80" s="1">
        <v>1.3380000000000001</v>
      </c>
      <c r="ED80" s="158">
        <v>1.3380000000000001</v>
      </c>
      <c r="EE80" s="163">
        <v>1.3380000000000001</v>
      </c>
      <c r="EF80" s="1">
        <v>1.3380000000000001</v>
      </c>
      <c r="EG80" s="1">
        <v>1.3380000000000001</v>
      </c>
      <c r="EH80" s="1">
        <v>1.3380000000000001</v>
      </c>
      <c r="EI80" s="184">
        <v>1.3380000000000001</v>
      </c>
      <c r="EJ80" s="189">
        <v>1.3380000000000001</v>
      </c>
      <c r="EK80" s="1">
        <f t="shared" ref="EK80:EK81" si="136">EJ80</f>
        <v>1.3380000000000001</v>
      </c>
      <c r="EL80" s="202">
        <v>1.3380000000000001</v>
      </c>
      <c r="EM80" s="205">
        <v>1.3380000000000001</v>
      </c>
      <c r="EN80" s="209">
        <v>1.3380000000000001</v>
      </c>
      <c r="EO80" s="1">
        <f t="shared" ref="EO80:EO81" si="137">EN80</f>
        <v>1.3380000000000001</v>
      </c>
      <c r="EP80" s="225">
        <v>1.3380000000000001</v>
      </c>
      <c r="EQ80" s="229">
        <v>1.3380000000000001</v>
      </c>
      <c r="ER80" s="235">
        <v>1.3380000000000001</v>
      </c>
      <c r="ES80" s="245">
        <v>1.3380000000000001</v>
      </c>
      <c r="ET80" s="254">
        <v>1.3380000000000001</v>
      </c>
      <c r="EU80" s="255">
        <v>1.3380000000000001</v>
      </c>
      <c r="EV80" s="264">
        <v>1.3380000000000001</v>
      </c>
      <c r="EW80" s="268">
        <v>1.3380000000000001</v>
      </c>
      <c r="EX80" s="272">
        <v>1.3380000000000001</v>
      </c>
      <c r="EY80" s="1">
        <v>1.3380000000000001</v>
      </c>
      <c r="EZ80" s="285">
        <v>1.3380000000000001</v>
      </c>
      <c r="FA80" s="291">
        <v>1.3380000000000001</v>
      </c>
      <c r="FB80" s="295">
        <v>1.3380000000000001</v>
      </c>
      <c r="FC80" s="299">
        <v>1.3380000000000001</v>
      </c>
      <c r="FD80" s="305">
        <v>1.3380000000000001</v>
      </c>
      <c r="FE80" s="308">
        <v>1.3380000000000001</v>
      </c>
      <c r="FF80" s="310">
        <v>1.3380000000000001</v>
      </c>
      <c r="FG80" s="313">
        <v>1.3380000000000001</v>
      </c>
      <c r="FH80" s="317">
        <v>1.3380000000000001</v>
      </c>
      <c r="FI80" s="326">
        <f t="shared" ref="FI80:FI81" si="138">FH80</f>
        <v>1.3380000000000001</v>
      </c>
      <c r="FJ80" s="327">
        <v>1.3380000000000001</v>
      </c>
      <c r="FK80" s="1">
        <v>1.3380000000000001</v>
      </c>
      <c r="FL80" s="335">
        <v>1.3380000000000001</v>
      </c>
      <c r="FM80" s="338">
        <v>1.3380000000000001</v>
      </c>
      <c r="FN80" s="343">
        <v>1.3380000000000001</v>
      </c>
      <c r="FO80" s="346">
        <v>1.3380000000000001</v>
      </c>
      <c r="FP80" s="1">
        <v>1.3380000000000001</v>
      </c>
      <c r="FQ80" s="1">
        <v>1.3380000000000001</v>
      </c>
      <c r="FR80" s="1">
        <v>1.3380000000000001</v>
      </c>
      <c r="FS80" s="393">
        <v>2</v>
      </c>
      <c r="FT80" s="1">
        <v>2</v>
      </c>
      <c r="FU80" s="1">
        <v>2</v>
      </c>
      <c r="FV80" s="1">
        <v>2</v>
      </c>
      <c r="FW80" s="1">
        <v>2</v>
      </c>
      <c r="FX80" s="1">
        <v>2</v>
      </c>
      <c r="FY80" s="1">
        <v>2</v>
      </c>
      <c r="FZ80" s="1">
        <v>2</v>
      </c>
      <c r="GA80" s="1">
        <v>2</v>
      </c>
      <c r="GB80" s="1">
        <v>2</v>
      </c>
      <c r="GC80" s="1">
        <v>2</v>
      </c>
      <c r="GD80" s="1">
        <v>2</v>
      </c>
      <c r="GE80" s="1">
        <v>2</v>
      </c>
      <c r="GF80" s="1">
        <v>2</v>
      </c>
      <c r="GG80" s="1">
        <v>2</v>
      </c>
      <c r="GH80" s="1">
        <v>2</v>
      </c>
      <c r="GI80" s="519">
        <v>2</v>
      </c>
      <c r="GJ80" s="530">
        <v>5</v>
      </c>
      <c r="GK80" s="218">
        <f t="shared" si="124"/>
        <v>3</v>
      </c>
      <c r="GL80" s="7">
        <v>11605</v>
      </c>
      <c r="GM80" s="7">
        <v>12023</v>
      </c>
      <c r="GN80" s="7">
        <v>12467</v>
      </c>
      <c r="GO80" s="13">
        <v>12683</v>
      </c>
      <c r="GP80" s="17">
        <v>12800</v>
      </c>
      <c r="GQ80" s="22">
        <v>12909</v>
      </c>
      <c r="GR80" s="31">
        <v>13020</v>
      </c>
      <c r="GS80" s="37">
        <v>13217</v>
      </c>
      <c r="GT80" s="41">
        <v>13477</v>
      </c>
      <c r="GU80" s="44">
        <v>13645</v>
      </c>
      <c r="GV80" s="47">
        <v>13751</v>
      </c>
      <c r="GW80" s="53">
        <v>13890</v>
      </c>
      <c r="GX80" s="65">
        <v>14014</v>
      </c>
      <c r="GY80" s="69">
        <v>14182</v>
      </c>
      <c r="GZ80" s="71">
        <v>14599</v>
      </c>
      <c r="HA80" s="73">
        <v>14988</v>
      </c>
      <c r="HB80" s="77">
        <v>15198</v>
      </c>
      <c r="HC80" s="82">
        <v>15368</v>
      </c>
      <c r="HD80" s="88">
        <v>15558</v>
      </c>
      <c r="HE80" s="90">
        <v>15835</v>
      </c>
      <c r="HF80" s="93">
        <v>16094</v>
      </c>
      <c r="HG80" s="99">
        <v>16274</v>
      </c>
      <c r="HH80" s="104">
        <v>16561</v>
      </c>
      <c r="HI80" s="114">
        <v>16773</v>
      </c>
      <c r="HJ80" s="117">
        <v>17249</v>
      </c>
      <c r="HK80" s="122">
        <v>17424</v>
      </c>
      <c r="HL80" s="124">
        <v>17582</v>
      </c>
      <c r="HM80" s="129">
        <v>17727</v>
      </c>
      <c r="HN80" s="133">
        <v>17963</v>
      </c>
      <c r="HO80" s="136">
        <v>18193</v>
      </c>
      <c r="HP80" s="140">
        <v>18452</v>
      </c>
      <c r="HQ80" s="145">
        <v>18766</v>
      </c>
      <c r="HR80" s="149">
        <v>19042</v>
      </c>
      <c r="HS80" s="153">
        <v>19202</v>
      </c>
      <c r="HT80" s="158">
        <v>19343</v>
      </c>
      <c r="HU80" s="163">
        <v>19461</v>
      </c>
      <c r="HV80" s="167">
        <v>19586</v>
      </c>
      <c r="HW80" s="174">
        <v>19699</v>
      </c>
      <c r="HX80" s="178">
        <v>19867</v>
      </c>
      <c r="HY80" s="184">
        <v>19985</v>
      </c>
      <c r="HZ80" s="189">
        <v>20088</v>
      </c>
      <c r="IA80" s="193">
        <v>20286</v>
      </c>
      <c r="IB80" s="202">
        <v>20499</v>
      </c>
      <c r="IC80" s="205">
        <v>20745</v>
      </c>
      <c r="ID80" s="209">
        <v>21054</v>
      </c>
      <c r="IE80" s="218">
        <v>21339</v>
      </c>
      <c r="IF80" s="225">
        <v>21545</v>
      </c>
      <c r="IG80" s="229">
        <v>21776</v>
      </c>
      <c r="IH80" s="235">
        <v>21963</v>
      </c>
      <c r="II80" s="245">
        <v>22105</v>
      </c>
      <c r="IJ80" s="251">
        <v>22228</v>
      </c>
      <c r="IK80" s="255">
        <v>22399</v>
      </c>
      <c r="IL80" s="264">
        <v>22633</v>
      </c>
      <c r="IM80" s="268">
        <v>22820</v>
      </c>
      <c r="IN80" s="272">
        <v>22963</v>
      </c>
      <c r="IO80" s="279">
        <v>23143</v>
      </c>
      <c r="IP80" s="285">
        <v>23303</v>
      </c>
      <c r="IQ80" s="291">
        <v>23415</v>
      </c>
      <c r="IR80" s="295">
        <v>23535</v>
      </c>
      <c r="IS80" s="299">
        <v>23663</v>
      </c>
      <c r="IT80" s="305">
        <v>23790</v>
      </c>
      <c r="IU80" s="308">
        <v>23929</v>
      </c>
      <c r="IV80" s="310">
        <v>24055</v>
      </c>
      <c r="IW80" s="313">
        <v>24271</v>
      </c>
      <c r="IX80" s="317">
        <v>24482</v>
      </c>
      <c r="IY80" s="322">
        <v>24666</v>
      </c>
      <c r="IZ80" s="327">
        <v>24867</v>
      </c>
      <c r="JA80" s="331">
        <v>25117</v>
      </c>
      <c r="JB80" s="335">
        <v>25294</v>
      </c>
      <c r="JC80" s="338">
        <v>25420</v>
      </c>
      <c r="JD80" s="343">
        <v>25647</v>
      </c>
      <c r="JE80" s="346">
        <v>25879</v>
      </c>
      <c r="JF80" s="354">
        <v>26114</v>
      </c>
      <c r="JG80" s="375">
        <v>26219</v>
      </c>
      <c r="JH80" s="388">
        <v>26326</v>
      </c>
      <c r="JI80" s="393">
        <v>26479</v>
      </c>
      <c r="JJ80" s="414">
        <v>26716</v>
      </c>
      <c r="JK80" s="422">
        <v>26967</v>
      </c>
      <c r="JL80" s="429">
        <v>27199</v>
      </c>
      <c r="JM80" s="435">
        <v>27442</v>
      </c>
      <c r="JN80" s="441">
        <v>27714</v>
      </c>
      <c r="JO80" s="448">
        <v>27965</v>
      </c>
      <c r="JP80" s="456">
        <v>28294</v>
      </c>
      <c r="JQ80" s="460">
        <v>28641</v>
      </c>
      <c r="JR80" s="469">
        <v>28990</v>
      </c>
      <c r="JS80" s="475">
        <v>29251</v>
      </c>
      <c r="JT80" s="483">
        <v>29528</v>
      </c>
      <c r="JU80" s="489">
        <v>29758</v>
      </c>
      <c r="JV80" s="498">
        <v>30062</v>
      </c>
      <c r="JW80" s="505">
        <v>30407</v>
      </c>
      <c r="JX80" s="511">
        <v>30633</v>
      </c>
      <c r="JY80" s="519">
        <v>30866</v>
      </c>
      <c r="JZ80" s="530">
        <v>31021</v>
      </c>
      <c r="KA80" s="218">
        <f t="shared" si="125"/>
        <v>155</v>
      </c>
      <c r="KB80" s="4"/>
    </row>
    <row r="81" spans="1:288" ht="15" customHeight="1" x14ac:dyDescent="0.2">
      <c r="A81" s="557"/>
      <c r="B81" s="132">
        <v>80</v>
      </c>
      <c r="C81" s="4" t="s">
        <v>304</v>
      </c>
      <c r="D81" s="132">
        <v>0</v>
      </c>
      <c r="E81" s="132">
        <v>1</v>
      </c>
      <c r="F81" s="7">
        <v>127</v>
      </c>
      <c r="G81" s="5">
        <v>127</v>
      </c>
      <c r="H81" s="5">
        <v>127</v>
      </c>
      <c r="I81" s="5">
        <v>127</v>
      </c>
      <c r="J81" s="5">
        <v>127</v>
      </c>
      <c r="K81" s="5">
        <v>127</v>
      </c>
      <c r="L81" s="5">
        <v>127</v>
      </c>
      <c r="M81" s="5">
        <v>127</v>
      </c>
      <c r="N81" s="5">
        <v>127</v>
      </c>
      <c r="O81" s="5">
        <v>127</v>
      </c>
      <c r="P81" s="5">
        <v>127</v>
      </c>
      <c r="Q81" s="5">
        <v>127</v>
      </c>
      <c r="R81" s="65">
        <v>130</v>
      </c>
      <c r="S81" s="69">
        <v>137</v>
      </c>
      <c r="T81" s="71">
        <v>142</v>
      </c>
      <c r="U81" s="73">
        <v>146</v>
      </c>
      <c r="V81" s="77">
        <v>150</v>
      </c>
      <c r="W81" s="82">
        <v>165</v>
      </c>
      <c r="X81" s="88">
        <v>172</v>
      </c>
      <c r="Y81" s="90">
        <v>179</v>
      </c>
      <c r="Z81" s="93">
        <v>185</v>
      </c>
      <c r="AA81" s="99">
        <v>191</v>
      </c>
      <c r="AB81" s="1">
        <f>ROUND((AA81-X81)/3+AA81,1)</f>
        <v>197.3</v>
      </c>
      <c r="AC81" s="1">
        <f>ROUND((AB81-Y81)/3+AB81,1)</f>
        <v>203.4</v>
      </c>
      <c r="AD81" s="117">
        <v>209</v>
      </c>
      <c r="AE81" s="122">
        <v>217</v>
      </c>
      <c r="AF81" s="124">
        <v>225</v>
      </c>
      <c r="AG81" s="129">
        <v>232</v>
      </c>
      <c r="AH81" s="1">
        <f t="shared" si="132"/>
        <v>239.7</v>
      </c>
      <c r="AI81" s="136">
        <v>244</v>
      </c>
      <c r="AJ81" s="1">
        <f t="shared" si="133"/>
        <v>250.3</v>
      </c>
      <c r="AK81" s="1">
        <f t="shared" si="134"/>
        <v>256.39999999999998</v>
      </c>
      <c r="AL81" s="149">
        <v>268</v>
      </c>
      <c r="AM81" s="1">
        <v>276</v>
      </c>
      <c r="AN81" s="1">
        <v>284</v>
      </c>
      <c r="AO81" s="1">
        <v>292</v>
      </c>
      <c r="AP81" s="1">
        <v>300</v>
      </c>
      <c r="AQ81" s="1">
        <v>308</v>
      </c>
      <c r="AR81" s="1">
        <v>316</v>
      </c>
      <c r="AS81" s="1">
        <v>324</v>
      </c>
      <c r="AT81" s="1">
        <v>332</v>
      </c>
      <c r="AU81" s="1">
        <v>340</v>
      </c>
      <c r="AV81" s="1">
        <v>348</v>
      </c>
      <c r="AW81" s="1">
        <v>356</v>
      </c>
      <c r="AX81" s="1">
        <v>364</v>
      </c>
      <c r="AY81" s="1">
        <v>372</v>
      </c>
      <c r="AZ81" s="1">
        <v>380</v>
      </c>
      <c r="BA81" s="1">
        <v>388</v>
      </c>
      <c r="BB81" s="1">
        <v>396</v>
      </c>
      <c r="BC81" s="245">
        <v>442</v>
      </c>
      <c r="BD81" s="251">
        <v>450</v>
      </c>
      <c r="BE81" s="255">
        <v>456</v>
      </c>
      <c r="BF81" s="264">
        <v>478</v>
      </c>
      <c r="BG81" s="268">
        <v>492</v>
      </c>
      <c r="BH81" s="1">
        <v>504</v>
      </c>
      <c r="BI81" s="279">
        <v>521</v>
      </c>
      <c r="BJ81" s="285">
        <v>534</v>
      </c>
      <c r="BK81" s="291">
        <v>550</v>
      </c>
      <c r="BL81" s="295">
        <v>555</v>
      </c>
      <c r="BM81" s="299">
        <v>562</v>
      </c>
      <c r="BN81" s="305">
        <v>570</v>
      </c>
      <c r="BO81" s="1">
        <v>577</v>
      </c>
      <c r="BP81" s="1">
        <v>584</v>
      </c>
      <c r="BQ81" s="1">
        <v>591</v>
      </c>
      <c r="BR81" s="1">
        <v>598</v>
      </c>
      <c r="BS81" s="1">
        <v>605</v>
      </c>
      <c r="BT81" s="1">
        <v>612</v>
      </c>
      <c r="BU81" s="1">
        <v>619</v>
      </c>
      <c r="BV81" s="1">
        <v>626</v>
      </c>
      <c r="BW81" s="338">
        <v>643</v>
      </c>
      <c r="BX81" s="1">
        <v>652</v>
      </c>
      <c r="BY81" s="1">
        <v>661</v>
      </c>
      <c r="BZ81" s="354">
        <v>671</v>
      </c>
      <c r="CA81" s="1">
        <v>680</v>
      </c>
      <c r="CB81" s="1">
        <v>689</v>
      </c>
      <c r="CC81" s="1">
        <v>8</v>
      </c>
      <c r="CD81" s="414">
        <v>8</v>
      </c>
      <c r="CE81" s="422">
        <v>15</v>
      </c>
      <c r="CF81" s="429">
        <v>21</v>
      </c>
      <c r="CG81" s="435">
        <v>29</v>
      </c>
      <c r="CH81" s="441">
        <v>36</v>
      </c>
      <c r="CI81" s="448">
        <v>44</v>
      </c>
      <c r="CJ81" s="456">
        <v>48</v>
      </c>
      <c r="CK81" s="460">
        <v>53</v>
      </c>
      <c r="CL81" s="1">
        <v>57</v>
      </c>
      <c r="CM81" s="475">
        <v>65</v>
      </c>
      <c r="CN81" s="483">
        <v>71</v>
      </c>
      <c r="CO81" s="1">
        <v>77</v>
      </c>
      <c r="CP81" s="1">
        <v>77</v>
      </c>
      <c r="CQ81" s="1">
        <v>77</v>
      </c>
      <c r="CR81" s="511">
        <v>92</v>
      </c>
      <c r="CS81" s="522">
        <v>92</v>
      </c>
      <c r="CT81" s="530">
        <v>103</v>
      </c>
      <c r="CU81" s="218">
        <f t="shared" si="123"/>
        <v>11</v>
      </c>
      <c r="CV81" s="7">
        <v>1.1479999999999999</v>
      </c>
      <c r="CW81" s="5">
        <v>1.1479999999999999</v>
      </c>
      <c r="CX81" s="5">
        <v>1.1479999999999999</v>
      </c>
      <c r="CY81" s="5">
        <v>1.1479999999999999</v>
      </c>
      <c r="CZ81" s="5">
        <v>1.1479999999999999</v>
      </c>
      <c r="DA81" s="5">
        <v>1.1479999999999999</v>
      </c>
      <c r="DB81" s="5">
        <v>1.1479999999999999</v>
      </c>
      <c r="DC81" s="5">
        <v>1.1479999999999999</v>
      </c>
      <c r="DD81" s="5">
        <v>1.1479999999999999</v>
      </c>
      <c r="DE81" s="5">
        <v>1.1479999999999999</v>
      </c>
      <c r="DF81" s="5">
        <v>1.1479999999999999</v>
      </c>
      <c r="DG81" s="5">
        <v>1.1479999999999999</v>
      </c>
      <c r="DH81" s="65">
        <v>3</v>
      </c>
      <c r="DI81" s="69">
        <v>11</v>
      </c>
      <c r="DJ81" s="71">
        <v>16</v>
      </c>
      <c r="DK81" s="73">
        <v>20</v>
      </c>
      <c r="DL81" s="77">
        <v>24</v>
      </c>
      <c r="DM81" s="82">
        <v>28</v>
      </c>
      <c r="DN81" s="88">
        <v>31</v>
      </c>
      <c r="DO81" s="90">
        <v>36</v>
      </c>
      <c r="DP81" s="93">
        <v>40</v>
      </c>
      <c r="DQ81" s="99">
        <v>44</v>
      </c>
      <c r="DR81" s="1">
        <f>ROUND((DQ81-DN81)/3+DQ81,1)</f>
        <v>48.3</v>
      </c>
      <c r="DS81" s="1">
        <f>ROUND((DR81-DO81)/3+DR81,1)</f>
        <v>52.4</v>
      </c>
      <c r="DT81" s="117">
        <v>56</v>
      </c>
      <c r="DU81" s="122">
        <v>61</v>
      </c>
      <c r="DV81" s="124">
        <v>65</v>
      </c>
      <c r="DW81" s="129">
        <v>70</v>
      </c>
      <c r="DX81" s="1">
        <f t="shared" ref="DX81" si="139">ROUND((DW81-DT81)/3/31*16+DW81,1)</f>
        <v>72.400000000000006</v>
      </c>
      <c r="DY81" s="136">
        <v>72.400000000000006</v>
      </c>
      <c r="DZ81" s="1">
        <f t="shared" si="135"/>
        <v>72.400000000000006</v>
      </c>
      <c r="EA81" s="1">
        <v>72.400000000000006</v>
      </c>
      <c r="EB81" s="149">
        <v>72.400000000000006</v>
      </c>
      <c r="EC81" s="1">
        <v>72.400000000000006</v>
      </c>
      <c r="ED81" s="1">
        <v>72.400000000000006</v>
      </c>
      <c r="EE81" s="1">
        <v>72.400000000000006</v>
      </c>
      <c r="EF81" s="1">
        <v>72.400000000000006</v>
      </c>
      <c r="EG81" s="1">
        <v>72.400000000000006</v>
      </c>
      <c r="EH81" s="1">
        <v>72.400000000000006</v>
      </c>
      <c r="EI81" s="1">
        <v>72.400000000000006</v>
      </c>
      <c r="EJ81" s="1">
        <v>72.400000000000006</v>
      </c>
      <c r="EK81" s="1">
        <f t="shared" si="136"/>
        <v>72.400000000000006</v>
      </c>
      <c r="EL81" s="1">
        <f>EK81</f>
        <v>72.400000000000006</v>
      </c>
      <c r="EM81" s="1">
        <f>EL81</f>
        <v>72.400000000000006</v>
      </c>
      <c r="EN81" s="1">
        <f>EM81</f>
        <v>72.400000000000006</v>
      </c>
      <c r="EO81" s="1">
        <f t="shared" si="137"/>
        <v>72.400000000000006</v>
      </c>
      <c r="EP81" s="1">
        <v>72.400000000000006</v>
      </c>
      <c r="EQ81" s="1">
        <v>72.400000000000006</v>
      </c>
      <c r="ER81" s="1">
        <v>72.400000000000006</v>
      </c>
      <c r="ES81" s="245">
        <v>79</v>
      </c>
      <c r="ET81" s="251">
        <v>90</v>
      </c>
      <c r="EU81" s="255">
        <v>98</v>
      </c>
      <c r="EV81" s="264">
        <v>98</v>
      </c>
      <c r="EW81" s="1">
        <f t="shared" ref="EW81:EW82" si="140">EV81</f>
        <v>98</v>
      </c>
      <c r="EX81" s="1">
        <f t="shared" ref="EX81:EX82" si="141">EW81</f>
        <v>98</v>
      </c>
      <c r="EY81" s="279">
        <v>97</v>
      </c>
      <c r="EZ81" s="285">
        <v>97</v>
      </c>
      <c r="FA81" s="291">
        <v>97</v>
      </c>
      <c r="FB81" s="295">
        <v>97</v>
      </c>
      <c r="FC81" s="299">
        <v>97</v>
      </c>
      <c r="FD81" s="305">
        <v>97</v>
      </c>
      <c r="FE81" s="1">
        <v>97</v>
      </c>
      <c r="FF81" s="1">
        <v>97</v>
      </c>
      <c r="FG81" s="1">
        <f>FF81</f>
        <v>97</v>
      </c>
      <c r="FH81" s="1">
        <f t="shared" ref="FH81" si="142">FG81</f>
        <v>97</v>
      </c>
      <c r="FI81" s="1">
        <f t="shared" si="138"/>
        <v>97</v>
      </c>
      <c r="FJ81" s="1">
        <f t="shared" ref="FJ81:FJ82" si="143">FI81</f>
        <v>97</v>
      </c>
      <c r="FK81" s="1">
        <v>97</v>
      </c>
      <c r="FL81" s="1">
        <v>97</v>
      </c>
      <c r="FM81" s="338">
        <v>97</v>
      </c>
      <c r="FN81" s="1">
        <v>97</v>
      </c>
      <c r="FO81" s="1">
        <v>97</v>
      </c>
      <c r="FP81" s="354">
        <v>97</v>
      </c>
      <c r="FQ81" s="1">
        <v>97</v>
      </c>
      <c r="FR81" s="1">
        <v>97</v>
      </c>
      <c r="FS81" s="1">
        <v>97</v>
      </c>
      <c r="FT81" s="1">
        <v>98</v>
      </c>
      <c r="FU81" s="428">
        <v>1.175</v>
      </c>
      <c r="FV81" s="429">
        <v>1.175</v>
      </c>
      <c r="FW81" s="435">
        <v>1.175</v>
      </c>
      <c r="FX81" s="441">
        <v>1.175</v>
      </c>
      <c r="FY81" s="448">
        <v>1.175</v>
      </c>
      <c r="FZ81" s="456">
        <v>1.175</v>
      </c>
      <c r="GA81" s="460">
        <v>1.175</v>
      </c>
      <c r="GB81" s="1">
        <v>1.175</v>
      </c>
      <c r="GC81" s="475">
        <v>1.175</v>
      </c>
      <c r="GD81" s="483">
        <v>1.175</v>
      </c>
      <c r="GE81" s="1">
        <v>1.175</v>
      </c>
      <c r="GF81" s="1">
        <v>1.175</v>
      </c>
      <c r="GG81" s="1">
        <v>1.175</v>
      </c>
      <c r="GH81" s="511">
        <v>1.175</v>
      </c>
      <c r="GI81" s="522">
        <v>1.175</v>
      </c>
      <c r="GJ81" s="530">
        <v>1.175</v>
      </c>
      <c r="GK81" s="218">
        <f t="shared" si="124"/>
        <v>0</v>
      </c>
      <c r="GL81" s="7">
        <v>2860</v>
      </c>
      <c r="GM81" s="5">
        <v>2860</v>
      </c>
      <c r="GN81" s="5">
        <v>2860</v>
      </c>
      <c r="GO81" s="5">
        <v>2860</v>
      </c>
      <c r="GP81" s="5">
        <v>2860</v>
      </c>
      <c r="GQ81" s="5">
        <v>2860</v>
      </c>
      <c r="GR81" s="5">
        <v>2860</v>
      </c>
      <c r="GS81" s="5">
        <v>2860</v>
      </c>
      <c r="GT81" s="5">
        <v>2860</v>
      </c>
      <c r="GU81" s="5">
        <v>2860</v>
      </c>
      <c r="GV81" s="5">
        <v>2860</v>
      </c>
      <c r="GW81" s="62">
        <v>2891</v>
      </c>
      <c r="GX81" s="65">
        <v>2926</v>
      </c>
      <c r="GY81" s="69">
        <v>3072</v>
      </c>
      <c r="GZ81" s="71">
        <v>3193</v>
      </c>
      <c r="HA81" s="73">
        <v>3290</v>
      </c>
      <c r="HB81" s="77">
        <v>3382</v>
      </c>
      <c r="HC81" s="82">
        <v>3515</v>
      </c>
      <c r="HD81" s="88">
        <v>3635</v>
      </c>
      <c r="HE81" s="90">
        <v>3741</v>
      </c>
      <c r="HF81" s="93">
        <v>3837</v>
      </c>
      <c r="HG81" s="99">
        <v>3946</v>
      </c>
      <c r="HH81" s="104">
        <v>4066</v>
      </c>
      <c r="HI81" s="114">
        <v>4208</v>
      </c>
      <c r="HJ81" s="117">
        <v>4372</v>
      </c>
      <c r="HK81" s="122">
        <v>4505</v>
      </c>
      <c r="HL81" s="124">
        <v>4641</v>
      </c>
      <c r="HM81" s="129">
        <v>4768</v>
      </c>
      <c r="HN81" s="133">
        <v>4882</v>
      </c>
      <c r="HO81" s="136">
        <v>5015</v>
      </c>
      <c r="HP81" s="140">
        <v>5268</v>
      </c>
      <c r="HQ81" s="145">
        <v>5523</v>
      </c>
      <c r="HR81" s="149">
        <v>5876</v>
      </c>
      <c r="HS81" s="153">
        <v>6213</v>
      </c>
      <c r="HT81" s="158">
        <v>6527</v>
      </c>
      <c r="HU81" s="163">
        <v>6896</v>
      </c>
      <c r="HV81" s="167">
        <v>7270</v>
      </c>
      <c r="HW81" s="174">
        <v>7645</v>
      </c>
      <c r="HX81" s="178">
        <v>8051</v>
      </c>
      <c r="HY81" s="184">
        <v>8366</v>
      </c>
      <c r="HZ81" s="189">
        <v>8576</v>
      </c>
      <c r="IA81" s="193">
        <v>8950</v>
      </c>
      <c r="IB81" s="202">
        <v>9271</v>
      </c>
      <c r="IC81" s="205">
        <v>9690</v>
      </c>
      <c r="ID81" s="209">
        <v>9996</v>
      </c>
      <c r="IE81" s="218">
        <v>10426</v>
      </c>
      <c r="IF81" s="225">
        <v>10891</v>
      </c>
      <c r="IG81" s="229">
        <v>11340</v>
      </c>
      <c r="IH81" s="235">
        <v>11784</v>
      </c>
      <c r="II81" s="245">
        <v>11980</v>
      </c>
      <c r="IJ81" s="251">
        <v>12195</v>
      </c>
      <c r="IK81" s="255">
        <v>12354</v>
      </c>
      <c r="IL81" s="264">
        <v>12666</v>
      </c>
      <c r="IM81" s="268">
        <v>13255</v>
      </c>
      <c r="IN81" s="272">
        <v>13803</v>
      </c>
      <c r="IO81" s="279">
        <v>14214</v>
      </c>
      <c r="IP81" s="285">
        <v>14648</v>
      </c>
      <c r="IQ81" s="291">
        <v>15065</v>
      </c>
      <c r="IR81" s="295">
        <v>15268</v>
      </c>
      <c r="IS81" s="299">
        <v>15510</v>
      </c>
      <c r="IT81" s="305">
        <v>15708</v>
      </c>
      <c r="IU81" s="308">
        <v>15913</v>
      </c>
      <c r="IV81" s="310">
        <v>16117</v>
      </c>
      <c r="IW81" s="313">
        <v>16299</v>
      </c>
      <c r="IX81" s="317">
        <v>16574</v>
      </c>
      <c r="IY81" s="322">
        <v>16792</v>
      </c>
      <c r="IZ81" s="327">
        <v>16975</v>
      </c>
      <c r="JA81" s="331">
        <v>17181</v>
      </c>
      <c r="JB81" s="335">
        <v>17392</v>
      </c>
      <c r="JC81" s="338">
        <v>17616</v>
      </c>
      <c r="JD81" s="343">
        <v>17842</v>
      </c>
      <c r="JE81" s="346">
        <v>18074</v>
      </c>
      <c r="JF81" s="354">
        <v>18292</v>
      </c>
      <c r="JG81" s="375">
        <v>18435</v>
      </c>
      <c r="JH81" s="388">
        <v>18558</v>
      </c>
      <c r="JI81" s="393">
        <v>18651</v>
      </c>
      <c r="JJ81" s="414">
        <v>18713</v>
      </c>
      <c r="JK81" s="422">
        <v>18798</v>
      </c>
      <c r="JL81" s="429">
        <v>18932</v>
      </c>
      <c r="JM81" s="435">
        <v>18996</v>
      </c>
      <c r="JN81" s="441">
        <v>19042</v>
      </c>
      <c r="JO81" s="448">
        <v>19058</v>
      </c>
      <c r="JP81" s="456">
        <v>19086</v>
      </c>
      <c r="JQ81" s="460">
        <v>19121</v>
      </c>
      <c r="JR81" s="469">
        <v>19143</v>
      </c>
      <c r="JS81" s="475">
        <v>19157</v>
      </c>
      <c r="JT81" s="483">
        <v>19165</v>
      </c>
      <c r="JU81" s="489">
        <v>19174</v>
      </c>
      <c r="JV81" s="498">
        <v>19175</v>
      </c>
      <c r="JW81" s="505">
        <v>19175</v>
      </c>
      <c r="JX81" s="511">
        <v>19175</v>
      </c>
      <c r="JY81" s="519">
        <v>19176</v>
      </c>
      <c r="JZ81" s="530">
        <v>19176</v>
      </c>
      <c r="KA81" s="218">
        <f t="shared" si="125"/>
        <v>0</v>
      </c>
      <c r="KB81" s="4"/>
    </row>
    <row r="82" spans="1:288" ht="15" customHeight="1" x14ac:dyDescent="0.2">
      <c r="A82" s="557">
        <v>1</v>
      </c>
      <c r="B82" s="132">
        <v>81</v>
      </c>
      <c r="C82" s="4" t="s">
        <v>509</v>
      </c>
      <c r="D82" s="132">
        <v>0</v>
      </c>
      <c r="E82" s="132">
        <v>2</v>
      </c>
      <c r="F82" s="7">
        <v>642</v>
      </c>
      <c r="G82" s="7">
        <v>653</v>
      </c>
      <c r="H82" s="10">
        <v>665</v>
      </c>
      <c r="I82" s="13">
        <v>678</v>
      </c>
      <c r="J82" s="18">
        <v>693</v>
      </c>
      <c r="K82" s="22">
        <v>708</v>
      </c>
      <c r="L82" s="31">
        <v>726</v>
      </c>
      <c r="M82" s="40">
        <f t="shared" ref="M82" si="144">ROUND((L82-F82)/6+L82+1,0)</f>
        <v>741</v>
      </c>
      <c r="N82" s="41">
        <v>760</v>
      </c>
      <c r="O82" s="44">
        <v>779</v>
      </c>
      <c r="P82" s="47">
        <v>799</v>
      </c>
      <c r="Q82" s="53">
        <v>818</v>
      </c>
      <c r="R82" s="65">
        <v>834</v>
      </c>
      <c r="S82" s="69">
        <v>850</v>
      </c>
      <c r="T82" s="71">
        <v>864</v>
      </c>
      <c r="U82" s="73">
        <v>882</v>
      </c>
      <c r="V82" s="77">
        <v>895</v>
      </c>
      <c r="W82" s="82">
        <v>906</v>
      </c>
      <c r="X82" s="88">
        <v>914</v>
      </c>
      <c r="Y82" s="90">
        <v>924</v>
      </c>
      <c r="Z82" s="93">
        <v>931</v>
      </c>
      <c r="AA82" s="99">
        <v>938</v>
      </c>
      <c r="AB82" s="104">
        <v>944</v>
      </c>
      <c r="AC82" s="114">
        <v>951</v>
      </c>
      <c r="AD82" s="117">
        <v>960</v>
      </c>
      <c r="AE82" s="122">
        <v>968</v>
      </c>
      <c r="AF82" s="124">
        <v>976</v>
      </c>
      <c r="AG82" s="129">
        <v>983</v>
      </c>
      <c r="AH82" s="133">
        <v>992</v>
      </c>
      <c r="AI82" s="136">
        <v>1003</v>
      </c>
      <c r="AJ82" s="140">
        <v>1013</v>
      </c>
      <c r="AK82" s="145">
        <v>1023</v>
      </c>
      <c r="AL82" s="149">
        <v>1034</v>
      </c>
      <c r="AM82" s="153">
        <v>1042</v>
      </c>
      <c r="AN82" s="158">
        <v>1050</v>
      </c>
      <c r="AO82" s="163">
        <v>1056</v>
      </c>
      <c r="AP82" s="167">
        <v>1063</v>
      </c>
      <c r="AQ82" s="174">
        <v>1073</v>
      </c>
      <c r="AR82" s="178">
        <v>1081</v>
      </c>
      <c r="AS82" s="184">
        <v>1088</v>
      </c>
      <c r="AT82" s="189">
        <v>1098</v>
      </c>
      <c r="AU82" s="193">
        <v>1108</v>
      </c>
      <c r="AV82" s="202">
        <v>1121</v>
      </c>
      <c r="AW82" s="205">
        <v>1133</v>
      </c>
      <c r="AX82" s="209">
        <v>1144</v>
      </c>
      <c r="AY82" s="218">
        <v>1154</v>
      </c>
      <c r="AZ82" s="225">
        <v>1161</v>
      </c>
      <c r="BA82" s="1">
        <v>1169</v>
      </c>
      <c r="BB82" s="1">
        <v>1177</v>
      </c>
      <c r="BC82" s="245">
        <v>1182</v>
      </c>
      <c r="BD82" s="251">
        <v>1185</v>
      </c>
      <c r="BE82" s="255">
        <v>1185</v>
      </c>
      <c r="BF82" s="264">
        <v>1186</v>
      </c>
      <c r="BG82" s="268">
        <v>1186</v>
      </c>
      <c r="BH82" s="1">
        <v>1186</v>
      </c>
      <c r="BI82" s="279">
        <v>1191</v>
      </c>
      <c r="BJ82" s="285">
        <v>1199</v>
      </c>
      <c r="BK82" s="291">
        <v>1208</v>
      </c>
      <c r="BL82" s="295">
        <v>1218</v>
      </c>
      <c r="BM82" s="1">
        <v>1226</v>
      </c>
      <c r="BN82" s="1">
        <v>1234</v>
      </c>
      <c r="BO82" s="1">
        <v>1242</v>
      </c>
      <c r="BP82" s="310">
        <v>1264</v>
      </c>
      <c r="BQ82" s="313">
        <v>1276</v>
      </c>
      <c r="BR82" s="321">
        <v>1286</v>
      </c>
      <c r="BS82" s="322">
        <v>1293</v>
      </c>
      <c r="BT82" s="330">
        <v>1311</v>
      </c>
      <c r="BU82" s="1">
        <v>1319</v>
      </c>
      <c r="BV82" s="335">
        <v>1333</v>
      </c>
      <c r="BW82" s="338">
        <v>1345</v>
      </c>
      <c r="BX82" s="343">
        <v>1353</v>
      </c>
      <c r="BY82" s="346">
        <v>1361</v>
      </c>
      <c r="BZ82" s="354">
        <v>1368</v>
      </c>
      <c r="CA82" s="375">
        <v>1375</v>
      </c>
      <c r="CB82" s="388">
        <v>1385</v>
      </c>
      <c r="CC82" s="393">
        <v>1395</v>
      </c>
      <c r="CD82" s="414">
        <v>1413</v>
      </c>
      <c r="CE82" s="1">
        <v>1422</v>
      </c>
      <c r="CF82" s="429">
        <v>1440</v>
      </c>
      <c r="CG82" s="435">
        <v>1451</v>
      </c>
      <c r="CH82" s="1">
        <v>1461</v>
      </c>
      <c r="CI82" s="448">
        <v>1467</v>
      </c>
      <c r="CJ82" s="456">
        <v>1475</v>
      </c>
      <c r="CK82" s="460">
        <v>1485</v>
      </c>
      <c r="CL82" s="1">
        <v>1494</v>
      </c>
      <c r="CM82" s="475">
        <v>1501</v>
      </c>
      <c r="CN82" s="483">
        <v>1509</v>
      </c>
      <c r="CO82" s="489">
        <v>1516</v>
      </c>
      <c r="CP82" s="498">
        <v>1525</v>
      </c>
      <c r="CQ82" s="505">
        <v>1534</v>
      </c>
      <c r="CR82" s="511">
        <v>1536</v>
      </c>
      <c r="CS82" s="519">
        <v>1551</v>
      </c>
      <c r="CT82" s="530">
        <v>1559</v>
      </c>
      <c r="CU82" s="218">
        <f t="shared" si="123"/>
        <v>8</v>
      </c>
      <c r="CV82" s="7">
        <v>3</v>
      </c>
      <c r="CW82" s="7">
        <v>3</v>
      </c>
      <c r="CX82" s="10">
        <v>3</v>
      </c>
      <c r="CY82" s="13">
        <v>4</v>
      </c>
      <c r="CZ82" s="18">
        <v>4</v>
      </c>
      <c r="DA82" s="22">
        <v>4</v>
      </c>
      <c r="DB82" s="31">
        <v>4</v>
      </c>
      <c r="DC82" s="40">
        <v>6</v>
      </c>
      <c r="DD82" s="41">
        <v>6</v>
      </c>
      <c r="DE82" s="44">
        <v>7</v>
      </c>
      <c r="DF82" s="47">
        <v>7</v>
      </c>
      <c r="DG82" s="53">
        <v>8</v>
      </c>
      <c r="DH82" s="65">
        <v>10</v>
      </c>
      <c r="DI82" s="69">
        <v>12</v>
      </c>
      <c r="DJ82" s="71">
        <v>14</v>
      </c>
      <c r="DK82" s="73">
        <v>14</v>
      </c>
      <c r="DL82" s="77">
        <v>15</v>
      </c>
      <c r="DM82" s="82">
        <v>18</v>
      </c>
      <c r="DN82" s="88">
        <v>20</v>
      </c>
      <c r="DO82" s="90">
        <v>21</v>
      </c>
      <c r="DP82" s="93">
        <v>24</v>
      </c>
      <c r="DQ82" s="99">
        <v>27</v>
      </c>
      <c r="DR82" s="104">
        <v>30</v>
      </c>
      <c r="DS82" s="114">
        <v>34</v>
      </c>
      <c r="DT82" s="117">
        <v>38</v>
      </c>
      <c r="DU82" s="122">
        <v>42</v>
      </c>
      <c r="DV82" s="124">
        <v>45</v>
      </c>
      <c r="DW82" s="129">
        <v>49</v>
      </c>
      <c r="DX82" s="133">
        <v>51</v>
      </c>
      <c r="DY82" s="136">
        <v>51</v>
      </c>
      <c r="DZ82" s="140">
        <v>51</v>
      </c>
      <c r="EA82" s="145">
        <v>51</v>
      </c>
      <c r="EB82" s="149">
        <v>52</v>
      </c>
      <c r="EC82" s="153">
        <v>56</v>
      </c>
      <c r="ED82" s="158">
        <v>60</v>
      </c>
      <c r="EE82" s="163">
        <v>65</v>
      </c>
      <c r="EF82" s="167">
        <v>69</v>
      </c>
      <c r="EG82" s="174">
        <v>74</v>
      </c>
      <c r="EH82" s="178">
        <v>78</v>
      </c>
      <c r="EI82" s="184">
        <v>83</v>
      </c>
      <c r="EJ82" s="189">
        <v>85</v>
      </c>
      <c r="EK82" s="193">
        <v>85</v>
      </c>
      <c r="EL82" s="202">
        <v>85</v>
      </c>
      <c r="EM82" s="205">
        <v>85</v>
      </c>
      <c r="EN82" s="209">
        <v>85</v>
      </c>
      <c r="EO82" s="218">
        <v>85</v>
      </c>
      <c r="EP82" s="225">
        <v>88</v>
      </c>
      <c r="EQ82" s="234">
        <v>92</v>
      </c>
      <c r="ER82" s="1">
        <v>96</v>
      </c>
      <c r="ES82" s="245">
        <v>102</v>
      </c>
      <c r="ET82" s="251">
        <v>105</v>
      </c>
      <c r="EU82" s="255">
        <v>105</v>
      </c>
      <c r="EV82" s="264">
        <v>105</v>
      </c>
      <c r="EW82" s="1">
        <f t="shared" si="140"/>
        <v>105</v>
      </c>
      <c r="EX82" s="1">
        <f t="shared" si="141"/>
        <v>105</v>
      </c>
      <c r="EY82" s="279">
        <v>104</v>
      </c>
      <c r="EZ82" s="285">
        <v>105</v>
      </c>
      <c r="FA82" s="291">
        <v>106</v>
      </c>
      <c r="FB82" s="295">
        <v>108</v>
      </c>
      <c r="FC82" s="1">
        <v>109</v>
      </c>
      <c r="FD82" s="1">
        <v>110</v>
      </c>
      <c r="FE82" s="1">
        <v>111</v>
      </c>
      <c r="FF82" s="310">
        <v>123</v>
      </c>
      <c r="FG82" s="313">
        <v>123</v>
      </c>
      <c r="FH82" s="321">
        <v>123</v>
      </c>
      <c r="FI82" s="322">
        <v>123</v>
      </c>
      <c r="FJ82" s="330">
        <f t="shared" si="143"/>
        <v>123</v>
      </c>
      <c r="FK82" s="1">
        <v>123</v>
      </c>
      <c r="FL82" s="335">
        <v>125</v>
      </c>
      <c r="FM82" s="338">
        <v>128</v>
      </c>
      <c r="FN82" s="343">
        <v>132</v>
      </c>
      <c r="FO82" s="346">
        <v>135</v>
      </c>
      <c r="FP82" s="354">
        <v>138</v>
      </c>
      <c r="FQ82" s="375">
        <v>141</v>
      </c>
      <c r="FR82" s="388">
        <v>142</v>
      </c>
      <c r="FS82" s="393">
        <v>142</v>
      </c>
      <c r="FT82" s="414">
        <v>142</v>
      </c>
      <c r="FU82" s="1">
        <v>142</v>
      </c>
      <c r="FV82" s="429">
        <v>142</v>
      </c>
      <c r="FW82" s="435">
        <v>142</v>
      </c>
      <c r="FX82" s="1">
        <v>142</v>
      </c>
      <c r="FY82" s="448">
        <v>146</v>
      </c>
      <c r="FZ82" s="456">
        <v>149</v>
      </c>
      <c r="GA82" s="460">
        <v>152</v>
      </c>
      <c r="GB82" s="1">
        <v>155</v>
      </c>
      <c r="GC82" s="475">
        <v>158</v>
      </c>
      <c r="GD82" s="483">
        <v>161</v>
      </c>
      <c r="GE82" s="489">
        <v>165</v>
      </c>
      <c r="GF82" s="498">
        <v>167</v>
      </c>
      <c r="GG82" s="505">
        <v>170</v>
      </c>
      <c r="GH82" s="511">
        <v>173</v>
      </c>
      <c r="GI82" s="519">
        <v>175</v>
      </c>
      <c r="GJ82" s="530">
        <v>178</v>
      </c>
      <c r="GK82" s="218">
        <f t="shared" si="124"/>
        <v>3</v>
      </c>
      <c r="GL82" s="7">
        <v>16846</v>
      </c>
      <c r="GM82" s="7">
        <v>17086</v>
      </c>
      <c r="GN82" s="7">
        <v>17540</v>
      </c>
      <c r="GO82" s="13">
        <v>18056</v>
      </c>
      <c r="GP82" s="17">
        <v>18282</v>
      </c>
      <c r="GQ82" s="22">
        <v>18458</v>
      </c>
      <c r="GR82" s="31">
        <v>18639</v>
      </c>
      <c r="GS82" s="37">
        <v>19009</v>
      </c>
      <c r="GT82" s="41">
        <v>19506</v>
      </c>
      <c r="GU82" s="44">
        <v>19790</v>
      </c>
      <c r="GV82" s="47">
        <v>19984</v>
      </c>
      <c r="GW82" s="53">
        <v>20206</v>
      </c>
      <c r="GX82" s="65">
        <v>20377</v>
      </c>
      <c r="GY82" s="69">
        <v>20579</v>
      </c>
      <c r="GZ82" s="71">
        <v>20906</v>
      </c>
      <c r="HA82" s="73">
        <v>21289</v>
      </c>
      <c r="HB82" s="77">
        <v>21445</v>
      </c>
      <c r="HC82" s="82">
        <v>21526</v>
      </c>
      <c r="HD82" s="88">
        <v>21604</v>
      </c>
      <c r="HE82" s="90">
        <v>21764</v>
      </c>
      <c r="HF82" s="93">
        <v>21898</v>
      </c>
      <c r="HG82" s="99">
        <v>22003</v>
      </c>
      <c r="HH82" s="104">
        <v>22100</v>
      </c>
      <c r="HI82" s="114">
        <v>22197</v>
      </c>
      <c r="HJ82" s="117">
        <v>22297</v>
      </c>
      <c r="HK82" s="122">
        <v>22398</v>
      </c>
      <c r="HL82" s="124">
        <v>22497</v>
      </c>
      <c r="HM82" s="129">
        <v>22581</v>
      </c>
      <c r="HN82" s="133">
        <v>22693</v>
      </c>
      <c r="HO82" s="136">
        <v>22890</v>
      </c>
      <c r="HP82" s="140">
        <v>23091</v>
      </c>
      <c r="HQ82" s="145">
        <v>23332</v>
      </c>
      <c r="HR82" s="149">
        <v>23571</v>
      </c>
      <c r="HS82" s="153">
        <v>23657</v>
      </c>
      <c r="HT82" s="158">
        <v>23758</v>
      </c>
      <c r="HU82" s="163">
        <v>23849</v>
      </c>
      <c r="HV82" s="167">
        <v>23951</v>
      </c>
      <c r="HW82" s="174">
        <v>24051</v>
      </c>
      <c r="HX82" s="178">
        <v>24151</v>
      </c>
      <c r="HY82" s="184">
        <v>24252</v>
      </c>
      <c r="HZ82" s="189">
        <v>24445</v>
      </c>
      <c r="IA82" s="193">
        <v>24659</v>
      </c>
      <c r="IB82" s="202">
        <v>24914</v>
      </c>
      <c r="IC82" s="205">
        <v>25163</v>
      </c>
      <c r="ID82" s="209">
        <v>25466</v>
      </c>
      <c r="IE82" s="218">
        <v>25692</v>
      </c>
      <c r="IF82" s="225">
        <v>25767</v>
      </c>
      <c r="IG82" s="229">
        <v>25847</v>
      </c>
      <c r="IH82" s="235">
        <v>25915</v>
      </c>
      <c r="II82" s="245">
        <v>25982</v>
      </c>
      <c r="IJ82" s="251">
        <v>26026</v>
      </c>
      <c r="IK82" s="255">
        <v>26038</v>
      </c>
      <c r="IL82" s="264">
        <v>26041</v>
      </c>
      <c r="IM82" s="268">
        <v>26043</v>
      </c>
      <c r="IN82" s="272">
        <v>26046</v>
      </c>
      <c r="IO82" s="279">
        <v>26079</v>
      </c>
      <c r="IP82" s="285">
        <v>26203</v>
      </c>
      <c r="IQ82" s="291">
        <v>26290</v>
      </c>
      <c r="IR82" s="295">
        <v>26362</v>
      </c>
      <c r="IS82" s="299">
        <v>26496</v>
      </c>
      <c r="IT82" s="305">
        <v>26705</v>
      </c>
      <c r="IU82" s="308">
        <v>26843</v>
      </c>
      <c r="IV82" s="310">
        <v>26978</v>
      </c>
      <c r="IW82" s="313">
        <v>27310</v>
      </c>
      <c r="IX82" s="317">
        <v>27581</v>
      </c>
      <c r="IY82" s="322">
        <v>27787</v>
      </c>
      <c r="IZ82" s="327">
        <v>28061</v>
      </c>
      <c r="JA82" s="331">
        <v>28250</v>
      </c>
      <c r="JB82" s="335">
        <v>28508</v>
      </c>
      <c r="JC82" s="338">
        <v>28635</v>
      </c>
      <c r="JD82" s="343">
        <v>28774</v>
      </c>
      <c r="JE82" s="346">
        <v>28925</v>
      </c>
      <c r="JF82" s="354">
        <v>29044</v>
      </c>
      <c r="JG82" s="375">
        <v>29165</v>
      </c>
      <c r="JH82" s="388">
        <v>29366</v>
      </c>
      <c r="JI82" s="393">
        <v>29563</v>
      </c>
      <c r="JJ82" s="414">
        <v>29809</v>
      </c>
      <c r="JK82" s="422">
        <v>30010</v>
      </c>
      <c r="JL82" s="429">
        <v>30281</v>
      </c>
      <c r="JM82" s="435">
        <v>30456</v>
      </c>
      <c r="JN82" s="441">
        <v>30595</v>
      </c>
      <c r="JO82" s="448">
        <v>30676</v>
      </c>
      <c r="JP82" s="456">
        <v>30768</v>
      </c>
      <c r="JQ82" s="460">
        <v>30892</v>
      </c>
      <c r="JR82" s="469">
        <v>30987</v>
      </c>
      <c r="JS82" s="475">
        <v>31076</v>
      </c>
      <c r="JT82" s="483">
        <v>31171</v>
      </c>
      <c r="JU82" s="489">
        <v>31283</v>
      </c>
      <c r="JV82" s="498">
        <v>31359</v>
      </c>
      <c r="JW82" s="505">
        <v>31442</v>
      </c>
      <c r="JX82" s="511">
        <v>31522</v>
      </c>
      <c r="JY82" s="519">
        <v>31596</v>
      </c>
      <c r="JZ82" s="530">
        <v>31658</v>
      </c>
      <c r="KA82" s="218">
        <f t="shared" si="125"/>
        <v>62</v>
      </c>
      <c r="KB82" s="4"/>
    </row>
    <row r="83" spans="1:288" ht="15" customHeight="1" x14ac:dyDescent="0.2">
      <c r="A83" s="557"/>
      <c r="B83" s="132">
        <v>82</v>
      </c>
      <c r="C83" s="4" t="s">
        <v>305</v>
      </c>
      <c r="D83" s="132">
        <v>1</v>
      </c>
      <c r="E83" s="132">
        <v>1</v>
      </c>
      <c r="F83" s="7">
        <v>108</v>
      </c>
      <c r="G83" s="7">
        <v>114</v>
      </c>
      <c r="H83" s="5">
        <v>114</v>
      </c>
      <c r="I83" s="13">
        <v>114</v>
      </c>
      <c r="J83" s="18">
        <v>119</v>
      </c>
      <c r="K83" s="22">
        <v>124</v>
      </c>
      <c r="L83" s="31">
        <v>127</v>
      </c>
      <c r="M83" s="40">
        <v>133</v>
      </c>
      <c r="N83" s="41">
        <v>140</v>
      </c>
      <c r="O83" s="1">
        <f>ROUND((N83-F83)/8+N83,0)</f>
        <v>144</v>
      </c>
      <c r="P83" s="1">
        <f>ROUND((O83-F83)/9+O83,0)</f>
        <v>148</v>
      </c>
      <c r="Q83" s="1">
        <f>ROUND((P83-F83)/10+P83,1)</f>
        <v>152</v>
      </c>
      <c r="R83" s="65">
        <v>157</v>
      </c>
      <c r="S83" s="69">
        <v>165</v>
      </c>
      <c r="T83" s="71">
        <v>171</v>
      </c>
      <c r="U83" s="73">
        <v>175</v>
      </c>
      <c r="V83" s="77">
        <v>180</v>
      </c>
      <c r="W83" s="82">
        <v>185</v>
      </c>
      <c r="X83" s="88">
        <v>190</v>
      </c>
      <c r="Y83" s="90">
        <v>196</v>
      </c>
      <c r="Z83" s="93">
        <v>201</v>
      </c>
      <c r="AA83" s="99">
        <v>205</v>
      </c>
      <c r="AB83" s="104">
        <v>207</v>
      </c>
      <c r="AC83" s="114">
        <v>213</v>
      </c>
      <c r="AD83" s="117">
        <v>216</v>
      </c>
      <c r="AE83" s="122">
        <v>219</v>
      </c>
      <c r="AF83" s="124">
        <v>223</v>
      </c>
      <c r="AG83" s="129">
        <v>226</v>
      </c>
      <c r="AH83" s="133">
        <v>231</v>
      </c>
      <c r="AI83" s="136">
        <v>235</v>
      </c>
      <c r="AJ83" s="140">
        <v>239</v>
      </c>
      <c r="AK83" s="145">
        <v>242</v>
      </c>
      <c r="AL83" s="149">
        <v>247</v>
      </c>
      <c r="AM83" s="153">
        <v>250</v>
      </c>
      <c r="AN83" s="158">
        <v>254</v>
      </c>
      <c r="AO83" s="163">
        <v>258</v>
      </c>
      <c r="AP83" s="167">
        <v>262</v>
      </c>
      <c r="AQ83" s="174">
        <v>266</v>
      </c>
      <c r="AR83" s="178">
        <v>269</v>
      </c>
      <c r="AS83" s="184">
        <v>273</v>
      </c>
      <c r="AT83" s="189">
        <v>281</v>
      </c>
      <c r="AU83" s="193">
        <v>287</v>
      </c>
      <c r="AV83" s="202">
        <v>291</v>
      </c>
      <c r="AW83" s="1">
        <v>297</v>
      </c>
      <c r="AX83" s="209">
        <v>301</v>
      </c>
      <c r="AY83" s="218">
        <v>309</v>
      </c>
      <c r="AZ83" s="225">
        <v>313</v>
      </c>
      <c r="BA83" s="1">
        <v>318</v>
      </c>
      <c r="BB83" s="1">
        <v>323</v>
      </c>
      <c r="BC83" s="245">
        <v>327</v>
      </c>
      <c r="BD83" s="251">
        <v>332</v>
      </c>
      <c r="BE83" s="255">
        <v>336</v>
      </c>
      <c r="BF83" s="264">
        <v>359</v>
      </c>
      <c r="BG83" s="268">
        <v>380</v>
      </c>
      <c r="BH83" s="272">
        <v>401</v>
      </c>
      <c r="BI83" s="279">
        <v>409</v>
      </c>
      <c r="BJ83" s="285">
        <v>427</v>
      </c>
      <c r="BK83" s="291">
        <v>433</v>
      </c>
      <c r="BL83" s="295">
        <v>437</v>
      </c>
      <c r="BM83" s="299">
        <v>441</v>
      </c>
      <c r="BN83" s="305">
        <v>444</v>
      </c>
      <c r="BO83" s="308">
        <v>447</v>
      </c>
      <c r="BP83" s="310">
        <v>451</v>
      </c>
      <c r="BQ83" s="313">
        <v>455</v>
      </c>
      <c r="BR83" s="317">
        <v>459</v>
      </c>
      <c r="BS83" s="322">
        <v>465</v>
      </c>
      <c r="BT83" s="327">
        <v>470</v>
      </c>
      <c r="BU83" s="331">
        <v>476</v>
      </c>
      <c r="BV83" s="335">
        <v>481</v>
      </c>
      <c r="BW83" s="338">
        <v>487</v>
      </c>
      <c r="BX83" s="343">
        <v>494</v>
      </c>
      <c r="BY83" s="346">
        <v>500</v>
      </c>
      <c r="BZ83" s="354">
        <v>507</v>
      </c>
      <c r="CA83" s="375">
        <v>515</v>
      </c>
      <c r="CB83" s="388">
        <v>521</v>
      </c>
      <c r="CC83" s="393">
        <v>526</v>
      </c>
      <c r="CD83" s="414">
        <v>532</v>
      </c>
      <c r="CE83" s="422">
        <v>535</v>
      </c>
      <c r="CF83" s="429">
        <v>540</v>
      </c>
      <c r="CG83" s="435">
        <v>544</v>
      </c>
      <c r="CH83" s="441">
        <v>547</v>
      </c>
      <c r="CI83" s="448">
        <v>553</v>
      </c>
      <c r="CJ83" s="456">
        <v>560</v>
      </c>
      <c r="CK83" s="460">
        <v>567</v>
      </c>
      <c r="CL83" s="469">
        <v>571</v>
      </c>
      <c r="CM83" s="475">
        <v>577</v>
      </c>
      <c r="CN83" s="483">
        <v>582</v>
      </c>
      <c r="CO83" s="489">
        <v>589</v>
      </c>
      <c r="CP83" s="498">
        <v>595</v>
      </c>
      <c r="CQ83" s="505">
        <v>596</v>
      </c>
      <c r="CR83" s="511">
        <v>596</v>
      </c>
      <c r="CS83" s="519">
        <v>597</v>
      </c>
      <c r="CT83" s="530">
        <v>601</v>
      </c>
      <c r="CU83" s="218">
        <f t="shared" si="123"/>
        <v>4</v>
      </c>
      <c r="CV83" s="7">
        <v>94</v>
      </c>
      <c r="CW83" s="7">
        <v>95</v>
      </c>
      <c r="CX83" s="5">
        <v>95</v>
      </c>
      <c r="CY83" s="5">
        <v>95</v>
      </c>
      <c r="CZ83" s="18">
        <v>97</v>
      </c>
      <c r="DA83" s="22">
        <v>99</v>
      </c>
      <c r="DB83" s="31">
        <v>100</v>
      </c>
      <c r="DC83" s="40">
        <v>102</v>
      </c>
      <c r="DD83" s="41">
        <v>103</v>
      </c>
      <c r="DE83" s="1">
        <f>ROUND((DD83-CV83)/8+DD83,0)</f>
        <v>104</v>
      </c>
      <c r="DF83" s="1">
        <f>ROUND((DE83-CV83)/9+DE83+1,0)</f>
        <v>106</v>
      </c>
      <c r="DG83" s="1">
        <f>ROUND((DF83-CV83)/10+DF83+1,1)</f>
        <v>108.2</v>
      </c>
      <c r="DH83" s="65">
        <v>111</v>
      </c>
      <c r="DI83" s="69">
        <v>115</v>
      </c>
      <c r="DJ83" s="71">
        <v>119</v>
      </c>
      <c r="DK83" s="73">
        <v>121</v>
      </c>
      <c r="DL83" s="77">
        <v>123</v>
      </c>
      <c r="DM83" s="82">
        <v>126</v>
      </c>
      <c r="DN83" s="88">
        <v>128</v>
      </c>
      <c r="DO83" s="90">
        <v>130</v>
      </c>
      <c r="DP83" s="93">
        <v>132</v>
      </c>
      <c r="DQ83" s="99">
        <v>133</v>
      </c>
      <c r="DR83" s="104">
        <v>136</v>
      </c>
      <c r="DS83" s="114">
        <v>137</v>
      </c>
      <c r="DT83" s="117">
        <v>138</v>
      </c>
      <c r="DU83" s="122">
        <v>139</v>
      </c>
      <c r="DV83" s="124">
        <v>141</v>
      </c>
      <c r="DW83" s="129">
        <v>143</v>
      </c>
      <c r="DX83" s="133">
        <v>144</v>
      </c>
      <c r="DY83" s="136">
        <v>144</v>
      </c>
      <c r="DZ83" s="140">
        <v>144</v>
      </c>
      <c r="EA83" s="145">
        <v>144</v>
      </c>
      <c r="EB83" s="149">
        <v>144</v>
      </c>
      <c r="EC83" s="153">
        <v>145</v>
      </c>
      <c r="ED83" s="158">
        <v>146</v>
      </c>
      <c r="EE83" s="163">
        <v>148</v>
      </c>
      <c r="EF83" s="167">
        <v>150</v>
      </c>
      <c r="EG83" s="174">
        <v>151</v>
      </c>
      <c r="EH83" s="178">
        <v>152</v>
      </c>
      <c r="EI83" s="184">
        <v>154</v>
      </c>
      <c r="EJ83" s="189">
        <v>157</v>
      </c>
      <c r="EK83" s="193">
        <v>157</v>
      </c>
      <c r="EL83" s="202">
        <v>157</v>
      </c>
      <c r="EM83" s="1">
        <f>EL83</f>
        <v>157</v>
      </c>
      <c r="EN83" s="209">
        <v>157</v>
      </c>
      <c r="EO83" s="218">
        <v>157</v>
      </c>
      <c r="EP83" s="225">
        <v>158</v>
      </c>
      <c r="EQ83" s="1">
        <v>159</v>
      </c>
      <c r="ER83" s="1">
        <v>160</v>
      </c>
      <c r="ES83" s="245">
        <v>162</v>
      </c>
      <c r="ET83" s="251">
        <v>165</v>
      </c>
      <c r="EU83" s="255">
        <v>167</v>
      </c>
      <c r="EV83" s="264">
        <v>167</v>
      </c>
      <c r="EW83" s="268">
        <v>167</v>
      </c>
      <c r="EX83" s="272">
        <v>167</v>
      </c>
      <c r="EY83" s="279">
        <v>168</v>
      </c>
      <c r="EZ83" s="285">
        <v>168</v>
      </c>
      <c r="FA83" s="291">
        <v>170</v>
      </c>
      <c r="FB83" s="295">
        <v>170</v>
      </c>
      <c r="FC83" s="299">
        <v>172</v>
      </c>
      <c r="FD83" s="305">
        <v>174</v>
      </c>
      <c r="FE83" s="308">
        <v>174</v>
      </c>
      <c r="FF83" s="310">
        <v>175</v>
      </c>
      <c r="FG83" s="313">
        <v>175</v>
      </c>
      <c r="FH83" s="317">
        <v>1.304</v>
      </c>
      <c r="FI83" s="322">
        <v>1.304</v>
      </c>
      <c r="FJ83" s="327">
        <v>1.304</v>
      </c>
      <c r="FK83" s="331">
        <v>1.304</v>
      </c>
      <c r="FL83" s="335">
        <v>1.304</v>
      </c>
      <c r="FM83" s="338">
        <v>1.304</v>
      </c>
      <c r="FN83" s="343">
        <v>1.304</v>
      </c>
      <c r="FO83" s="346">
        <v>1.304</v>
      </c>
      <c r="FP83" s="354">
        <v>1.304</v>
      </c>
      <c r="FQ83" s="375">
        <v>1.304</v>
      </c>
      <c r="FR83" s="388">
        <v>1.304</v>
      </c>
      <c r="FS83" s="393">
        <v>1.304</v>
      </c>
      <c r="FT83" s="414">
        <v>1.304</v>
      </c>
      <c r="FU83" s="422">
        <v>1.304</v>
      </c>
      <c r="FV83" s="429">
        <v>1.304</v>
      </c>
      <c r="FW83" s="435">
        <v>1.304</v>
      </c>
      <c r="FX83" s="441">
        <v>1.304</v>
      </c>
      <c r="FY83" s="448">
        <v>1.304</v>
      </c>
      <c r="FZ83" s="456">
        <v>1.304</v>
      </c>
      <c r="GA83" s="460">
        <v>1.304</v>
      </c>
      <c r="GB83" s="469">
        <v>1.304</v>
      </c>
      <c r="GC83" s="475">
        <v>1.304</v>
      </c>
      <c r="GD83" s="483">
        <v>1.304</v>
      </c>
      <c r="GE83" s="489">
        <v>1.304</v>
      </c>
      <c r="GF83" s="498">
        <v>1.304</v>
      </c>
      <c r="GG83" s="505">
        <v>1.304</v>
      </c>
      <c r="GH83" s="511">
        <v>1.304</v>
      </c>
      <c r="GI83" s="519">
        <v>3</v>
      </c>
      <c r="GJ83" s="530">
        <v>3</v>
      </c>
      <c r="GK83" s="218">
        <f t="shared" si="124"/>
        <v>0</v>
      </c>
      <c r="GL83" s="7">
        <v>6127</v>
      </c>
      <c r="GM83" s="7">
        <v>6236</v>
      </c>
      <c r="GN83" s="7">
        <v>6237</v>
      </c>
      <c r="GO83" s="13">
        <v>6237</v>
      </c>
      <c r="GP83" s="17">
        <v>6364</v>
      </c>
      <c r="GQ83" s="22">
        <v>6467</v>
      </c>
      <c r="GR83" s="31">
        <v>6594</v>
      </c>
      <c r="GS83" s="37">
        <v>6724</v>
      </c>
      <c r="GT83" s="41">
        <v>6851</v>
      </c>
      <c r="GU83" s="44">
        <v>7013</v>
      </c>
      <c r="GV83" s="47">
        <v>7137</v>
      </c>
      <c r="GW83" s="53">
        <v>7284</v>
      </c>
      <c r="GX83" s="65">
        <v>7397</v>
      </c>
      <c r="GY83" s="69">
        <v>7515</v>
      </c>
      <c r="GZ83" s="71">
        <v>7674</v>
      </c>
      <c r="HA83" s="73">
        <v>7783</v>
      </c>
      <c r="HB83" s="77">
        <v>7891</v>
      </c>
      <c r="HC83" s="82">
        <v>8018</v>
      </c>
      <c r="HD83" s="88">
        <v>8155</v>
      </c>
      <c r="HE83" s="90">
        <v>8287</v>
      </c>
      <c r="HF83" s="93">
        <v>8420</v>
      </c>
      <c r="HG83" s="99">
        <v>8532</v>
      </c>
      <c r="HH83" s="104">
        <v>8640</v>
      </c>
      <c r="HI83" s="114">
        <v>8759</v>
      </c>
      <c r="HJ83" s="117">
        <v>8888</v>
      </c>
      <c r="HK83" s="122">
        <v>8996</v>
      </c>
      <c r="HL83" s="124">
        <v>9109</v>
      </c>
      <c r="HM83" s="129">
        <v>9199</v>
      </c>
      <c r="HN83" s="133">
        <v>9306</v>
      </c>
      <c r="HO83" s="136">
        <v>9401</v>
      </c>
      <c r="HP83" s="140">
        <v>9503</v>
      </c>
      <c r="HQ83" s="145">
        <v>9613</v>
      </c>
      <c r="HR83" s="149">
        <v>9766</v>
      </c>
      <c r="HS83" s="153">
        <v>9883</v>
      </c>
      <c r="HT83" s="158">
        <v>9986</v>
      </c>
      <c r="HU83" s="163">
        <v>10094</v>
      </c>
      <c r="HV83" s="167">
        <v>10193</v>
      </c>
      <c r="HW83" s="174">
        <v>10282</v>
      </c>
      <c r="HX83" s="178">
        <v>10415</v>
      </c>
      <c r="HY83" s="184">
        <v>10526</v>
      </c>
      <c r="HZ83" s="189">
        <v>10693</v>
      </c>
      <c r="IA83" s="193">
        <v>10841</v>
      </c>
      <c r="IB83" s="202">
        <v>10994</v>
      </c>
      <c r="IC83" s="205">
        <v>11163</v>
      </c>
      <c r="ID83" s="209">
        <v>11531</v>
      </c>
      <c r="IE83" s="218">
        <v>11968</v>
      </c>
      <c r="IF83" s="225">
        <v>12086</v>
      </c>
      <c r="IG83" s="229">
        <v>12210</v>
      </c>
      <c r="IH83" s="235">
        <v>12342</v>
      </c>
      <c r="II83" s="245">
        <v>12456</v>
      </c>
      <c r="IJ83" s="251">
        <v>12605</v>
      </c>
      <c r="IK83" s="255">
        <v>12713</v>
      </c>
      <c r="IL83" s="264">
        <v>12942</v>
      </c>
      <c r="IM83" s="268">
        <v>13169</v>
      </c>
      <c r="IN83" s="272">
        <v>13402</v>
      </c>
      <c r="IO83" s="279">
        <v>13530</v>
      </c>
      <c r="IP83" s="285">
        <v>13683</v>
      </c>
      <c r="IQ83" s="291">
        <v>13811</v>
      </c>
      <c r="IR83" s="295">
        <v>13914</v>
      </c>
      <c r="IS83" s="299">
        <v>14039</v>
      </c>
      <c r="IT83" s="305">
        <v>14150</v>
      </c>
      <c r="IU83" s="308">
        <v>14255</v>
      </c>
      <c r="IV83" s="310">
        <v>14359</v>
      </c>
      <c r="IW83" s="313">
        <v>14475</v>
      </c>
      <c r="IX83" s="317">
        <v>14657</v>
      </c>
      <c r="IY83" s="322">
        <v>14829</v>
      </c>
      <c r="IZ83" s="327">
        <v>14990</v>
      </c>
      <c r="JA83" s="331">
        <v>15147</v>
      </c>
      <c r="JB83" s="335">
        <v>15325</v>
      </c>
      <c r="JC83" s="338">
        <v>15510</v>
      </c>
      <c r="JD83" s="343">
        <v>15705</v>
      </c>
      <c r="JE83" s="346">
        <v>15904</v>
      </c>
      <c r="JF83" s="354">
        <v>16103</v>
      </c>
      <c r="JG83" s="375">
        <v>16295</v>
      </c>
      <c r="JH83" s="388">
        <v>16511</v>
      </c>
      <c r="JI83" s="393">
        <v>16701</v>
      </c>
      <c r="JJ83" s="414">
        <v>16862</v>
      </c>
      <c r="JK83" s="422">
        <v>17004</v>
      </c>
      <c r="JL83" s="429">
        <v>17156</v>
      </c>
      <c r="JM83" s="435">
        <v>17310</v>
      </c>
      <c r="JN83" s="441">
        <v>17484</v>
      </c>
      <c r="JO83" s="448">
        <v>17691</v>
      </c>
      <c r="JP83" s="456">
        <v>17912</v>
      </c>
      <c r="JQ83" s="460">
        <v>18163</v>
      </c>
      <c r="JR83" s="469">
        <v>18425</v>
      </c>
      <c r="JS83" s="475">
        <v>18651</v>
      </c>
      <c r="JT83" s="483">
        <v>18866</v>
      </c>
      <c r="JU83" s="489">
        <v>19083</v>
      </c>
      <c r="JV83" s="498">
        <v>19238</v>
      </c>
      <c r="JW83" s="505">
        <v>19256</v>
      </c>
      <c r="JX83" s="511">
        <v>19256</v>
      </c>
      <c r="JY83" s="519">
        <v>19310</v>
      </c>
      <c r="JZ83" s="530">
        <v>19443</v>
      </c>
      <c r="KA83" s="218">
        <f t="shared" si="125"/>
        <v>133</v>
      </c>
      <c r="KB83" s="4"/>
    </row>
    <row r="84" spans="1:288" ht="15" customHeight="1" x14ac:dyDescent="0.2">
      <c r="A84" s="557"/>
      <c r="B84" s="132">
        <v>83</v>
      </c>
      <c r="C84" s="4" t="s">
        <v>306</v>
      </c>
      <c r="D84" s="132">
        <v>1</v>
      </c>
      <c r="E84" s="132">
        <v>1</v>
      </c>
      <c r="F84" s="7">
        <v>392</v>
      </c>
      <c r="G84" s="7">
        <v>400</v>
      </c>
      <c r="H84" s="10">
        <v>410</v>
      </c>
      <c r="I84" s="13">
        <v>417</v>
      </c>
      <c r="J84" s="18">
        <v>428</v>
      </c>
      <c r="K84" s="22">
        <v>447</v>
      </c>
      <c r="L84" s="31">
        <v>453</v>
      </c>
      <c r="M84" s="5">
        <v>453</v>
      </c>
      <c r="N84" s="1">
        <f>ROUND((M84-F84)/7+M84,0)</f>
        <v>462</v>
      </c>
      <c r="O84" s="44">
        <v>472</v>
      </c>
      <c r="P84" s="47">
        <v>477</v>
      </c>
      <c r="Q84" s="53">
        <v>483</v>
      </c>
      <c r="R84" s="65">
        <v>489</v>
      </c>
      <c r="S84" s="69">
        <v>495</v>
      </c>
      <c r="T84" s="71">
        <v>502</v>
      </c>
      <c r="U84" s="73">
        <v>509</v>
      </c>
      <c r="V84" s="77">
        <v>517</v>
      </c>
      <c r="W84" s="82">
        <v>529</v>
      </c>
      <c r="X84" s="88">
        <v>546</v>
      </c>
      <c r="Y84" s="90">
        <v>559</v>
      </c>
      <c r="Z84" s="93">
        <v>571</v>
      </c>
      <c r="AA84" s="99">
        <v>579</v>
      </c>
      <c r="AB84" s="104">
        <v>584</v>
      </c>
      <c r="AC84" s="114">
        <v>591</v>
      </c>
      <c r="AD84" s="117">
        <v>597</v>
      </c>
      <c r="AE84" s="122">
        <v>603</v>
      </c>
      <c r="AF84" s="124">
        <v>611</v>
      </c>
      <c r="AG84" s="129">
        <v>621</v>
      </c>
      <c r="AH84" s="133">
        <v>632</v>
      </c>
      <c r="AI84" s="136">
        <v>640</v>
      </c>
      <c r="AJ84" s="140">
        <v>649</v>
      </c>
      <c r="AK84" s="145">
        <v>662</v>
      </c>
      <c r="AL84" s="149">
        <v>669</v>
      </c>
      <c r="AM84" s="153">
        <v>675</v>
      </c>
      <c r="AN84" s="158">
        <v>681</v>
      </c>
      <c r="AO84" s="163">
        <v>690</v>
      </c>
      <c r="AP84" s="167">
        <v>696</v>
      </c>
      <c r="AQ84" s="174">
        <v>703</v>
      </c>
      <c r="AR84" s="178">
        <v>709</v>
      </c>
      <c r="AS84" s="184">
        <v>717</v>
      </c>
      <c r="AT84" s="189">
        <v>726</v>
      </c>
      <c r="AU84" s="193">
        <v>732</v>
      </c>
      <c r="AV84" s="202">
        <v>736</v>
      </c>
      <c r="AW84" s="205">
        <v>739</v>
      </c>
      <c r="AX84" s="209">
        <v>741</v>
      </c>
      <c r="AY84" s="218">
        <v>744</v>
      </c>
      <c r="AZ84" s="225">
        <v>746</v>
      </c>
      <c r="BA84" s="229">
        <v>748</v>
      </c>
      <c r="BB84" s="235">
        <v>751</v>
      </c>
      <c r="BC84" s="245">
        <v>753</v>
      </c>
      <c r="BD84" s="251">
        <v>756</v>
      </c>
      <c r="BE84" s="255">
        <v>758</v>
      </c>
      <c r="BF84" s="264">
        <v>761</v>
      </c>
      <c r="BG84" s="268">
        <v>765</v>
      </c>
      <c r="BH84" s="272">
        <v>770</v>
      </c>
      <c r="BI84" s="279">
        <v>773</v>
      </c>
      <c r="BJ84" s="285">
        <v>776</v>
      </c>
      <c r="BK84" s="291">
        <v>779</v>
      </c>
      <c r="BL84" s="295">
        <v>781</v>
      </c>
      <c r="BM84" s="299">
        <v>784</v>
      </c>
      <c r="BN84" s="305">
        <v>787</v>
      </c>
      <c r="BO84" s="308">
        <v>789</v>
      </c>
      <c r="BP84" s="310">
        <v>793</v>
      </c>
      <c r="BQ84" s="313">
        <v>796</v>
      </c>
      <c r="BR84" s="317">
        <v>800</v>
      </c>
      <c r="BS84" s="322">
        <v>803</v>
      </c>
      <c r="BT84" s="327">
        <v>809</v>
      </c>
      <c r="BU84" s="331">
        <v>813</v>
      </c>
      <c r="BV84" s="335">
        <v>816</v>
      </c>
      <c r="BW84" s="338">
        <v>818</v>
      </c>
      <c r="BX84" s="343">
        <v>820</v>
      </c>
      <c r="BY84" s="346">
        <v>822</v>
      </c>
      <c r="BZ84" s="354">
        <v>3</v>
      </c>
      <c r="CA84" s="375">
        <v>5</v>
      </c>
      <c r="CB84" s="388">
        <v>7</v>
      </c>
      <c r="CC84" s="393">
        <v>10</v>
      </c>
      <c r="CD84" s="414">
        <v>14</v>
      </c>
      <c r="CE84" s="422">
        <v>16</v>
      </c>
      <c r="CF84" s="429">
        <v>19</v>
      </c>
      <c r="CG84" s="435">
        <v>22</v>
      </c>
      <c r="CH84" s="441">
        <v>26</v>
      </c>
      <c r="CI84" s="448">
        <v>30</v>
      </c>
      <c r="CJ84" s="456">
        <v>32</v>
      </c>
      <c r="CK84" s="460">
        <v>35</v>
      </c>
      <c r="CL84" s="469">
        <v>37</v>
      </c>
      <c r="CM84" s="475">
        <v>39</v>
      </c>
      <c r="CN84" s="483">
        <v>42</v>
      </c>
      <c r="CO84" s="489">
        <v>45</v>
      </c>
      <c r="CP84" s="498">
        <v>48</v>
      </c>
      <c r="CQ84" s="505">
        <v>52</v>
      </c>
      <c r="CR84" s="511">
        <v>56</v>
      </c>
      <c r="CS84" s="519">
        <v>60</v>
      </c>
      <c r="CT84" s="530">
        <v>62</v>
      </c>
      <c r="CU84" s="218">
        <f t="shared" si="123"/>
        <v>2</v>
      </c>
      <c r="CV84" s="7">
        <v>34</v>
      </c>
      <c r="CW84" s="7">
        <v>39</v>
      </c>
      <c r="CX84" s="10">
        <v>43</v>
      </c>
      <c r="CY84" s="13">
        <v>45</v>
      </c>
      <c r="CZ84" s="18">
        <v>49</v>
      </c>
      <c r="DA84" s="22">
        <v>53</v>
      </c>
      <c r="DB84" s="31">
        <v>56</v>
      </c>
      <c r="DC84" s="37">
        <v>58</v>
      </c>
      <c r="DD84" s="1">
        <f>ROUND((DC84-CV84)/7+DC84,0)</f>
        <v>61</v>
      </c>
      <c r="DE84" s="44">
        <v>63</v>
      </c>
      <c r="DF84" s="47">
        <v>66</v>
      </c>
      <c r="DG84" s="53">
        <v>69</v>
      </c>
      <c r="DH84" s="65">
        <v>72</v>
      </c>
      <c r="DI84" s="69">
        <v>76</v>
      </c>
      <c r="DJ84" s="71">
        <v>79</v>
      </c>
      <c r="DK84" s="73">
        <v>83</v>
      </c>
      <c r="DL84" s="77">
        <v>86</v>
      </c>
      <c r="DM84" s="82">
        <v>88</v>
      </c>
      <c r="DN84" s="88">
        <v>91</v>
      </c>
      <c r="DO84" s="90">
        <v>94</v>
      </c>
      <c r="DP84" s="93">
        <v>96</v>
      </c>
      <c r="DQ84" s="99">
        <v>100</v>
      </c>
      <c r="DR84" s="104">
        <v>103</v>
      </c>
      <c r="DS84" s="114">
        <v>106</v>
      </c>
      <c r="DT84" s="117">
        <v>109</v>
      </c>
      <c r="DU84" s="122">
        <v>112</v>
      </c>
      <c r="DV84" s="124">
        <v>116</v>
      </c>
      <c r="DW84" s="129">
        <v>119</v>
      </c>
      <c r="DX84" s="133">
        <v>121</v>
      </c>
      <c r="DY84" s="136">
        <v>121</v>
      </c>
      <c r="DZ84" s="140">
        <v>121</v>
      </c>
      <c r="EA84" s="145">
        <v>121</v>
      </c>
      <c r="EB84" s="149">
        <v>122</v>
      </c>
      <c r="EC84" s="153">
        <v>125</v>
      </c>
      <c r="ED84" s="158">
        <v>128</v>
      </c>
      <c r="EE84" s="163">
        <v>130</v>
      </c>
      <c r="EF84" s="167">
        <v>132</v>
      </c>
      <c r="EG84" s="174">
        <v>134</v>
      </c>
      <c r="EH84" s="178">
        <v>135</v>
      </c>
      <c r="EI84" s="184">
        <v>135</v>
      </c>
      <c r="EJ84" s="189">
        <v>135</v>
      </c>
      <c r="EK84" s="193">
        <v>135</v>
      </c>
      <c r="EL84" s="202">
        <v>135</v>
      </c>
      <c r="EM84" s="205">
        <v>135</v>
      </c>
      <c r="EN84" s="209">
        <v>135</v>
      </c>
      <c r="EO84" s="218">
        <v>135</v>
      </c>
      <c r="EP84" s="225">
        <v>135</v>
      </c>
      <c r="EQ84" s="229">
        <v>135</v>
      </c>
      <c r="ER84" s="235">
        <v>2</v>
      </c>
      <c r="ES84" s="245">
        <v>3</v>
      </c>
      <c r="ET84" s="251">
        <v>5</v>
      </c>
      <c r="EU84" s="255">
        <v>7</v>
      </c>
      <c r="EV84" s="264">
        <v>7</v>
      </c>
      <c r="EW84" s="268">
        <v>7</v>
      </c>
      <c r="EX84" s="272">
        <v>7</v>
      </c>
      <c r="EY84" s="279">
        <v>8</v>
      </c>
      <c r="EZ84" s="285">
        <v>9</v>
      </c>
      <c r="FA84" s="291">
        <v>10</v>
      </c>
      <c r="FB84" s="295">
        <v>11</v>
      </c>
      <c r="FC84" s="299">
        <v>13</v>
      </c>
      <c r="FD84" s="305">
        <v>15</v>
      </c>
      <c r="FE84" s="308">
        <v>16</v>
      </c>
      <c r="FF84" s="310">
        <v>18</v>
      </c>
      <c r="FG84" s="313">
        <v>18</v>
      </c>
      <c r="FH84" s="317">
        <v>18</v>
      </c>
      <c r="FI84" s="322">
        <v>18</v>
      </c>
      <c r="FJ84" s="327">
        <v>18</v>
      </c>
      <c r="FK84" s="331">
        <v>19</v>
      </c>
      <c r="FL84" s="335">
        <v>20</v>
      </c>
      <c r="FM84" s="338">
        <v>22</v>
      </c>
      <c r="FN84" s="343">
        <v>23</v>
      </c>
      <c r="FO84" s="346">
        <v>25</v>
      </c>
      <c r="FP84" s="354">
        <v>27</v>
      </c>
      <c r="FQ84" s="375">
        <v>29</v>
      </c>
      <c r="FR84" s="388">
        <v>30</v>
      </c>
      <c r="FS84" s="393">
        <v>32</v>
      </c>
      <c r="FT84" s="414">
        <v>32</v>
      </c>
      <c r="FU84" s="422">
        <v>34</v>
      </c>
      <c r="FV84" s="429">
        <v>35</v>
      </c>
      <c r="FW84" s="435">
        <v>37</v>
      </c>
      <c r="FX84" s="441">
        <v>38</v>
      </c>
      <c r="FY84" s="448">
        <v>40</v>
      </c>
      <c r="FZ84" s="456">
        <v>42</v>
      </c>
      <c r="GA84" s="460">
        <v>43</v>
      </c>
      <c r="GB84" s="469">
        <v>45</v>
      </c>
      <c r="GC84" s="475">
        <v>46</v>
      </c>
      <c r="GD84" s="483">
        <v>48</v>
      </c>
      <c r="GE84" s="489">
        <v>50</v>
      </c>
      <c r="GF84" s="498">
        <v>51</v>
      </c>
      <c r="GG84" s="505">
        <v>53</v>
      </c>
      <c r="GH84" s="511">
        <v>54</v>
      </c>
      <c r="GI84" s="519">
        <v>56</v>
      </c>
      <c r="GJ84" s="530">
        <v>57</v>
      </c>
      <c r="GK84" s="218">
        <f t="shared" si="124"/>
        <v>1</v>
      </c>
      <c r="GL84" s="7">
        <v>9990</v>
      </c>
      <c r="GM84" s="7">
        <v>10168</v>
      </c>
      <c r="GN84" s="7">
        <v>10391</v>
      </c>
      <c r="GO84" s="13">
        <v>10575</v>
      </c>
      <c r="GP84" s="17">
        <v>10723</v>
      </c>
      <c r="GQ84" s="22">
        <v>10905</v>
      </c>
      <c r="GR84" s="31">
        <v>11070</v>
      </c>
      <c r="GS84" s="37">
        <v>11218</v>
      </c>
      <c r="GT84" s="41">
        <v>11388</v>
      </c>
      <c r="GU84" s="44">
        <v>11547</v>
      </c>
      <c r="GV84" s="47">
        <v>11688</v>
      </c>
      <c r="GW84" s="53">
        <v>11853</v>
      </c>
      <c r="GX84" s="65">
        <v>11989</v>
      </c>
      <c r="GY84" s="69">
        <v>12157</v>
      </c>
      <c r="GZ84" s="71">
        <v>12335</v>
      </c>
      <c r="HA84" s="73">
        <v>12527</v>
      </c>
      <c r="HB84" s="77">
        <v>12683</v>
      </c>
      <c r="HC84" s="82">
        <v>12849</v>
      </c>
      <c r="HD84" s="88">
        <v>13004</v>
      </c>
      <c r="HE84" s="90">
        <v>13158</v>
      </c>
      <c r="HF84" s="93">
        <v>13398</v>
      </c>
      <c r="HG84" s="99">
        <v>13553</v>
      </c>
      <c r="HH84" s="104">
        <v>13711</v>
      </c>
      <c r="HI84" s="114">
        <v>13856</v>
      </c>
      <c r="HJ84" s="117">
        <v>13997</v>
      </c>
      <c r="HK84" s="122">
        <v>14131</v>
      </c>
      <c r="HL84" s="124">
        <v>14290</v>
      </c>
      <c r="HM84" s="129">
        <v>14439</v>
      </c>
      <c r="HN84" s="133">
        <v>14606</v>
      </c>
      <c r="HO84" s="136">
        <v>14758</v>
      </c>
      <c r="HP84" s="140">
        <v>14918</v>
      </c>
      <c r="HQ84" s="145">
        <v>15076</v>
      </c>
      <c r="HR84" s="149">
        <v>15229</v>
      </c>
      <c r="HS84" s="153">
        <v>15372</v>
      </c>
      <c r="HT84" s="158">
        <v>15511</v>
      </c>
      <c r="HU84" s="163">
        <v>15666</v>
      </c>
      <c r="HV84" s="167">
        <v>15813</v>
      </c>
      <c r="HW84" s="174">
        <v>15942</v>
      </c>
      <c r="HX84" s="178">
        <v>16084</v>
      </c>
      <c r="HY84" s="184">
        <v>16225</v>
      </c>
      <c r="HZ84" s="189">
        <v>16373</v>
      </c>
      <c r="IA84" s="193">
        <v>16478</v>
      </c>
      <c r="IB84" s="202">
        <v>16567</v>
      </c>
      <c r="IC84" s="205">
        <v>16650</v>
      </c>
      <c r="ID84" s="209">
        <v>16731</v>
      </c>
      <c r="IE84" s="218">
        <v>16818</v>
      </c>
      <c r="IF84" s="225">
        <v>16906</v>
      </c>
      <c r="IG84" s="229">
        <v>16996</v>
      </c>
      <c r="IH84" s="235">
        <v>17079</v>
      </c>
      <c r="II84" s="245">
        <v>17154</v>
      </c>
      <c r="IJ84" s="251">
        <v>17245</v>
      </c>
      <c r="IK84" s="255">
        <v>17325</v>
      </c>
      <c r="IL84" s="264">
        <v>17409</v>
      </c>
      <c r="IM84" s="268">
        <v>17496</v>
      </c>
      <c r="IN84" s="272">
        <v>17587</v>
      </c>
      <c r="IO84" s="279">
        <v>17674</v>
      </c>
      <c r="IP84" s="285">
        <v>17759</v>
      </c>
      <c r="IQ84" s="291">
        <v>17846</v>
      </c>
      <c r="IR84" s="295">
        <v>17922</v>
      </c>
      <c r="IS84" s="299">
        <v>18015</v>
      </c>
      <c r="IT84" s="305">
        <v>18103</v>
      </c>
      <c r="IU84" s="308">
        <v>18183</v>
      </c>
      <c r="IV84" s="310">
        <v>18267</v>
      </c>
      <c r="IW84" s="313">
        <v>18347</v>
      </c>
      <c r="IX84" s="317">
        <v>18430</v>
      </c>
      <c r="IY84" s="322">
        <v>18510</v>
      </c>
      <c r="IZ84" s="327">
        <v>18605</v>
      </c>
      <c r="JA84" s="331">
        <v>18694</v>
      </c>
      <c r="JB84" s="335">
        <v>18781</v>
      </c>
      <c r="JC84" s="338">
        <v>18862</v>
      </c>
      <c r="JD84" s="343">
        <v>18971</v>
      </c>
      <c r="JE84" s="346">
        <v>19060</v>
      </c>
      <c r="JF84" s="354">
        <v>19148</v>
      </c>
      <c r="JG84" s="375">
        <v>19231</v>
      </c>
      <c r="JH84" s="388">
        <v>19375</v>
      </c>
      <c r="JI84" s="393">
        <v>19475</v>
      </c>
      <c r="JJ84" s="414">
        <v>19565</v>
      </c>
      <c r="JK84" s="422">
        <v>19666</v>
      </c>
      <c r="JL84" s="429">
        <v>19789</v>
      </c>
      <c r="JM84" s="435">
        <v>19898</v>
      </c>
      <c r="JN84" s="441">
        <v>20000</v>
      </c>
      <c r="JO84" s="448">
        <v>20108</v>
      </c>
      <c r="JP84" s="456">
        <v>20215</v>
      </c>
      <c r="JQ84" s="460">
        <v>20329</v>
      </c>
      <c r="JR84" s="469">
        <v>20432</v>
      </c>
      <c r="JS84" s="475">
        <v>20527</v>
      </c>
      <c r="JT84" s="483">
        <v>20641</v>
      </c>
      <c r="JU84" s="489">
        <v>20752</v>
      </c>
      <c r="JV84" s="498">
        <v>20862</v>
      </c>
      <c r="JW84" s="505">
        <v>20979</v>
      </c>
      <c r="JX84" s="511">
        <v>21110</v>
      </c>
      <c r="JY84" s="519">
        <v>21222</v>
      </c>
      <c r="JZ84" s="530">
        <v>21322</v>
      </c>
      <c r="KA84" s="218">
        <f t="shared" si="125"/>
        <v>100</v>
      </c>
      <c r="KB84" s="4"/>
    </row>
    <row r="85" spans="1:288" ht="15" customHeight="1" x14ac:dyDescent="0.2">
      <c r="A85" s="557"/>
      <c r="B85" s="132">
        <v>84</v>
      </c>
      <c r="C85" s="4" t="s">
        <v>307</v>
      </c>
      <c r="D85" s="132">
        <v>2</v>
      </c>
      <c r="E85" s="132">
        <v>2</v>
      </c>
      <c r="F85" s="7">
        <v>248</v>
      </c>
      <c r="G85" s="7">
        <v>252</v>
      </c>
      <c r="H85" s="10">
        <v>256</v>
      </c>
      <c r="I85" s="13">
        <v>259</v>
      </c>
      <c r="J85" s="18">
        <v>264</v>
      </c>
      <c r="K85" s="22">
        <v>270</v>
      </c>
      <c r="L85" s="31">
        <v>276</v>
      </c>
      <c r="M85" s="37">
        <v>282</v>
      </c>
      <c r="N85" s="41">
        <v>288</v>
      </c>
      <c r="O85" s="44">
        <v>293</v>
      </c>
      <c r="P85" s="47">
        <v>296</v>
      </c>
      <c r="Q85" s="53">
        <v>301</v>
      </c>
      <c r="R85" s="65">
        <v>304</v>
      </c>
      <c r="S85" s="69">
        <v>308</v>
      </c>
      <c r="T85" s="71">
        <v>312</v>
      </c>
      <c r="U85" s="73">
        <v>316</v>
      </c>
      <c r="V85" s="77">
        <v>322</v>
      </c>
      <c r="W85" s="82">
        <v>328.36099999999999</v>
      </c>
      <c r="X85" s="88">
        <v>7</v>
      </c>
      <c r="Y85" s="90">
        <v>14</v>
      </c>
      <c r="Z85" s="93">
        <v>18</v>
      </c>
      <c r="AA85" s="99">
        <v>23</v>
      </c>
      <c r="AB85" s="104">
        <v>26</v>
      </c>
      <c r="AC85" s="114">
        <v>30</v>
      </c>
      <c r="AD85" s="117">
        <v>34</v>
      </c>
      <c r="AE85" s="122">
        <v>38</v>
      </c>
      <c r="AF85" s="124">
        <v>42</v>
      </c>
      <c r="AG85" s="129">
        <v>47</v>
      </c>
      <c r="AH85" s="133">
        <v>53</v>
      </c>
      <c r="AI85" s="136">
        <v>60</v>
      </c>
      <c r="AJ85" s="140">
        <v>67</v>
      </c>
      <c r="AK85" s="145">
        <v>73</v>
      </c>
      <c r="AL85" s="149">
        <v>79</v>
      </c>
      <c r="AM85" s="153">
        <v>83</v>
      </c>
      <c r="AN85" s="158">
        <v>87</v>
      </c>
      <c r="AO85" s="163">
        <v>90</v>
      </c>
      <c r="AP85" s="167">
        <v>94</v>
      </c>
      <c r="AQ85" s="174">
        <v>98</v>
      </c>
      <c r="AR85" s="178">
        <v>102</v>
      </c>
      <c r="AS85" s="184">
        <v>106</v>
      </c>
      <c r="AT85" s="189">
        <v>112</v>
      </c>
      <c r="AU85" s="193">
        <v>119</v>
      </c>
      <c r="AV85" s="202">
        <v>126</v>
      </c>
      <c r="AW85" s="205">
        <v>132</v>
      </c>
      <c r="AX85" s="209">
        <v>138</v>
      </c>
      <c r="AY85" s="218">
        <v>143</v>
      </c>
      <c r="AZ85" s="225">
        <v>147</v>
      </c>
      <c r="BA85" s="229">
        <v>150</v>
      </c>
      <c r="BB85" s="235">
        <v>154</v>
      </c>
      <c r="BC85" s="245">
        <v>157</v>
      </c>
      <c r="BD85" s="251">
        <v>162</v>
      </c>
      <c r="BE85" s="255">
        <v>165</v>
      </c>
      <c r="BF85" s="264">
        <v>171</v>
      </c>
      <c r="BG85" s="268">
        <v>179</v>
      </c>
      <c r="BH85" s="272">
        <v>186</v>
      </c>
      <c r="BI85" s="279">
        <v>191</v>
      </c>
      <c r="BJ85" s="285">
        <v>196</v>
      </c>
      <c r="BK85" s="291">
        <v>201</v>
      </c>
      <c r="BL85" s="295">
        <v>205</v>
      </c>
      <c r="BM85" s="299">
        <v>209</v>
      </c>
      <c r="BN85" s="305">
        <v>213</v>
      </c>
      <c r="BO85" s="308">
        <v>217</v>
      </c>
      <c r="BP85" s="310">
        <v>222</v>
      </c>
      <c r="BQ85" s="313">
        <v>226</v>
      </c>
      <c r="BR85" s="317">
        <v>230</v>
      </c>
      <c r="BS85" s="322">
        <v>235</v>
      </c>
      <c r="BT85" s="327">
        <v>240</v>
      </c>
      <c r="BU85" s="331">
        <v>243</v>
      </c>
      <c r="BV85" s="335">
        <v>247</v>
      </c>
      <c r="BW85" s="338">
        <v>249</v>
      </c>
      <c r="BX85" s="343">
        <v>251</v>
      </c>
      <c r="BY85" s="346">
        <v>254</v>
      </c>
      <c r="BZ85" s="354">
        <v>256</v>
      </c>
      <c r="CA85" s="375">
        <v>258</v>
      </c>
      <c r="CB85" s="388">
        <v>260</v>
      </c>
      <c r="CC85" s="393">
        <v>264</v>
      </c>
      <c r="CD85" s="414">
        <v>268</v>
      </c>
      <c r="CE85" s="422">
        <v>271</v>
      </c>
      <c r="CF85" s="429">
        <v>274</v>
      </c>
      <c r="CG85" s="435">
        <v>277</v>
      </c>
      <c r="CH85" s="441">
        <v>280</v>
      </c>
      <c r="CI85" s="448">
        <v>282</v>
      </c>
      <c r="CJ85" s="456">
        <v>284</v>
      </c>
      <c r="CK85" s="460">
        <v>286</v>
      </c>
      <c r="CL85" s="469">
        <v>288</v>
      </c>
      <c r="CM85" s="475">
        <v>290</v>
      </c>
      <c r="CN85" s="483">
        <v>292</v>
      </c>
      <c r="CO85" s="489">
        <v>294</v>
      </c>
      <c r="CP85" s="498">
        <v>297</v>
      </c>
      <c r="CQ85" s="505">
        <v>3</v>
      </c>
      <c r="CR85" s="511">
        <v>7</v>
      </c>
      <c r="CS85" s="519">
        <v>11</v>
      </c>
      <c r="CT85" s="530">
        <v>14</v>
      </c>
      <c r="CU85" s="218">
        <f t="shared" si="123"/>
        <v>3</v>
      </c>
      <c r="CV85" s="7">
        <v>10</v>
      </c>
      <c r="CW85" s="7">
        <v>12</v>
      </c>
      <c r="CX85" s="10">
        <v>14</v>
      </c>
      <c r="CY85" s="13">
        <v>17</v>
      </c>
      <c r="CZ85" s="18">
        <v>19</v>
      </c>
      <c r="DA85" s="22">
        <v>20</v>
      </c>
      <c r="DB85" s="31">
        <v>21</v>
      </c>
      <c r="DC85" s="37">
        <v>22</v>
      </c>
      <c r="DD85" s="41">
        <v>23</v>
      </c>
      <c r="DE85" s="44">
        <v>25</v>
      </c>
      <c r="DF85" s="47">
        <v>27</v>
      </c>
      <c r="DG85" s="53">
        <v>29</v>
      </c>
      <c r="DH85" s="65">
        <v>31</v>
      </c>
      <c r="DI85" s="69">
        <v>34</v>
      </c>
      <c r="DJ85" s="71">
        <v>36</v>
      </c>
      <c r="DK85" s="73">
        <v>39</v>
      </c>
      <c r="DL85" s="77">
        <v>40</v>
      </c>
      <c r="DM85" s="82">
        <v>41.74</v>
      </c>
      <c r="DN85" s="88">
        <v>42</v>
      </c>
      <c r="DO85" s="90">
        <v>43</v>
      </c>
      <c r="DP85" s="93">
        <v>44</v>
      </c>
      <c r="DQ85" s="99">
        <v>46</v>
      </c>
      <c r="DR85" s="104">
        <v>48</v>
      </c>
      <c r="DS85" s="114">
        <v>50</v>
      </c>
      <c r="DT85" s="117">
        <v>52</v>
      </c>
      <c r="DU85" s="122">
        <v>54</v>
      </c>
      <c r="DV85" s="124">
        <v>56</v>
      </c>
      <c r="DW85" s="129">
        <v>58</v>
      </c>
      <c r="DX85" s="133">
        <v>59</v>
      </c>
      <c r="DY85" s="136">
        <v>59</v>
      </c>
      <c r="DZ85" s="140">
        <v>59</v>
      </c>
      <c r="EA85" s="145">
        <v>59</v>
      </c>
      <c r="EB85" s="149">
        <v>59</v>
      </c>
      <c r="EC85" s="153">
        <v>61</v>
      </c>
      <c r="ED85" s="158">
        <v>63</v>
      </c>
      <c r="EE85" s="163">
        <v>66</v>
      </c>
      <c r="EF85" s="167">
        <v>68</v>
      </c>
      <c r="EG85" s="174">
        <v>70</v>
      </c>
      <c r="EH85" s="178">
        <v>72</v>
      </c>
      <c r="EI85" s="184">
        <v>74</v>
      </c>
      <c r="EJ85" s="189">
        <v>75</v>
      </c>
      <c r="EK85" s="193">
        <v>75</v>
      </c>
      <c r="EL85" s="202">
        <v>75</v>
      </c>
      <c r="EM85" s="205">
        <v>75</v>
      </c>
      <c r="EN85" s="209">
        <v>75</v>
      </c>
      <c r="EO85" s="218">
        <v>76</v>
      </c>
      <c r="EP85" s="225">
        <v>79</v>
      </c>
      <c r="EQ85" s="229">
        <v>82</v>
      </c>
      <c r="ER85" s="235">
        <v>84</v>
      </c>
      <c r="ES85" s="245">
        <v>87</v>
      </c>
      <c r="ET85" s="251">
        <v>90</v>
      </c>
      <c r="EU85" s="255">
        <v>94</v>
      </c>
      <c r="EV85" s="264">
        <v>95</v>
      </c>
      <c r="EW85" s="268">
        <v>95</v>
      </c>
      <c r="EX85" s="272">
        <v>95</v>
      </c>
      <c r="EY85" s="279">
        <v>96</v>
      </c>
      <c r="EZ85" s="285">
        <v>98</v>
      </c>
      <c r="FA85" s="291">
        <v>100</v>
      </c>
      <c r="FB85" s="295">
        <v>102</v>
      </c>
      <c r="FC85" s="299">
        <v>105</v>
      </c>
      <c r="FD85" s="305">
        <v>108</v>
      </c>
      <c r="FE85" s="308">
        <v>110</v>
      </c>
      <c r="FF85" s="310">
        <v>112</v>
      </c>
      <c r="FG85" s="313">
        <v>112</v>
      </c>
      <c r="FH85" s="317">
        <v>112</v>
      </c>
      <c r="FI85" s="322">
        <v>112</v>
      </c>
      <c r="FJ85" s="327">
        <v>1.0980000000000001</v>
      </c>
      <c r="FK85" s="331">
        <v>2</v>
      </c>
      <c r="FL85" s="335">
        <v>3</v>
      </c>
      <c r="FM85" s="338">
        <v>5</v>
      </c>
      <c r="FN85" s="343">
        <v>7</v>
      </c>
      <c r="FO85" s="346">
        <v>9</v>
      </c>
      <c r="FP85" s="354">
        <v>11</v>
      </c>
      <c r="FQ85" s="375">
        <v>14</v>
      </c>
      <c r="FR85" s="388">
        <v>16</v>
      </c>
      <c r="FS85" s="393">
        <v>17</v>
      </c>
      <c r="FT85" s="414">
        <v>17</v>
      </c>
      <c r="FU85" s="422">
        <v>17</v>
      </c>
      <c r="FV85" s="429">
        <v>19</v>
      </c>
      <c r="FW85" s="435">
        <v>21</v>
      </c>
      <c r="FX85" s="441">
        <v>22</v>
      </c>
      <c r="FY85" s="448">
        <v>25</v>
      </c>
      <c r="FZ85" s="456">
        <v>27</v>
      </c>
      <c r="GA85" s="460">
        <v>29</v>
      </c>
      <c r="GB85" s="469">
        <v>31</v>
      </c>
      <c r="GC85" s="475">
        <v>33</v>
      </c>
      <c r="GD85" s="483">
        <v>36</v>
      </c>
      <c r="GE85" s="489">
        <v>38</v>
      </c>
      <c r="GF85" s="498">
        <v>39</v>
      </c>
      <c r="GG85" s="505">
        <v>41</v>
      </c>
      <c r="GH85" s="511">
        <v>42</v>
      </c>
      <c r="GI85" s="519">
        <v>44</v>
      </c>
      <c r="GJ85" s="530">
        <v>46</v>
      </c>
      <c r="GK85" s="218">
        <f t="shared" si="124"/>
        <v>2</v>
      </c>
      <c r="GL85" s="7">
        <v>4602</v>
      </c>
      <c r="GM85" s="7">
        <v>4659</v>
      </c>
      <c r="GN85" s="7">
        <v>4722</v>
      </c>
      <c r="GO85" s="13">
        <v>4774</v>
      </c>
      <c r="GP85" s="17">
        <v>4835</v>
      </c>
      <c r="GQ85" s="22">
        <v>4903</v>
      </c>
      <c r="GR85" s="31">
        <v>4973</v>
      </c>
      <c r="GS85" s="37">
        <v>5042</v>
      </c>
      <c r="GT85" s="41">
        <v>5106</v>
      </c>
      <c r="GU85" s="44">
        <v>5178</v>
      </c>
      <c r="GV85" s="47">
        <v>5245</v>
      </c>
      <c r="GW85" s="53">
        <v>5322</v>
      </c>
      <c r="GX85" s="65">
        <v>5383</v>
      </c>
      <c r="GY85" s="69">
        <v>5455</v>
      </c>
      <c r="GZ85" s="71">
        <v>5528</v>
      </c>
      <c r="HA85" s="73">
        <v>5592</v>
      </c>
      <c r="HB85" s="77">
        <v>5657</v>
      </c>
      <c r="HC85" s="82">
        <v>5735</v>
      </c>
      <c r="HD85" s="88">
        <v>5812</v>
      </c>
      <c r="HE85" s="90">
        <v>5883</v>
      </c>
      <c r="HF85" s="93">
        <v>5951</v>
      </c>
      <c r="HG85" s="99">
        <v>6021</v>
      </c>
      <c r="HH85" s="104">
        <v>6087</v>
      </c>
      <c r="HI85" s="114">
        <v>6156</v>
      </c>
      <c r="HJ85" s="117">
        <v>6232</v>
      </c>
      <c r="HK85" s="122">
        <v>6292</v>
      </c>
      <c r="HL85" s="124">
        <v>6357</v>
      </c>
      <c r="HM85" s="129">
        <v>6423</v>
      </c>
      <c r="HN85" s="133">
        <v>6498</v>
      </c>
      <c r="HO85" s="136">
        <v>6566</v>
      </c>
      <c r="HP85" s="140">
        <v>6632</v>
      </c>
      <c r="HQ85" s="145">
        <v>6721</v>
      </c>
      <c r="HR85" s="149">
        <v>6783</v>
      </c>
      <c r="HS85" s="153">
        <v>6859</v>
      </c>
      <c r="HT85" s="158">
        <v>6930</v>
      </c>
      <c r="HU85" s="163">
        <v>6995</v>
      </c>
      <c r="HV85" s="167">
        <v>7058</v>
      </c>
      <c r="HW85" s="174">
        <v>7117</v>
      </c>
      <c r="HX85" s="178">
        <v>7187</v>
      </c>
      <c r="HY85" s="184">
        <v>7254</v>
      </c>
      <c r="HZ85" s="189">
        <v>7320</v>
      </c>
      <c r="IA85" s="193">
        <v>7387</v>
      </c>
      <c r="IB85" s="202">
        <v>7452</v>
      </c>
      <c r="IC85" s="205">
        <v>7503</v>
      </c>
      <c r="ID85" s="209">
        <v>7551</v>
      </c>
      <c r="IE85" s="218">
        <v>7608</v>
      </c>
      <c r="IF85" s="225">
        <v>7661</v>
      </c>
      <c r="IG85" s="229">
        <v>7714</v>
      </c>
      <c r="IH85" s="235">
        <v>7760</v>
      </c>
      <c r="II85" s="245">
        <v>7816</v>
      </c>
      <c r="IJ85" s="251">
        <v>7887</v>
      </c>
      <c r="IK85" s="255">
        <v>7940</v>
      </c>
      <c r="IL85" s="264">
        <v>8007</v>
      </c>
      <c r="IM85" s="268">
        <v>8084</v>
      </c>
      <c r="IN85" s="272">
        <v>8160</v>
      </c>
      <c r="IO85" s="279">
        <v>8223</v>
      </c>
      <c r="IP85" s="285">
        <v>8287</v>
      </c>
      <c r="IQ85" s="291">
        <v>8352</v>
      </c>
      <c r="IR85" s="295">
        <v>8414</v>
      </c>
      <c r="IS85" s="299">
        <v>8481</v>
      </c>
      <c r="IT85" s="305">
        <v>8545</v>
      </c>
      <c r="IU85" s="308">
        <v>8607</v>
      </c>
      <c r="IV85" s="310">
        <v>8670</v>
      </c>
      <c r="IW85" s="313">
        <v>8755</v>
      </c>
      <c r="IX85" s="317">
        <v>8840</v>
      </c>
      <c r="IY85" s="322">
        <v>8900</v>
      </c>
      <c r="IZ85" s="327">
        <v>8965</v>
      </c>
      <c r="JA85" s="331">
        <v>9017</v>
      </c>
      <c r="JB85" s="335">
        <v>9083</v>
      </c>
      <c r="JC85" s="338">
        <v>9138</v>
      </c>
      <c r="JD85" s="343">
        <v>9194</v>
      </c>
      <c r="JE85" s="346">
        <v>9262</v>
      </c>
      <c r="JF85" s="354">
        <v>9326</v>
      </c>
      <c r="JG85" s="375">
        <v>9384</v>
      </c>
      <c r="JH85" s="388">
        <v>9468</v>
      </c>
      <c r="JI85" s="393">
        <v>9549</v>
      </c>
      <c r="JJ85" s="414">
        <v>9624</v>
      </c>
      <c r="JK85" s="422">
        <v>9688</v>
      </c>
      <c r="JL85" s="429">
        <v>9766</v>
      </c>
      <c r="JM85" s="435">
        <v>9836</v>
      </c>
      <c r="JN85" s="441">
        <v>9929</v>
      </c>
      <c r="JO85" s="448">
        <v>10000</v>
      </c>
      <c r="JP85" s="456">
        <v>10062</v>
      </c>
      <c r="JQ85" s="460">
        <v>10130</v>
      </c>
      <c r="JR85" s="469">
        <v>10196</v>
      </c>
      <c r="JS85" s="475">
        <v>10254</v>
      </c>
      <c r="JT85" s="483">
        <v>10321</v>
      </c>
      <c r="JU85" s="489">
        <v>10384</v>
      </c>
      <c r="JV85" s="498">
        <v>10454</v>
      </c>
      <c r="JW85" s="505">
        <v>10529</v>
      </c>
      <c r="JX85" s="511">
        <v>10598</v>
      </c>
      <c r="JY85" s="519">
        <v>10701</v>
      </c>
      <c r="JZ85" s="530">
        <v>10764</v>
      </c>
      <c r="KA85" s="218">
        <f t="shared" si="125"/>
        <v>63</v>
      </c>
      <c r="KB85" s="4"/>
    </row>
    <row r="86" spans="1:288" ht="15" customHeight="1" x14ac:dyDescent="0.2">
      <c r="A86" s="557">
        <v>2</v>
      </c>
      <c r="B86" s="132">
        <v>85</v>
      </c>
      <c r="C86" s="4" t="s">
        <v>137</v>
      </c>
      <c r="D86" s="132">
        <v>0</v>
      </c>
      <c r="E86" s="132">
        <v>2</v>
      </c>
      <c r="F86" s="7">
        <v>55</v>
      </c>
      <c r="G86" s="1">
        <v>58</v>
      </c>
      <c r="H86" s="1">
        <v>62</v>
      </c>
      <c r="I86" s="1">
        <v>66</v>
      </c>
      <c r="J86" s="1">
        <v>70</v>
      </c>
      <c r="K86" s="1">
        <v>74</v>
      </c>
      <c r="L86" s="1">
        <v>78</v>
      </c>
      <c r="M86" s="1">
        <f t="shared" ref="M86:M87" si="145">ROUND((L86-F86)/6+L86+1,0)</f>
        <v>83</v>
      </c>
      <c r="N86" s="5">
        <v>83</v>
      </c>
      <c r="O86" s="5">
        <v>83</v>
      </c>
      <c r="P86" s="47">
        <v>86</v>
      </c>
      <c r="Q86" s="1">
        <f>ROUND((P86-F86)/10+P86,1)</f>
        <v>89.1</v>
      </c>
      <c r="R86" s="65">
        <v>94</v>
      </c>
      <c r="S86" s="69">
        <v>98</v>
      </c>
      <c r="T86" s="71">
        <v>102</v>
      </c>
      <c r="U86" s="73">
        <v>105</v>
      </c>
      <c r="V86" s="77">
        <v>108</v>
      </c>
      <c r="W86" s="82">
        <v>110</v>
      </c>
      <c r="X86" s="88">
        <v>112</v>
      </c>
      <c r="Y86" s="1">
        <f>ROUND((X86-U86)/3+X86,1)</f>
        <v>114.3</v>
      </c>
      <c r="Z86" s="1">
        <f>ROUND((Y86-V86)/3+Y86,1)</f>
        <v>116.4</v>
      </c>
      <c r="AA86" s="99">
        <v>123</v>
      </c>
      <c r="AB86" s="104">
        <v>126</v>
      </c>
      <c r="AC86" s="114">
        <v>129</v>
      </c>
      <c r="AD86" s="117">
        <v>132</v>
      </c>
      <c r="AE86" s="122">
        <v>134</v>
      </c>
      <c r="AF86" s="124">
        <v>135</v>
      </c>
      <c r="AG86" s="129">
        <v>140</v>
      </c>
      <c r="AH86" s="1">
        <f>ROUND((AG86-AD86)/3+AG86,1)</f>
        <v>142.69999999999999</v>
      </c>
      <c r="AI86" s="136">
        <v>147</v>
      </c>
      <c r="AJ86" s="140">
        <v>148</v>
      </c>
      <c r="AK86" s="1">
        <f>ROUND((AJ86-AG86)/3+AJ86,1)</f>
        <v>150.69999999999999</v>
      </c>
      <c r="AL86" s="149">
        <v>158</v>
      </c>
      <c r="AM86" s="153">
        <v>160</v>
      </c>
      <c r="AN86" s="1">
        <v>164</v>
      </c>
      <c r="AO86" s="163">
        <v>162</v>
      </c>
      <c r="AP86" s="1">
        <v>164</v>
      </c>
      <c r="AQ86" s="1">
        <v>166</v>
      </c>
      <c r="AR86" s="1">
        <v>168</v>
      </c>
      <c r="AS86" s="1">
        <v>170</v>
      </c>
      <c r="AT86" s="1">
        <v>172</v>
      </c>
      <c r="AU86" s="1">
        <v>175</v>
      </c>
      <c r="AV86" s="1">
        <v>178</v>
      </c>
      <c r="AW86" s="1">
        <v>181</v>
      </c>
      <c r="AX86" s="1">
        <v>185</v>
      </c>
      <c r="AY86" s="218">
        <v>185</v>
      </c>
      <c r="AZ86" s="1">
        <v>188</v>
      </c>
      <c r="BA86" s="1">
        <v>191</v>
      </c>
      <c r="BB86" s="1">
        <v>194</v>
      </c>
      <c r="BC86" s="1">
        <v>197</v>
      </c>
      <c r="BD86" s="1">
        <v>200</v>
      </c>
      <c r="BE86" s="1">
        <v>203</v>
      </c>
      <c r="BF86" s="1">
        <v>206</v>
      </c>
      <c r="BG86" s="1">
        <v>209</v>
      </c>
      <c r="BH86" s="1">
        <v>212</v>
      </c>
      <c r="BI86" s="279">
        <v>219</v>
      </c>
      <c r="BJ86" s="1">
        <v>224</v>
      </c>
      <c r="BK86" s="1">
        <v>229</v>
      </c>
      <c r="BL86" s="1">
        <v>234</v>
      </c>
      <c r="BM86" s="299">
        <v>227</v>
      </c>
      <c r="BN86" s="1">
        <v>2</v>
      </c>
      <c r="BO86" s="1">
        <v>3</v>
      </c>
      <c r="BP86" s="310">
        <v>7</v>
      </c>
      <c r="BQ86" s="313">
        <v>14</v>
      </c>
      <c r="BR86" s="317">
        <v>22</v>
      </c>
      <c r="BS86" s="322">
        <v>29</v>
      </c>
      <c r="BT86" s="327">
        <v>37</v>
      </c>
      <c r="BU86" s="331">
        <v>43</v>
      </c>
      <c r="BV86" s="335">
        <v>52</v>
      </c>
      <c r="BW86" s="338">
        <v>57</v>
      </c>
      <c r="BX86" s="343">
        <v>62</v>
      </c>
      <c r="BY86" s="1">
        <v>67</v>
      </c>
      <c r="BZ86" s="354">
        <v>74</v>
      </c>
      <c r="CA86" s="375">
        <v>80</v>
      </c>
      <c r="CB86" s="388">
        <v>87</v>
      </c>
      <c r="CC86" s="393">
        <v>100</v>
      </c>
      <c r="CD86" s="414">
        <v>109</v>
      </c>
      <c r="CE86" s="422">
        <v>121</v>
      </c>
      <c r="CF86" s="429">
        <v>132</v>
      </c>
      <c r="CG86" s="435">
        <v>142</v>
      </c>
      <c r="CH86" s="441">
        <v>150</v>
      </c>
      <c r="CI86" s="448">
        <v>156</v>
      </c>
      <c r="CJ86" s="456">
        <v>161</v>
      </c>
      <c r="CK86" s="1">
        <v>167</v>
      </c>
      <c r="CL86" s="469">
        <v>175</v>
      </c>
      <c r="CM86" s="475">
        <v>180</v>
      </c>
      <c r="CN86" s="483">
        <v>187</v>
      </c>
      <c r="CO86" s="489">
        <v>193</v>
      </c>
      <c r="CP86" s="498">
        <v>199</v>
      </c>
      <c r="CQ86" s="505">
        <v>206</v>
      </c>
      <c r="CR86" s="1">
        <v>212</v>
      </c>
      <c r="CS86" s="519">
        <v>219</v>
      </c>
      <c r="CT86" s="1">
        <v>219</v>
      </c>
      <c r="CU86" s="218">
        <f t="shared" si="123"/>
        <v>0</v>
      </c>
      <c r="CV86" s="7">
        <v>2.52</v>
      </c>
      <c r="CW86" s="1">
        <v>5</v>
      </c>
      <c r="CX86" s="1">
        <v>7</v>
      </c>
      <c r="CY86" s="1">
        <v>9</v>
      </c>
      <c r="CZ86" s="1">
        <v>11</v>
      </c>
      <c r="DA86" s="1">
        <v>13</v>
      </c>
      <c r="DB86" s="1">
        <v>15</v>
      </c>
      <c r="DC86" s="1">
        <f t="shared" ref="DC86:DC87" si="146">ROUND((DB86-CV86)/6/31*21+DB86,0)</f>
        <v>16</v>
      </c>
      <c r="DD86" s="41">
        <v>20</v>
      </c>
      <c r="DE86" s="44">
        <v>22</v>
      </c>
      <c r="DF86" s="47">
        <v>24</v>
      </c>
      <c r="DG86" s="1">
        <f>ROUND((DF86-CV86)/10+DF86+1,1)</f>
        <v>27.1</v>
      </c>
      <c r="DH86" s="65">
        <v>28</v>
      </c>
      <c r="DI86" s="69">
        <v>31</v>
      </c>
      <c r="DJ86" s="71">
        <v>34</v>
      </c>
      <c r="DK86" s="73">
        <v>35</v>
      </c>
      <c r="DL86" s="77">
        <v>38</v>
      </c>
      <c r="DM86" s="82">
        <v>40</v>
      </c>
      <c r="DN86" s="88">
        <v>42</v>
      </c>
      <c r="DO86" s="1">
        <f>ROUND((DN86-DK86)/3+DN86,1)</f>
        <v>44.3</v>
      </c>
      <c r="DP86" s="1">
        <f>ROUND((DO86-DL86)/3+DO86,1)</f>
        <v>46.4</v>
      </c>
      <c r="DQ86" s="99">
        <v>42</v>
      </c>
      <c r="DR86" s="104">
        <v>43</v>
      </c>
      <c r="DS86" s="114">
        <v>44</v>
      </c>
      <c r="DT86" s="117">
        <v>44</v>
      </c>
      <c r="DU86" s="122">
        <v>45</v>
      </c>
      <c r="DV86" s="124">
        <v>46</v>
      </c>
      <c r="DW86" s="129">
        <v>47</v>
      </c>
      <c r="DX86" s="1">
        <f>ROUND((DW86-DT86)/3/31*16+DW86,1)</f>
        <v>47.5</v>
      </c>
      <c r="DY86" s="136">
        <v>47.5</v>
      </c>
      <c r="DZ86" s="140">
        <v>47.5</v>
      </c>
      <c r="EA86" s="1">
        <v>47.5</v>
      </c>
      <c r="EB86" s="149">
        <v>47.5</v>
      </c>
      <c r="EC86" s="153">
        <v>48</v>
      </c>
      <c r="ED86" s="1">
        <v>48</v>
      </c>
      <c r="EE86" s="163">
        <v>50</v>
      </c>
      <c r="EF86" s="1">
        <v>52</v>
      </c>
      <c r="EG86" s="1">
        <v>54</v>
      </c>
      <c r="EH86" s="1">
        <v>56</v>
      </c>
      <c r="EI86" s="1">
        <v>58</v>
      </c>
      <c r="EJ86" s="1">
        <v>59</v>
      </c>
      <c r="EK86" s="1">
        <f>EJ86</f>
        <v>59</v>
      </c>
      <c r="EL86" s="1">
        <f>EK86</f>
        <v>59</v>
      </c>
      <c r="EM86" s="1">
        <f t="shared" ref="EM86:EM87" si="147">EL86</f>
        <v>59</v>
      </c>
      <c r="EN86" s="1">
        <f t="shared" ref="EN86:EN87" si="148">EM86</f>
        <v>59</v>
      </c>
      <c r="EO86" s="218">
        <v>63</v>
      </c>
      <c r="EP86" s="1">
        <v>66</v>
      </c>
      <c r="EQ86" s="1">
        <v>69</v>
      </c>
      <c r="ER86" s="1">
        <v>72</v>
      </c>
      <c r="ES86" s="1">
        <v>75</v>
      </c>
      <c r="ET86" s="1">
        <v>78</v>
      </c>
      <c r="EU86" s="1">
        <v>81</v>
      </c>
      <c r="EV86" s="1">
        <f>EU86</f>
        <v>81</v>
      </c>
      <c r="EW86" s="1">
        <f t="shared" ref="EW86:EW88" si="149">EV86</f>
        <v>81</v>
      </c>
      <c r="EX86" s="1">
        <f t="shared" ref="EX86:EX87" si="150">EW86</f>
        <v>81</v>
      </c>
      <c r="EY86" s="279">
        <v>77</v>
      </c>
      <c r="EZ86" s="1">
        <v>80</v>
      </c>
      <c r="FA86" s="1">
        <v>83</v>
      </c>
      <c r="FB86" s="1">
        <v>86</v>
      </c>
      <c r="FC86" s="299">
        <v>82</v>
      </c>
      <c r="FD86" s="1">
        <v>1</v>
      </c>
      <c r="FE86" s="1">
        <v>2</v>
      </c>
      <c r="FF86" s="310">
        <v>6</v>
      </c>
      <c r="FG86" s="313">
        <v>7</v>
      </c>
      <c r="FH86" s="317">
        <v>7</v>
      </c>
      <c r="FI86" s="322">
        <v>7</v>
      </c>
      <c r="FJ86" s="327">
        <v>7</v>
      </c>
      <c r="FK86" s="331">
        <v>8</v>
      </c>
      <c r="FL86" s="335">
        <v>8</v>
      </c>
      <c r="FM86" s="338">
        <v>12</v>
      </c>
      <c r="FN86" s="343">
        <v>16</v>
      </c>
      <c r="FO86" s="1">
        <v>20</v>
      </c>
      <c r="FP86" s="354">
        <v>27</v>
      </c>
      <c r="FQ86" s="375">
        <v>32</v>
      </c>
      <c r="FR86" s="388">
        <v>35</v>
      </c>
      <c r="FS86" s="393">
        <v>35</v>
      </c>
      <c r="FT86" s="414">
        <v>35</v>
      </c>
      <c r="FU86" s="422">
        <v>35</v>
      </c>
      <c r="FV86" s="429">
        <v>35</v>
      </c>
      <c r="FW86" s="435">
        <v>37</v>
      </c>
      <c r="FX86" s="441">
        <v>40</v>
      </c>
      <c r="FY86" s="448">
        <v>45</v>
      </c>
      <c r="FZ86" s="456">
        <v>49</v>
      </c>
      <c r="GA86" s="1">
        <v>53</v>
      </c>
      <c r="GB86" s="469">
        <v>56</v>
      </c>
      <c r="GC86" s="475">
        <v>57</v>
      </c>
      <c r="GD86" s="483">
        <v>58</v>
      </c>
      <c r="GE86" s="489">
        <v>58</v>
      </c>
      <c r="GF86" s="498">
        <v>58</v>
      </c>
      <c r="GG86" s="505">
        <v>58</v>
      </c>
      <c r="GH86" s="1">
        <v>58</v>
      </c>
      <c r="GI86" s="1">
        <v>1.1439999999999999</v>
      </c>
      <c r="GJ86" s="530">
        <v>5</v>
      </c>
      <c r="GK86" s="218">
        <f t="shared" si="124"/>
        <v>3.8559999999999999</v>
      </c>
      <c r="GL86" s="7">
        <v>1553</v>
      </c>
      <c r="GM86" s="7">
        <v>1666</v>
      </c>
      <c r="GN86" s="7">
        <v>1777</v>
      </c>
      <c r="GO86" s="13">
        <v>1887</v>
      </c>
      <c r="GP86" s="17">
        <v>1957</v>
      </c>
      <c r="GQ86" s="22">
        <v>2057</v>
      </c>
      <c r="GR86" s="31">
        <v>2157</v>
      </c>
      <c r="GS86" s="37">
        <v>2262</v>
      </c>
      <c r="GT86" s="41">
        <v>2356</v>
      </c>
      <c r="GU86" s="44">
        <v>2470</v>
      </c>
      <c r="GV86" s="47">
        <v>2584</v>
      </c>
      <c r="GW86" s="53">
        <v>2707</v>
      </c>
      <c r="GX86" s="65">
        <v>2816</v>
      </c>
      <c r="GY86" s="69">
        <v>2939</v>
      </c>
      <c r="GZ86" s="71">
        <v>3057</v>
      </c>
      <c r="HA86" s="73">
        <v>3143</v>
      </c>
      <c r="HB86" s="77">
        <v>3231</v>
      </c>
      <c r="HC86" s="82">
        <v>3304</v>
      </c>
      <c r="HD86" s="88">
        <v>3375</v>
      </c>
      <c r="HE86" s="90">
        <v>3464</v>
      </c>
      <c r="HF86" s="93">
        <v>3570</v>
      </c>
      <c r="HG86" s="99">
        <v>3645</v>
      </c>
      <c r="HH86" s="104">
        <v>3722</v>
      </c>
      <c r="HI86" s="114">
        <v>3828</v>
      </c>
      <c r="HJ86" s="117">
        <v>3920</v>
      </c>
      <c r="HK86" s="122">
        <v>4006</v>
      </c>
      <c r="HL86" s="124">
        <v>4096</v>
      </c>
      <c r="HM86" s="129">
        <v>4181</v>
      </c>
      <c r="HN86" s="133">
        <v>4273</v>
      </c>
      <c r="HO86" s="136">
        <v>4360</v>
      </c>
      <c r="HP86" s="140">
        <v>4437</v>
      </c>
      <c r="HQ86" s="145">
        <v>4520</v>
      </c>
      <c r="HR86" s="149">
        <v>4601</v>
      </c>
      <c r="HS86" s="153">
        <v>4687</v>
      </c>
      <c r="HT86" s="158">
        <v>4756</v>
      </c>
      <c r="HU86" s="163">
        <v>4864</v>
      </c>
      <c r="HV86" s="167">
        <v>4991</v>
      </c>
      <c r="HW86" s="174">
        <v>5091</v>
      </c>
      <c r="HX86" s="178">
        <v>5207</v>
      </c>
      <c r="HY86" s="184">
        <v>5372</v>
      </c>
      <c r="HZ86" s="189">
        <v>5468</v>
      </c>
      <c r="IA86" s="193">
        <v>5549</v>
      </c>
      <c r="IB86" s="202">
        <v>5645</v>
      </c>
      <c r="IC86" s="205">
        <v>5782</v>
      </c>
      <c r="ID86" s="209">
        <v>5988</v>
      </c>
      <c r="IE86" s="218">
        <v>6072</v>
      </c>
      <c r="IF86" s="225">
        <v>6164</v>
      </c>
      <c r="IG86" s="229">
        <v>6275</v>
      </c>
      <c r="IH86" s="235">
        <v>6366</v>
      </c>
      <c r="II86" s="245">
        <v>6446</v>
      </c>
      <c r="IJ86" s="251">
        <v>6557</v>
      </c>
      <c r="IK86" s="255">
        <v>6806</v>
      </c>
      <c r="IL86" s="264">
        <v>6909</v>
      </c>
      <c r="IM86" s="268">
        <v>7019</v>
      </c>
      <c r="IN86" s="272">
        <v>7106</v>
      </c>
      <c r="IO86" s="279">
        <v>7131</v>
      </c>
      <c r="IP86" s="285">
        <v>7294</v>
      </c>
      <c r="IQ86" s="291">
        <v>7408</v>
      </c>
      <c r="IR86" s="295">
        <v>7502</v>
      </c>
      <c r="IS86" s="299">
        <v>7580</v>
      </c>
      <c r="IT86" s="305">
        <v>7649</v>
      </c>
      <c r="IU86" s="308">
        <v>7733</v>
      </c>
      <c r="IV86" s="310">
        <v>7816</v>
      </c>
      <c r="IW86" s="313">
        <v>8087</v>
      </c>
      <c r="IX86" s="317">
        <v>8335</v>
      </c>
      <c r="IY86" s="322">
        <v>8529</v>
      </c>
      <c r="IZ86" s="327">
        <v>8700</v>
      </c>
      <c r="JA86" s="331">
        <v>8837</v>
      </c>
      <c r="JB86" s="335">
        <v>9120</v>
      </c>
      <c r="JC86" s="338">
        <v>9221</v>
      </c>
      <c r="JD86" s="343">
        <v>9329</v>
      </c>
      <c r="JE86" s="346">
        <v>9444</v>
      </c>
      <c r="JF86" s="354">
        <v>9577</v>
      </c>
      <c r="JG86" s="375">
        <v>9710</v>
      </c>
      <c r="JH86" s="388">
        <v>10052</v>
      </c>
      <c r="JI86" s="393">
        <v>10481</v>
      </c>
      <c r="JJ86" s="414">
        <v>10778</v>
      </c>
      <c r="JK86" s="422">
        <v>11071</v>
      </c>
      <c r="JL86" s="429">
        <v>11328</v>
      </c>
      <c r="JM86" s="435">
        <v>11589</v>
      </c>
      <c r="JN86" s="441">
        <v>11766</v>
      </c>
      <c r="JO86" s="448">
        <v>11903</v>
      </c>
      <c r="JP86" s="456">
        <v>12041</v>
      </c>
      <c r="JQ86" s="460">
        <v>12179</v>
      </c>
      <c r="JR86" s="469">
        <v>12313</v>
      </c>
      <c r="JS86" s="475">
        <v>12434</v>
      </c>
      <c r="JT86" s="483">
        <v>12578</v>
      </c>
      <c r="JU86" s="489">
        <v>12753</v>
      </c>
      <c r="JV86" s="498">
        <v>12896</v>
      </c>
      <c r="JW86" s="505">
        <v>13018</v>
      </c>
      <c r="JX86" s="511">
        <v>13146</v>
      </c>
      <c r="JY86" s="519">
        <v>13294</v>
      </c>
      <c r="JZ86" s="530">
        <v>13470</v>
      </c>
      <c r="KA86" s="218">
        <f t="shared" si="125"/>
        <v>176</v>
      </c>
      <c r="KB86" s="4" t="s">
        <v>548</v>
      </c>
    </row>
    <row r="87" spans="1:288" ht="15" customHeight="1" x14ac:dyDescent="0.2">
      <c r="A87" s="557"/>
      <c r="B87" s="132">
        <v>86</v>
      </c>
      <c r="C87" s="4" t="s">
        <v>308</v>
      </c>
      <c r="D87" s="132">
        <v>1</v>
      </c>
      <c r="E87" s="132">
        <v>1</v>
      </c>
      <c r="F87" s="7">
        <v>146</v>
      </c>
      <c r="G87" s="7">
        <v>146</v>
      </c>
      <c r="H87" s="10">
        <v>147</v>
      </c>
      <c r="I87" s="13">
        <v>148</v>
      </c>
      <c r="J87" s="18">
        <v>148</v>
      </c>
      <c r="K87" s="22">
        <v>149</v>
      </c>
      <c r="L87" s="31">
        <v>151</v>
      </c>
      <c r="M87" s="1">
        <f t="shared" si="145"/>
        <v>153</v>
      </c>
      <c r="N87" s="41">
        <v>153</v>
      </c>
      <c r="O87" s="44">
        <v>154</v>
      </c>
      <c r="P87" s="47">
        <v>155</v>
      </c>
      <c r="Q87" s="53">
        <v>155</v>
      </c>
      <c r="R87" s="65">
        <v>156</v>
      </c>
      <c r="S87" s="69">
        <v>156</v>
      </c>
      <c r="T87" s="71">
        <v>157</v>
      </c>
      <c r="U87" s="73">
        <v>157</v>
      </c>
      <c r="V87" s="77">
        <v>158</v>
      </c>
      <c r="W87" s="82">
        <v>159</v>
      </c>
      <c r="X87" s="88">
        <v>160</v>
      </c>
      <c r="Y87" s="90">
        <v>161</v>
      </c>
      <c r="Z87" s="93">
        <v>162</v>
      </c>
      <c r="AA87" s="99">
        <v>162</v>
      </c>
      <c r="AB87" s="104">
        <v>163</v>
      </c>
      <c r="AC87" s="114">
        <v>163</v>
      </c>
      <c r="AD87" s="117">
        <v>164</v>
      </c>
      <c r="AE87" s="122">
        <v>165</v>
      </c>
      <c r="AF87" s="124">
        <v>166</v>
      </c>
      <c r="AG87" s="129">
        <v>167</v>
      </c>
      <c r="AH87" s="133">
        <v>168</v>
      </c>
      <c r="AI87" s="136">
        <v>169</v>
      </c>
      <c r="AJ87" s="140">
        <v>171</v>
      </c>
      <c r="AK87" s="145">
        <v>172</v>
      </c>
      <c r="AL87" s="149">
        <v>173</v>
      </c>
      <c r="AM87" s="153">
        <v>175</v>
      </c>
      <c r="AN87" s="158">
        <v>176</v>
      </c>
      <c r="AO87" s="163">
        <v>177</v>
      </c>
      <c r="AP87" s="167">
        <v>177</v>
      </c>
      <c r="AQ87" s="174">
        <v>178</v>
      </c>
      <c r="AR87" s="178">
        <v>178</v>
      </c>
      <c r="AS87" s="184">
        <v>179</v>
      </c>
      <c r="AT87" s="189">
        <v>179</v>
      </c>
      <c r="AU87" s="193">
        <v>181</v>
      </c>
      <c r="AV87" s="202">
        <v>182</v>
      </c>
      <c r="AW87" s="1">
        <v>184</v>
      </c>
      <c r="AX87" s="1">
        <v>186</v>
      </c>
      <c r="AY87" s="218">
        <v>189</v>
      </c>
      <c r="AZ87" s="228">
        <v>191</v>
      </c>
      <c r="BA87" s="229">
        <v>192</v>
      </c>
      <c r="BB87" s="235">
        <v>197</v>
      </c>
      <c r="BC87" s="245">
        <v>204</v>
      </c>
      <c r="BD87" s="251">
        <v>212</v>
      </c>
      <c r="BE87" s="1">
        <v>217</v>
      </c>
      <c r="BF87" s="264">
        <v>216</v>
      </c>
      <c r="BG87" s="268">
        <v>218</v>
      </c>
      <c r="BH87" s="272">
        <v>220</v>
      </c>
      <c r="BI87" s="279">
        <v>221</v>
      </c>
      <c r="BJ87" s="285">
        <v>225</v>
      </c>
      <c r="BK87" s="291">
        <v>228</v>
      </c>
      <c r="BL87" s="1">
        <v>231</v>
      </c>
      <c r="BM87" s="1">
        <v>234</v>
      </c>
      <c r="BN87" s="1">
        <v>237</v>
      </c>
      <c r="BO87" s="308">
        <v>238</v>
      </c>
      <c r="BP87" s="310">
        <v>239</v>
      </c>
      <c r="BQ87" s="313">
        <v>241</v>
      </c>
      <c r="BR87" s="1">
        <v>243</v>
      </c>
      <c r="BS87" s="322">
        <v>245</v>
      </c>
      <c r="BT87" s="327">
        <v>246</v>
      </c>
      <c r="BU87" s="331">
        <v>247</v>
      </c>
      <c r="BV87" s="335">
        <v>247</v>
      </c>
      <c r="BW87" s="1">
        <v>247</v>
      </c>
      <c r="BX87" s="343">
        <v>248</v>
      </c>
      <c r="BY87" s="346">
        <v>249</v>
      </c>
      <c r="BZ87" s="354">
        <v>250</v>
      </c>
      <c r="CA87" s="375">
        <v>1.5609999999999999</v>
      </c>
      <c r="CB87" s="1">
        <v>2</v>
      </c>
      <c r="CC87" s="1">
        <v>3</v>
      </c>
      <c r="CD87" s="414">
        <v>4</v>
      </c>
      <c r="CE87" s="422">
        <v>5</v>
      </c>
      <c r="CF87" s="429">
        <v>6</v>
      </c>
      <c r="CG87" s="435">
        <v>7</v>
      </c>
      <c r="CH87" s="441">
        <v>9</v>
      </c>
      <c r="CI87" s="448">
        <v>10</v>
      </c>
      <c r="CJ87" s="456">
        <v>12</v>
      </c>
      <c r="CK87" s="1">
        <v>13</v>
      </c>
      <c r="CL87" s="469">
        <v>15</v>
      </c>
      <c r="CM87" s="475">
        <v>16</v>
      </c>
      <c r="CN87" s="1">
        <v>17</v>
      </c>
      <c r="CO87" s="1">
        <v>18</v>
      </c>
      <c r="CP87" s="498">
        <v>21</v>
      </c>
      <c r="CQ87" s="505">
        <v>23</v>
      </c>
      <c r="CR87" s="511">
        <v>29</v>
      </c>
      <c r="CS87" s="519">
        <v>32</v>
      </c>
      <c r="CT87" s="530">
        <v>33</v>
      </c>
      <c r="CU87" s="218">
        <f t="shared" si="123"/>
        <v>1</v>
      </c>
      <c r="CV87" s="7">
        <v>2</v>
      </c>
      <c r="CW87" s="7">
        <v>4</v>
      </c>
      <c r="CX87" s="10">
        <v>5</v>
      </c>
      <c r="CY87" s="13">
        <v>6</v>
      </c>
      <c r="CZ87" s="18">
        <v>7</v>
      </c>
      <c r="DA87" s="22">
        <v>8</v>
      </c>
      <c r="DB87" s="31">
        <v>9</v>
      </c>
      <c r="DC87" s="1">
        <f t="shared" si="146"/>
        <v>10</v>
      </c>
      <c r="DD87" s="41">
        <v>11</v>
      </c>
      <c r="DE87" s="44">
        <v>12</v>
      </c>
      <c r="DF87" s="47">
        <v>13</v>
      </c>
      <c r="DG87" s="53">
        <v>14</v>
      </c>
      <c r="DH87" s="65">
        <v>15</v>
      </c>
      <c r="DI87" s="69">
        <v>15</v>
      </c>
      <c r="DJ87" s="71">
        <v>16</v>
      </c>
      <c r="DK87" s="73">
        <v>17</v>
      </c>
      <c r="DL87" s="77">
        <v>18</v>
      </c>
      <c r="DM87" s="82">
        <v>19</v>
      </c>
      <c r="DN87" s="88">
        <v>20</v>
      </c>
      <c r="DO87" s="90">
        <v>20</v>
      </c>
      <c r="DP87" s="93">
        <v>21</v>
      </c>
      <c r="DQ87" s="99">
        <v>22</v>
      </c>
      <c r="DR87" s="104">
        <v>23</v>
      </c>
      <c r="DS87" s="114">
        <v>24</v>
      </c>
      <c r="DT87" s="117">
        <v>25</v>
      </c>
      <c r="DU87" s="122">
        <v>26</v>
      </c>
      <c r="DV87" s="124">
        <v>27</v>
      </c>
      <c r="DW87" s="129">
        <v>28</v>
      </c>
      <c r="DX87" s="133">
        <v>29</v>
      </c>
      <c r="DY87" s="136">
        <v>29</v>
      </c>
      <c r="DZ87" s="140">
        <v>29</v>
      </c>
      <c r="EA87" s="145">
        <v>29</v>
      </c>
      <c r="EB87" s="149">
        <v>29</v>
      </c>
      <c r="EC87" s="153">
        <v>30</v>
      </c>
      <c r="ED87" s="158">
        <v>31</v>
      </c>
      <c r="EE87" s="163">
        <v>33</v>
      </c>
      <c r="EF87" s="167">
        <v>34</v>
      </c>
      <c r="EG87" s="174">
        <v>35</v>
      </c>
      <c r="EH87" s="178">
        <v>36</v>
      </c>
      <c r="EI87" s="184">
        <v>37</v>
      </c>
      <c r="EJ87" s="189">
        <v>38</v>
      </c>
      <c r="EK87" s="193">
        <v>38</v>
      </c>
      <c r="EL87" s="202">
        <v>38</v>
      </c>
      <c r="EM87" s="1">
        <f t="shared" si="147"/>
        <v>38</v>
      </c>
      <c r="EN87" s="1">
        <f t="shared" si="148"/>
        <v>38</v>
      </c>
      <c r="EO87" s="218">
        <v>43</v>
      </c>
      <c r="EP87" s="228">
        <v>47</v>
      </c>
      <c r="EQ87" s="229">
        <v>50</v>
      </c>
      <c r="ER87" s="235">
        <v>56</v>
      </c>
      <c r="ES87" s="245">
        <v>62</v>
      </c>
      <c r="ET87" s="251">
        <v>67</v>
      </c>
      <c r="EU87" s="1">
        <v>72</v>
      </c>
      <c r="EV87" s="264">
        <v>70</v>
      </c>
      <c r="EW87" s="1">
        <f t="shared" si="149"/>
        <v>70</v>
      </c>
      <c r="EX87" s="1">
        <f t="shared" si="150"/>
        <v>70</v>
      </c>
      <c r="EY87" s="279">
        <v>72</v>
      </c>
      <c r="EZ87" s="285">
        <v>76</v>
      </c>
      <c r="FA87" s="291">
        <v>77</v>
      </c>
      <c r="FB87" s="1">
        <v>78</v>
      </c>
      <c r="FC87" s="1">
        <v>79</v>
      </c>
      <c r="FD87" s="1">
        <v>80</v>
      </c>
      <c r="FE87" s="308">
        <v>79</v>
      </c>
      <c r="FF87" s="310">
        <v>79</v>
      </c>
      <c r="FG87" s="313">
        <v>79</v>
      </c>
      <c r="FH87" s="1">
        <f>FG87</f>
        <v>79</v>
      </c>
      <c r="FI87" s="322">
        <v>79</v>
      </c>
      <c r="FJ87" s="327">
        <v>79</v>
      </c>
      <c r="FK87" s="331">
        <v>80</v>
      </c>
      <c r="FL87" s="335">
        <v>80</v>
      </c>
      <c r="FM87" s="1">
        <v>80</v>
      </c>
      <c r="FN87" s="343">
        <v>80</v>
      </c>
      <c r="FO87" s="346">
        <v>81</v>
      </c>
      <c r="FP87" s="354">
        <v>82</v>
      </c>
      <c r="FQ87" s="375">
        <v>82</v>
      </c>
      <c r="FR87" s="1">
        <v>1.2150000000000001</v>
      </c>
      <c r="FS87" s="1">
        <v>1.2150000000000001</v>
      </c>
      <c r="FT87" s="414">
        <v>2</v>
      </c>
      <c r="FU87" s="422">
        <v>2</v>
      </c>
      <c r="FV87" s="429">
        <v>3</v>
      </c>
      <c r="FW87" s="435">
        <v>3</v>
      </c>
      <c r="FX87" s="441">
        <v>3</v>
      </c>
      <c r="FY87" s="448">
        <v>4</v>
      </c>
      <c r="FZ87" s="456">
        <v>4</v>
      </c>
      <c r="GA87" s="1">
        <v>4</v>
      </c>
      <c r="GB87" s="469">
        <v>5</v>
      </c>
      <c r="GC87" s="475">
        <v>5</v>
      </c>
      <c r="GD87" s="1">
        <v>5</v>
      </c>
      <c r="GE87" s="1">
        <v>5</v>
      </c>
      <c r="GF87" s="498">
        <v>7</v>
      </c>
      <c r="GG87" s="505">
        <v>8</v>
      </c>
      <c r="GH87" s="511">
        <v>9</v>
      </c>
      <c r="GI87" s="519">
        <v>10</v>
      </c>
      <c r="GJ87" s="530">
        <v>11</v>
      </c>
      <c r="GK87" s="218">
        <f t="shared" si="124"/>
        <v>1</v>
      </c>
      <c r="GL87" s="7">
        <v>2746</v>
      </c>
      <c r="GM87" s="7">
        <v>2792</v>
      </c>
      <c r="GN87" s="7">
        <v>2838</v>
      </c>
      <c r="GO87" s="13">
        <v>2882</v>
      </c>
      <c r="GP87" s="17">
        <v>2928</v>
      </c>
      <c r="GQ87" s="22">
        <v>2975</v>
      </c>
      <c r="GR87" s="31">
        <v>3026</v>
      </c>
      <c r="GS87" s="37">
        <v>3071</v>
      </c>
      <c r="GT87" s="41">
        <v>3117</v>
      </c>
      <c r="GU87" s="44">
        <v>3168</v>
      </c>
      <c r="GV87" s="47">
        <v>3215</v>
      </c>
      <c r="GW87" s="53">
        <v>3262</v>
      </c>
      <c r="GX87" s="65">
        <v>3305</v>
      </c>
      <c r="GY87" s="69">
        <v>3354</v>
      </c>
      <c r="GZ87" s="71">
        <v>3404</v>
      </c>
      <c r="HA87" s="73">
        <v>3449</v>
      </c>
      <c r="HB87" s="77">
        <v>3497</v>
      </c>
      <c r="HC87" s="82">
        <v>3551</v>
      </c>
      <c r="HD87" s="88">
        <v>3603</v>
      </c>
      <c r="HE87" s="90">
        <v>3641</v>
      </c>
      <c r="HF87" s="93">
        <v>3688</v>
      </c>
      <c r="HG87" s="99">
        <v>3740</v>
      </c>
      <c r="HH87" s="104">
        <v>3790</v>
      </c>
      <c r="HI87" s="114">
        <v>3843</v>
      </c>
      <c r="HJ87" s="117">
        <v>3895</v>
      </c>
      <c r="HK87" s="122">
        <v>3942</v>
      </c>
      <c r="HL87" s="124">
        <v>3992</v>
      </c>
      <c r="HM87" s="129">
        <v>4036</v>
      </c>
      <c r="HN87" s="133">
        <v>4085</v>
      </c>
      <c r="HO87" s="136">
        <v>4134</v>
      </c>
      <c r="HP87" s="140">
        <v>4175</v>
      </c>
      <c r="HQ87" s="145">
        <v>4214</v>
      </c>
      <c r="HR87" s="149">
        <v>4260</v>
      </c>
      <c r="HS87" s="153">
        <v>4308</v>
      </c>
      <c r="HT87" s="158">
        <v>4357</v>
      </c>
      <c r="HU87" s="163">
        <v>4407</v>
      </c>
      <c r="HV87" s="167">
        <v>4458</v>
      </c>
      <c r="HW87" s="174">
        <v>4507</v>
      </c>
      <c r="HX87" s="178">
        <v>4558</v>
      </c>
      <c r="HY87" s="184">
        <v>4608</v>
      </c>
      <c r="HZ87" s="189">
        <v>4664</v>
      </c>
      <c r="IA87" s="193">
        <v>4709</v>
      </c>
      <c r="IB87" s="202">
        <v>4754</v>
      </c>
      <c r="IC87" s="205">
        <v>4791</v>
      </c>
      <c r="ID87" s="209">
        <v>4830</v>
      </c>
      <c r="IE87" s="218">
        <v>4886</v>
      </c>
      <c r="IF87" s="225">
        <v>4943</v>
      </c>
      <c r="IG87" s="229">
        <v>4999</v>
      </c>
      <c r="IH87" s="235">
        <v>5052</v>
      </c>
      <c r="II87" s="245">
        <v>5103</v>
      </c>
      <c r="IJ87" s="251">
        <v>5158</v>
      </c>
      <c r="IK87" s="255">
        <v>5207</v>
      </c>
      <c r="IL87" s="264">
        <v>5261</v>
      </c>
      <c r="IM87" s="268">
        <v>5332</v>
      </c>
      <c r="IN87" s="272">
        <v>5398</v>
      </c>
      <c r="IO87" s="279">
        <v>5443</v>
      </c>
      <c r="IP87" s="285">
        <v>5492</v>
      </c>
      <c r="IQ87" s="291">
        <v>5538</v>
      </c>
      <c r="IR87" s="295">
        <v>5585</v>
      </c>
      <c r="IS87" s="299">
        <v>5635</v>
      </c>
      <c r="IT87" s="305">
        <v>5682</v>
      </c>
      <c r="IU87" s="308">
        <v>5727</v>
      </c>
      <c r="IV87" s="310">
        <v>5773</v>
      </c>
      <c r="IW87" s="313">
        <v>5820</v>
      </c>
      <c r="IX87" s="317">
        <v>5876</v>
      </c>
      <c r="IY87" s="322">
        <v>5935</v>
      </c>
      <c r="IZ87" s="327">
        <v>6007</v>
      </c>
      <c r="JA87" s="331">
        <v>6080</v>
      </c>
      <c r="JB87" s="335">
        <v>6133</v>
      </c>
      <c r="JC87" s="338">
        <v>6185</v>
      </c>
      <c r="JD87" s="343">
        <v>6236</v>
      </c>
      <c r="JE87" s="346">
        <v>6293</v>
      </c>
      <c r="JF87" s="354">
        <v>6349</v>
      </c>
      <c r="JG87" s="375">
        <v>6407</v>
      </c>
      <c r="JH87" s="388">
        <v>6468</v>
      </c>
      <c r="JI87" s="393">
        <v>6530</v>
      </c>
      <c r="JJ87" s="414">
        <v>6596</v>
      </c>
      <c r="JK87" s="422">
        <v>6663</v>
      </c>
      <c r="JL87" s="429">
        <v>6738</v>
      </c>
      <c r="JM87" s="435">
        <v>6800</v>
      </c>
      <c r="JN87" s="441">
        <v>6859</v>
      </c>
      <c r="JO87" s="448">
        <v>6921</v>
      </c>
      <c r="JP87" s="456">
        <v>6981</v>
      </c>
      <c r="JQ87" s="460">
        <v>7039</v>
      </c>
      <c r="JR87" s="469">
        <v>7096</v>
      </c>
      <c r="JS87" s="475">
        <v>7147</v>
      </c>
      <c r="JT87" s="483">
        <v>7206</v>
      </c>
      <c r="JU87" s="489">
        <v>7267</v>
      </c>
      <c r="JV87" s="498">
        <v>7333</v>
      </c>
      <c r="JW87" s="505">
        <v>7398</v>
      </c>
      <c r="JX87" s="511">
        <v>7470</v>
      </c>
      <c r="JY87" s="519">
        <v>7534</v>
      </c>
      <c r="JZ87" s="530">
        <v>7596</v>
      </c>
      <c r="KA87" s="218">
        <f t="shared" si="125"/>
        <v>62</v>
      </c>
      <c r="KB87" s="4"/>
    </row>
    <row r="88" spans="1:288" ht="15" customHeight="1" x14ac:dyDescent="0.2">
      <c r="A88" s="557"/>
      <c r="B88" s="132">
        <v>87</v>
      </c>
      <c r="C88" s="4" t="s">
        <v>309</v>
      </c>
      <c r="D88" s="132">
        <v>3</v>
      </c>
      <c r="E88" s="132">
        <v>3</v>
      </c>
      <c r="F88" s="7">
        <v>531</v>
      </c>
      <c r="G88" s="7">
        <v>541</v>
      </c>
      <c r="H88" s="10">
        <v>550</v>
      </c>
      <c r="I88" s="13">
        <v>560</v>
      </c>
      <c r="J88" s="18">
        <v>571</v>
      </c>
      <c r="K88" s="22">
        <v>582</v>
      </c>
      <c r="L88" s="31">
        <v>595</v>
      </c>
      <c r="M88" s="37">
        <v>610</v>
      </c>
      <c r="N88" s="41">
        <v>621</v>
      </c>
      <c r="O88" s="44">
        <v>634</v>
      </c>
      <c r="P88" s="47">
        <v>643</v>
      </c>
      <c r="Q88" s="53">
        <v>653</v>
      </c>
      <c r="R88" s="65">
        <v>660</v>
      </c>
      <c r="S88" s="69">
        <v>667</v>
      </c>
      <c r="T88" s="71">
        <v>677</v>
      </c>
      <c r="U88" s="73">
        <v>687</v>
      </c>
      <c r="V88" s="77">
        <v>698</v>
      </c>
      <c r="W88" s="82">
        <v>712</v>
      </c>
      <c r="X88" s="88">
        <v>724</v>
      </c>
      <c r="Y88" s="90">
        <v>738</v>
      </c>
      <c r="Z88" s="93">
        <v>751</v>
      </c>
      <c r="AA88" s="99">
        <v>762</v>
      </c>
      <c r="AB88" s="104">
        <v>775</v>
      </c>
      <c r="AC88" s="114">
        <v>787</v>
      </c>
      <c r="AD88" s="117">
        <v>800</v>
      </c>
      <c r="AE88" s="122">
        <v>812</v>
      </c>
      <c r="AF88" s="124">
        <v>824</v>
      </c>
      <c r="AG88" s="129">
        <v>837</v>
      </c>
      <c r="AH88" s="133">
        <v>852</v>
      </c>
      <c r="AI88" s="136">
        <v>868</v>
      </c>
      <c r="AJ88" s="140">
        <v>884</v>
      </c>
      <c r="AK88" s="145">
        <v>897</v>
      </c>
      <c r="AL88" s="149">
        <v>910</v>
      </c>
      <c r="AM88" s="153">
        <v>925</v>
      </c>
      <c r="AN88" s="158">
        <v>936</v>
      </c>
      <c r="AO88" s="163">
        <v>948</v>
      </c>
      <c r="AP88" s="1">
        <v>960</v>
      </c>
      <c r="AQ88" s="174">
        <v>969</v>
      </c>
      <c r="AR88" s="178">
        <v>980</v>
      </c>
      <c r="AS88" s="184">
        <v>992</v>
      </c>
      <c r="AT88" s="189">
        <v>1007</v>
      </c>
      <c r="AU88" s="193">
        <v>1023</v>
      </c>
      <c r="AV88" s="202">
        <v>1041</v>
      </c>
      <c r="AW88" s="205">
        <v>1060</v>
      </c>
      <c r="AX88" s="209">
        <v>1079</v>
      </c>
      <c r="AY88" s="218">
        <v>1098</v>
      </c>
      <c r="AZ88" s="225">
        <v>1115</v>
      </c>
      <c r="BA88" s="229">
        <v>1127</v>
      </c>
      <c r="BB88" s="235">
        <v>1138</v>
      </c>
      <c r="BC88" s="245">
        <v>1147</v>
      </c>
      <c r="BD88" s="251">
        <v>1158</v>
      </c>
      <c r="BE88" s="255">
        <v>1167</v>
      </c>
      <c r="BF88" s="264">
        <v>1184</v>
      </c>
      <c r="BG88" s="1">
        <v>1198</v>
      </c>
      <c r="BH88" s="272">
        <v>1218</v>
      </c>
      <c r="BI88" s="279">
        <v>1232</v>
      </c>
      <c r="BJ88" s="285">
        <v>1248</v>
      </c>
      <c r="BK88" s="291">
        <v>1259</v>
      </c>
      <c r="BL88" s="295">
        <v>1270</v>
      </c>
      <c r="BM88" s="299">
        <v>1281</v>
      </c>
      <c r="BN88" s="305">
        <v>1293</v>
      </c>
      <c r="BO88" s="308">
        <v>1304</v>
      </c>
      <c r="BP88" s="310">
        <v>1316</v>
      </c>
      <c r="BQ88" s="1">
        <v>1339</v>
      </c>
      <c r="BR88" s="317">
        <v>1356</v>
      </c>
      <c r="BS88" s="322">
        <v>1373</v>
      </c>
      <c r="BT88" s="327">
        <v>1393</v>
      </c>
      <c r="BU88" s="331">
        <v>1412</v>
      </c>
      <c r="BV88" s="335">
        <v>1430</v>
      </c>
      <c r="BW88" s="338">
        <v>1440</v>
      </c>
      <c r="BX88" s="343">
        <v>1449</v>
      </c>
      <c r="BY88" s="346">
        <v>1460</v>
      </c>
      <c r="BZ88" s="354">
        <v>3</v>
      </c>
      <c r="CA88" s="375">
        <v>11</v>
      </c>
      <c r="CB88" s="388">
        <v>21</v>
      </c>
      <c r="CC88" s="393">
        <v>36</v>
      </c>
      <c r="CD88" s="414">
        <v>53</v>
      </c>
      <c r="CE88" s="422">
        <v>63</v>
      </c>
      <c r="CF88" s="429">
        <v>71</v>
      </c>
      <c r="CG88" s="435">
        <v>80</v>
      </c>
      <c r="CH88" s="441">
        <v>90</v>
      </c>
      <c r="CI88" s="448">
        <v>100</v>
      </c>
      <c r="CJ88" s="456">
        <v>109</v>
      </c>
      <c r="CK88" s="460">
        <v>117</v>
      </c>
      <c r="CL88" s="469">
        <v>127</v>
      </c>
      <c r="CM88" s="475">
        <v>137</v>
      </c>
      <c r="CN88" s="483">
        <v>147</v>
      </c>
      <c r="CO88" s="489">
        <v>155</v>
      </c>
      <c r="CP88" s="498">
        <v>167</v>
      </c>
      <c r="CQ88" s="505">
        <v>179</v>
      </c>
      <c r="CR88" s="511">
        <v>189</v>
      </c>
      <c r="CS88" s="519">
        <v>198</v>
      </c>
      <c r="CT88" s="530">
        <v>206</v>
      </c>
      <c r="CU88" s="218">
        <f t="shared" si="123"/>
        <v>8</v>
      </c>
      <c r="CV88" s="7">
        <v>247</v>
      </c>
      <c r="CW88" s="7">
        <v>256</v>
      </c>
      <c r="CX88" s="10">
        <v>264</v>
      </c>
      <c r="CY88" s="13">
        <v>272</v>
      </c>
      <c r="CZ88" s="18">
        <v>280</v>
      </c>
      <c r="DA88" s="22">
        <v>286</v>
      </c>
      <c r="DB88" s="31">
        <v>292</v>
      </c>
      <c r="DC88" s="37">
        <v>298</v>
      </c>
      <c r="DD88" s="41">
        <v>301</v>
      </c>
      <c r="DE88" s="44">
        <v>309</v>
      </c>
      <c r="DF88" s="47">
        <v>315</v>
      </c>
      <c r="DG88" s="53">
        <v>320</v>
      </c>
      <c r="DH88" s="65">
        <v>325</v>
      </c>
      <c r="DI88" s="69">
        <v>330</v>
      </c>
      <c r="DJ88" s="71">
        <v>335</v>
      </c>
      <c r="DK88" s="73">
        <v>340</v>
      </c>
      <c r="DL88" s="77">
        <v>347</v>
      </c>
      <c r="DM88" s="82">
        <v>353</v>
      </c>
      <c r="DN88" s="88">
        <v>358</v>
      </c>
      <c r="DO88" s="90">
        <v>363</v>
      </c>
      <c r="DP88" s="93">
        <v>372</v>
      </c>
      <c r="DQ88" s="99">
        <v>380</v>
      </c>
      <c r="DR88" s="104">
        <v>392</v>
      </c>
      <c r="DS88" s="114">
        <v>402</v>
      </c>
      <c r="DT88" s="117">
        <v>409</v>
      </c>
      <c r="DU88" s="122">
        <v>418</v>
      </c>
      <c r="DV88" s="124">
        <v>425</v>
      </c>
      <c r="DW88" s="129">
        <v>434</v>
      </c>
      <c r="DX88" s="133">
        <v>439</v>
      </c>
      <c r="DY88" s="136">
        <v>439</v>
      </c>
      <c r="DZ88" s="140">
        <v>439</v>
      </c>
      <c r="EA88" s="145">
        <v>439</v>
      </c>
      <c r="EB88" s="149">
        <v>440</v>
      </c>
      <c r="EC88" s="153">
        <v>448</v>
      </c>
      <c r="ED88" s="158">
        <v>455</v>
      </c>
      <c r="EE88" s="163">
        <v>465</v>
      </c>
      <c r="EF88" s="1">
        <v>473</v>
      </c>
      <c r="EG88" s="174">
        <v>480</v>
      </c>
      <c r="EH88" s="178">
        <v>488</v>
      </c>
      <c r="EI88" s="184">
        <v>495</v>
      </c>
      <c r="EJ88" s="189">
        <v>499</v>
      </c>
      <c r="EK88" s="193">
        <v>499</v>
      </c>
      <c r="EL88" s="202">
        <v>499</v>
      </c>
      <c r="EM88" s="205">
        <v>499</v>
      </c>
      <c r="EN88" s="209">
        <v>499</v>
      </c>
      <c r="EO88" s="218">
        <v>499</v>
      </c>
      <c r="EP88" s="225">
        <v>499</v>
      </c>
      <c r="EQ88" s="229">
        <v>508</v>
      </c>
      <c r="ER88" s="235">
        <v>516</v>
      </c>
      <c r="ES88" s="245">
        <v>523</v>
      </c>
      <c r="ET88" s="251">
        <v>531</v>
      </c>
      <c r="EU88" s="255">
        <v>538</v>
      </c>
      <c r="EV88" s="264">
        <v>538</v>
      </c>
      <c r="EW88" s="1">
        <f t="shared" si="149"/>
        <v>538</v>
      </c>
      <c r="EX88" s="272">
        <v>538</v>
      </c>
      <c r="EY88" s="279">
        <v>543</v>
      </c>
      <c r="EZ88" s="285">
        <v>547</v>
      </c>
      <c r="FA88" s="291">
        <v>555</v>
      </c>
      <c r="FB88" s="295">
        <v>562</v>
      </c>
      <c r="FC88" s="299">
        <v>570</v>
      </c>
      <c r="FD88" s="305">
        <v>579</v>
      </c>
      <c r="FE88" s="308">
        <v>584</v>
      </c>
      <c r="FF88" s="310">
        <v>592</v>
      </c>
      <c r="FG88" s="1">
        <v>593</v>
      </c>
      <c r="FH88" s="317">
        <v>593</v>
      </c>
      <c r="FI88" s="322">
        <v>593</v>
      </c>
      <c r="FJ88" s="327">
        <v>593</v>
      </c>
      <c r="FK88" s="331">
        <v>593</v>
      </c>
      <c r="FL88" s="335">
        <v>598</v>
      </c>
      <c r="FM88" s="338">
        <v>605</v>
      </c>
      <c r="FN88" s="343">
        <v>615</v>
      </c>
      <c r="FO88" s="346">
        <v>627</v>
      </c>
      <c r="FP88" s="354">
        <v>0.65300000000000002</v>
      </c>
      <c r="FQ88" s="375">
        <v>5</v>
      </c>
      <c r="FR88" s="388">
        <v>13</v>
      </c>
      <c r="FS88" s="393">
        <v>13</v>
      </c>
      <c r="FT88" s="414">
        <v>13</v>
      </c>
      <c r="FU88" s="422">
        <v>17</v>
      </c>
      <c r="FV88" s="429">
        <v>25</v>
      </c>
      <c r="FW88" s="435">
        <v>34</v>
      </c>
      <c r="FX88" s="441">
        <v>42</v>
      </c>
      <c r="FY88" s="448">
        <v>50</v>
      </c>
      <c r="FZ88" s="456">
        <v>60</v>
      </c>
      <c r="GA88" s="460">
        <v>69</v>
      </c>
      <c r="GB88" s="469">
        <v>80</v>
      </c>
      <c r="GC88" s="475">
        <v>90</v>
      </c>
      <c r="GD88" s="483">
        <v>105</v>
      </c>
      <c r="GE88" s="489">
        <v>119</v>
      </c>
      <c r="GF88" s="498">
        <v>129</v>
      </c>
      <c r="GG88" s="505">
        <v>139</v>
      </c>
      <c r="GH88" s="511">
        <v>147</v>
      </c>
      <c r="GI88" s="519">
        <v>153</v>
      </c>
      <c r="GJ88" s="530">
        <v>159</v>
      </c>
      <c r="GK88" s="218">
        <f t="shared" si="124"/>
        <v>6</v>
      </c>
      <c r="GL88" s="7">
        <v>9261</v>
      </c>
      <c r="GM88" s="7">
        <v>9406</v>
      </c>
      <c r="GN88" s="7">
        <v>9565</v>
      </c>
      <c r="GO88" s="13">
        <v>9713</v>
      </c>
      <c r="GP88" s="17">
        <v>9854</v>
      </c>
      <c r="GQ88" s="22">
        <v>9984</v>
      </c>
      <c r="GR88" s="31">
        <v>10139</v>
      </c>
      <c r="GS88" s="37">
        <v>10294</v>
      </c>
      <c r="GT88" s="41">
        <v>10438</v>
      </c>
      <c r="GU88" s="44">
        <v>10583</v>
      </c>
      <c r="GV88" s="47">
        <v>10717</v>
      </c>
      <c r="GW88" s="53">
        <v>10853</v>
      </c>
      <c r="GX88" s="65">
        <v>10963</v>
      </c>
      <c r="GY88" s="69">
        <v>11094</v>
      </c>
      <c r="GZ88" s="71">
        <v>11229</v>
      </c>
      <c r="HA88" s="73">
        <v>11355</v>
      </c>
      <c r="HB88" s="77">
        <v>11462</v>
      </c>
      <c r="HC88" s="82">
        <v>11585</v>
      </c>
      <c r="HD88" s="88">
        <v>11725</v>
      </c>
      <c r="HE88" s="90">
        <v>11813</v>
      </c>
      <c r="HF88" s="93">
        <v>11892</v>
      </c>
      <c r="HG88" s="99">
        <v>11955</v>
      </c>
      <c r="HH88" s="104">
        <v>12001</v>
      </c>
      <c r="HI88" s="114">
        <v>12038</v>
      </c>
      <c r="HJ88" s="117">
        <v>12057</v>
      </c>
      <c r="HK88" s="122">
        <v>12091</v>
      </c>
      <c r="HL88" s="124">
        <v>224</v>
      </c>
      <c r="HM88" s="129">
        <v>434</v>
      </c>
      <c r="HN88" s="133">
        <v>757</v>
      </c>
      <c r="HO88" s="136">
        <v>1010</v>
      </c>
      <c r="HP88" s="140">
        <v>1208</v>
      </c>
      <c r="HQ88" s="145">
        <v>1393</v>
      </c>
      <c r="HR88" s="149">
        <v>1574</v>
      </c>
      <c r="HS88" s="153">
        <v>1768</v>
      </c>
      <c r="HT88" s="158">
        <v>1961</v>
      </c>
      <c r="HU88" s="163">
        <v>2153</v>
      </c>
      <c r="HV88" s="167">
        <v>2358</v>
      </c>
      <c r="HW88" s="174">
        <v>2534</v>
      </c>
      <c r="HX88" s="178">
        <v>2749</v>
      </c>
      <c r="HY88" s="184">
        <v>2956</v>
      </c>
      <c r="HZ88" s="189">
        <v>3201</v>
      </c>
      <c r="IA88" s="193">
        <v>3535</v>
      </c>
      <c r="IB88" s="202">
        <v>3869</v>
      </c>
      <c r="IC88" s="205">
        <v>4253</v>
      </c>
      <c r="ID88" s="209">
        <v>4714</v>
      </c>
      <c r="IE88" s="218">
        <v>5209</v>
      </c>
      <c r="IF88" s="225">
        <v>5695</v>
      </c>
      <c r="IG88" s="229">
        <v>5899</v>
      </c>
      <c r="IH88" s="235">
        <v>6084</v>
      </c>
      <c r="II88" s="245">
        <v>6249</v>
      </c>
      <c r="IJ88" s="251">
        <v>6442</v>
      </c>
      <c r="IK88" s="255">
        <v>6602</v>
      </c>
      <c r="IL88" s="264">
        <v>7010</v>
      </c>
      <c r="IM88" s="268">
        <v>7596</v>
      </c>
      <c r="IN88" s="272">
        <v>8173</v>
      </c>
      <c r="IO88" s="279">
        <v>8417</v>
      </c>
      <c r="IP88" s="285">
        <v>8739</v>
      </c>
      <c r="IQ88" s="291">
        <v>8934</v>
      </c>
      <c r="IR88" s="295">
        <v>9125</v>
      </c>
      <c r="IS88" s="299">
        <v>9323</v>
      </c>
      <c r="IT88" s="305">
        <v>9499</v>
      </c>
      <c r="IU88" s="308">
        <v>9681</v>
      </c>
      <c r="IV88" s="310">
        <v>9855</v>
      </c>
      <c r="IW88" s="313">
        <v>10331</v>
      </c>
      <c r="IX88" s="317">
        <v>10870</v>
      </c>
      <c r="IY88" s="322">
        <v>11344</v>
      </c>
      <c r="IZ88" s="327">
        <v>11897</v>
      </c>
      <c r="JA88" s="331">
        <v>12358</v>
      </c>
      <c r="JB88" s="335">
        <v>12754</v>
      </c>
      <c r="JC88" s="338">
        <v>12941</v>
      </c>
      <c r="JD88" s="343">
        <v>13123</v>
      </c>
      <c r="JE88" s="346">
        <v>13326</v>
      </c>
      <c r="JF88" s="354">
        <v>13507</v>
      </c>
      <c r="JG88" s="375">
        <v>13678</v>
      </c>
      <c r="JH88" s="388">
        <v>13952</v>
      </c>
      <c r="JI88" s="393">
        <v>14488</v>
      </c>
      <c r="JJ88" s="414">
        <v>14948</v>
      </c>
      <c r="JK88" s="422">
        <v>15202</v>
      </c>
      <c r="JL88" s="429">
        <v>15520</v>
      </c>
      <c r="JM88" s="435">
        <v>15752</v>
      </c>
      <c r="JN88" s="441">
        <v>15965</v>
      </c>
      <c r="JO88" s="448">
        <v>16146</v>
      </c>
      <c r="JP88" s="456">
        <v>16309</v>
      </c>
      <c r="JQ88" s="460">
        <v>16508</v>
      </c>
      <c r="JR88" s="469">
        <v>16708</v>
      </c>
      <c r="JS88" s="475">
        <v>16898</v>
      </c>
      <c r="JT88" s="483">
        <v>17099</v>
      </c>
      <c r="JU88" s="489">
        <v>17279</v>
      </c>
      <c r="JV88" s="498">
        <v>17565</v>
      </c>
      <c r="JW88" s="505">
        <v>17915</v>
      </c>
      <c r="JX88" s="511">
        <v>18111</v>
      </c>
      <c r="JY88" s="519">
        <v>18343</v>
      </c>
      <c r="JZ88" s="530">
        <v>18544</v>
      </c>
      <c r="KA88" s="218">
        <f t="shared" si="125"/>
        <v>201</v>
      </c>
      <c r="KB88" s="4"/>
    </row>
    <row r="89" spans="1:288" ht="15" customHeight="1" x14ac:dyDescent="0.2">
      <c r="A89" s="557"/>
      <c r="B89" s="132">
        <v>88</v>
      </c>
      <c r="C89" s="4" t="s">
        <v>349</v>
      </c>
      <c r="D89" s="132">
        <v>1</v>
      </c>
      <c r="E89" s="132">
        <v>1</v>
      </c>
      <c r="F89" s="7">
        <v>416</v>
      </c>
      <c r="G89" s="7">
        <v>427</v>
      </c>
      <c r="H89" s="10">
        <v>436</v>
      </c>
      <c r="I89" s="13">
        <v>446</v>
      </c>
      <c r="J89" s="18">
        <v>455</v>
      </c>
      <c r="K89" s="22">
        <v>466</v>
      </c>
      <c r="L89" s="31">
        <v>481</v>
      </c>
      <c r="M89" s="40">
        <v>495</v>
      </c>
      <c r="N89" s="41">
        <v>506</v>
      </c>
      <c r="O89" s="44">
        <v>518</v>
      </c>
      <c r="P89" s="47">
        <v>528</v>
      </c>
      <c r="Q89" s="53">
        <v>538</v>
      </c>
      <c r="R89" s="65">
        <v>546</v>
      </c>
      <c r="S89" s="69">
        <v>557</v>
      </c>
      <c r="T89" s="71">
        <v>569</v>
      </c>
      <c r="U89" s="73">
        <v>578</v>
      </c>
      <c r="V89" s="77">
        <v>6</v>
      </c>
      <c r="W89" s="82">
        <v>20</v>
      </c>
      <c r="X89" s="88">
        <v>20</v>
      </c>
      <c r="Y89" s="90">
        <v>48</v>
      </c>
      <c r="Z89" s="93">
        <v>60</v>
      </c>
      <c r="AA89" s="99">
        <v>69</v>
      </c>
      <c r="AB89" s="104">
        <v>78</v>
      </c>
      <c r="AC89" s="114">
        <v>95</v>
      </c>
      <c r="AD89" s="117">
        <v>109</v>
      </c>
      <c r="AE89" s="122">
        <v>119</v>
      </c>
      <c r="AF89" s="124">
        <v>134</v>
      </c>
      <c r="AG89" s="129">
        <v>145</v>
      </c>
      <c r="AH89" s="133">
        <v>161</v>
      </c>
      <c r="AI89" s="136">
        <v>175</v>
      </c>
      <c r="AJ89" s="140">
        <v>193</v>
      </c>
      <c r="AK89" s="145">
        <v>214</v>
      </c>
      <c r="AL89" s="149">
        <v>229</v>
      </c>
      <c r="AM89" s="153">
        <v>240</v>
      </c>
      <c r="AN89" s="158">
        <v>251</v>
      </c>
      <c r="AO89" s="163">
        <v>261</v>
      </c>
      <c r="AP89" s="167">
        <v>272</v>
      </c>
      <c r="AQ89" s="174">
        <v>282</v>
      </c>
      <c r="AR89" s="178">
        <v>291</v>
      </c>
      <c r="AS89" s="184">
        <v>295</v>
      </c>
      <c r="AT89" s="189">
        <v>300</v>
      </c>
      <c r="AU89" s="193">
        <v>305</v>
      </c>
      <c r="AV89" s="202">
        <v>309</v>
      </c>
      <c r="AW89" s="205">
        <v>312</v>
      </c>
      <c r="AX89" s="209">
        <v>315</v>
      </c>
      <c r="AY89" s="1">
        <v>318</v>
      </c>
      <c r="AZ89" s="225">
        <v>321</v>
      </c>
      <c r="BA89" s="229">
        <v>322</v>
      </c>
      <c r="BB89" s="235">
        <v>324</v>
      </c>
      <c r="BC89" s="245">
        <v>326</v>
      </c>
      <c r="BD89" s="251">
        <v>327</v>
      </c>
      <c r="BE89" s="1">
        <v>328</v>
      </c>
      <c r="BF89" s="264">
        <v>328</v>
      </c>
      <c r="BG89" s="268">
        <v>330</v>
      </c>
      <c r="BH89" s="272">
        <v>331</v>
      </c>
      <c r="BI89" s="279">
        <v>334</v>
      </c>
      <c r="BJ89" s="285">
        <v>335</v>
      </c>
      <c r="BK89" s="291">
        <v>337</v>
      </c>
      <c r="BL89" s="295">
        <v>338</v>
      </c>
      <c r="BM89" s="1">
        <v>339</v>
      </c>
      <c r="BN89" s="305">
        <v>342</v>
      </c>
      <c r="BO89" s="308">
        <v>344</v>
      </c>
      <c r="BP89" s="310">
        <v>350</v>
      </c>
      <c r="BQ89" s="313">
        <v>352</v>
      </c>
      <c r="BR89" s="1">
        <v>355</v>
      </c>
      <c r="BS89" s="322">
        <v>353</v>
      </c>
      <c r="BT89" s="327">
        <v>355</v>
      </c>
      <c r="BU89" s="331">
        <v>358</v>
      </c>
      <c r="BV89" s="335">
        <v>360</v>
      </c>
      <c r="BW89" s="338">
        <v>361</v>
      </c>
      <c r="BX89" s="1">
        <v>363</v>
      </c>
      <c r="BY89" s="346">
        <v>366</v>
      </c>
      <c r="BZ89" s="354">
        <v>368</v>
      </c>
      <c r="CA89" s="375">
        <v>369</v>
      </c>
      <c r="CB89" s="1">
        <v>371</v>
      </c>
      <c r="CC89" s="393">
        <v>376</v>
      </c>
      <c r="CD89" s="414">
        <v>380</v>
      </c>
      <c r="CE89" s="422">
        <v>400</v>
      </c>
      <c r="CF89" s="429">
        <v>404</v>
      </c>
      <c r="CG89" s="435">
        <v>408</v>
      </c>
      <c r="CH89" s="441">
        <v>409</v>
      </c>
      <c r="CI89" s="448">
        <v>410</v>
      </c>
      <c r="CJ89" s="456">
        <v>411</v>
      </c>
      <c r="CK89" s="460">
        <v>412</v>
      </c>
      <c r="CL89" s="469">
        <v>413</v>
      </c>
      <c r="CM89" s="475">
        <v>415</v>
      </c>
      <c r="CN89" s="483">
        <v>416</v>
      </c>
      <c r="CO89" s="489">
        <v>417</v>
      </c>
      <c r="CP89" s="1">
        <v>418</v>
      </c>
      <c r="CQ89" s="505">
        <v>420</v>
      </c>
      <c r="CR89" s="511">
        <v>422</v>
      </c>
      <c r="CS89" s="519">
        <v>423</v>
      </c>
      <c r="CT89" s="530">
        <v>424</v>
      </c>
      <c r="CU89" s="218">
        <f t="shared" si="123"/>
        <v>1</v>
      </c>
      <c r="CV89" s="7">
        <v>25</v>
      </c>
      <c r="CW89" s="7">
        <v>30</v>
      </c>
      <c r="CX89" s="10">
        <v>32</v>
      </c>
      <c r="CY89" s="13">
        <v>36</v>
      </c>
      <c r="CZ89" s="18">
        <v>39</v>
      </c>
      <c r="DA89" s="22">
        <v>41</v>
      </c>
      <c r="DB89" s="31">
        <v>43</v>
      </c>
      <c r="DC89" s="40">
        <v>45</v>
      </c>
      <c r="DD89" s="41">
        <v>47</v>
      </c>
      <c r="DE89" s="44">
        <v>51</v>
      </c>
      <c r="DF89" s="47">
        <v>54</v>
      </c>
      <c r="DG89" s="53">
        <v>58</v>
      </c>
      <c r="DH89" s="65">
        <v>62</v>
      </c>
      <c r="DI89" s="69">
        <v>67</v>
      </c>
      <c r="DJ89" s="71">
        <v>73</v>
      </c>
      <c r="DK89" s="73">
        <v>78</v>
      </c>
      <c r="DL89" s="77">
        <v>81</v>
      </c>
      <c r="DM89" s="82">
        <v>84</v>
      </c>
      <c r="DN89" s="88">
        <v>84</v>
      </c>
      <c r="DO89" s="90">
        <v>86</v>
      </c>
      <c r="DP89" s="93">
        <v>90</v>
      </c>
      <c r="DQ89" s="99">
        <v>92</v>
      </c>
      <c r="DR89" s="104">
        <v>95</v>
      </c>
      <c r="DS89" s="114">
        <v>97</v>
      </c>
      <c r="DT89" s="117">
        <v>100</v>
      </c>
      <c r="DU89" s="122">
        <v>100</v>
      </c>
      <c r="DV89" s="124">
        <v>100</v>
      </c>
      <c r="DW89" s="129">
        <v>2</v>
      </c>
      <c r="DX89" s="133">
        <v>5</v>
      </c>
      <c r="DY89" s="136">
        <v>5</v>
      </c>
      <c r="DZ89" s="140">
        <v>5</v>
      </c>
      <c r="EA89" s="145">
        <v>5</v>
      </c>
      <c r="EB89" s="149">
        <v>5</v>
      </c>
      <c r="EC89" s="153">
        <v>13</v>
      </c>
      <c r="ED89" s="158">
        <v>19</v>
      </c>
      <c r="EE89" s="163">
        <v>28</v>
      </c>
      <c r="EF89" s="167">
        <v>36</v>
      </c>
      <c r="EG89" s="174">
        <v>45</v>
      </c>
      <c r="EH89" s="178">
        <v>52</v>
      </c>
      <c r="EI89" s="184">
        <v>54</v>
      </c>
      <c r="EJ89" s="189">
        <v>55</v>
      </c>
      <c r="EK89" s="193">
        <v>55</v>
      </c>
      <c r="EL89" s="202">
        <v>55</v>
      </c>
      <c r="EM89" s="205">
        <v>55</v>
      </c>
      <c r="EN89" s="209">
        <v>55</v>
      </c>
      <c r="EO89" s="1">
        <f>EN89</f>
        <v>55</v>
      </c>
      <c r="EP89" s="225">
        <v>56</v>
      </c>
      <c r="EQ89" s="229">
        <v>57</v>
      </c>
      <c r="ER89" s="235">
        <v>58</v>
      </c>
      <c r="ES89" s="245">
        <v>58</v>
      </c>
      <c r="ET89" s="251">
        <v>59</v>
      </c>
      <c r="EU89" s="1">
        <v>60</v>
      </c>
      <c r="EV89" s="264">
        <v>60</v>
      </c>
      <c r="EW89" s="268">
        <v>60</v>
      </c>
      <c r="EX89" s="272">
        <v>60</v>
      </c>
      <c r="EY89" s="279">
        <v>60</v>
      </c>
      <c r="EZ89" s="285">
        <v>61</v>
      </c>
      <c r="FA89" s="291">
        <v>61</v>
      </c>
      <c r="FB89" s="295">
        <v>62</v>
      </c>
      <c r="FC89" s="1">
        <v>63</v>
      </c>
      <c r="FD89" s="305">
        <v>63</v>
      </c>
      <c r="FE89" s="308">
        <v>64</v>
      </c>
      <c r="FF89" s="234">
        <v>65</v>
      </c>
      <c r="FG89" s="313">
        <v>65</v>
      </c>
      <c r="FH89" s="1">
        <f>FG89</f>
        <v>65</v>
      </c>
      <c r="FI89" s="322">
        <v>65</v>
      </c>
      <c r="FJ89" s="327">
        <v>65</v>
      </c>
      <c r="FK89" s="331">
        <v>65</v>
      </c>
      <c r="FL89" s="335">
        <v>65</v>
      </c>
      <c r="FM89" s="338">
        <v>66</v>
      </c>
      <c r="FN89" s="1">
        <v>67</v>
      </c>
      <c r="FO89" s="346">
        <v>67</v>
      </c>
      <c r="FP89" s="354">
        <v>67</v>
      </c>
      <c r="FQ89" s="375">
        <v>68</v>
      </c>
      <c r="FR89" s="1">
        <v>68</v>
      </c>
      <c r="FS89" s="393">
        <v>69</v>
      </c>
      <c r="FT89" s="414">
        <v>69</v>
      </c>
      <c r="FU89" s="422">
        <v>69</v>
      </c>
      <c r="FV89" s="429">
        <v>69</v>
      </c>
      <c r="FW89" s="435">
        <v>69</v>
      </c>
      <c r="FX89" s="441">
        <v>69</v>
      </c>
      <c r="FY89" s="448">
        <v>70</v>
      </c>
      <c r="FZ89" s="456">
        <v>71</v>
      </c>
      <c r="GA89" s="460">
        <v>71</v>
      </c>
      <c r="GB89" s="469">
        <v>72</v>
      </c>
      <c r="GC89" s="475">
        <v>72</v>
      </c>
      <c r="GD89" s="483">
        <v>73</v>
      </c>
      <c r="GE89" s="489">
        <v>74</v>
      </c>
      <c r="GF89" s="1">
        <v>75</v>
      </c>
      <c r="GG89" s="505">
        <v>74</v>
      </c>
      <c r="GH89" s="511">
        <v>75</v>
      </c>
      <c r="GI89" s="519">
        <v>75</v>
      </c>
      <c r="GJ89" s="530">
        <v>76</v>
      </c>
      <c r="GK89" s="218">
        <f t="shared" si="124"/>
        <v>1</v>
      </c>
      <c r="GL89" s="7">
        <v>8577</v>
      </c>
      <c r="GM89" s="7">
        <v>8775</v>
      </c>
      <c r="GN89" s="7">
        <v>8967</v>
      </c>
      <c r="GO89" s="13">
        <v>9138</v>
      </c>
      <c r="GP89" s="17">
        <v>9310</v>
      </c>
      <c r="GQ89" s="22">
        <v>9538</v>
      </c>
      <c r="GR89" s="31">
        <v>9835</v>
      </c>
      <c r="GS89" s="37">
        <v>10101</v>
      </c>
      <c r="GT89" s="41">
        <v>10342</v>
      </c>
      <c r="GU89" s="44">
        <v>10552</v>
      </c>
      <c r="GV89" s="47">
        <v>10744</v>
      </c>
      <c r="GW89" s="53">
        <v>10965</v>
      </c>
      <c r="GX89" s="65">
        <v>11151</v>
      </c>
      <c r="GY89" s="69">
        <v>11364</v>
      </c>
      <c r="GZ89" s="71">
        <v>11569</v>
      </c>
      <c r="HA89" s="73">
        <v>11743</v>
      </c>
      <c r="HB89" s="77">
        <v>11944</v>
      </c>
      <c r="HC89" s="82">
        <v>12262</v>
      </c>
      <c r="HD89" s="88">
        <v>12566</v>
      </c>
      <c r="HE89" s="90">
        <v>12923</v>
      </c>
      <c r="HF89" s="93">
        <v>13152</v>
      </c>
      <c r="HG89" s="99">
        <v>13411</v>
      </c>
      <c r="HH89" s="104">
        <v>13598</v>
      </c>
      <c r="HI89" s="114">
        <v>13806</v>
      </c>
      <c r="HJ89" s="117">
        <v>14011</v>
      </c>
      <c r="HK89" s="122">
        <v>14193</v>
      </c>
      <c r="HL89" s="124">
        <v>14385</v>
      </c>
      <c r="HM89" s="129">
        <v>14556</v>
      </c>
      <c r="HN89" s="133">
        <v>14886</v>
      </c>
      <c r="HO89" s="136">
        <v>15280</v>
      </c>
      <c r="HP89" s="140">
        <v>15678</v>
      </c>
      <c r="HQ89" s="145">
        <v>16107</v>
      </c>
      <c r="HR89" s="149">
        <v>16521</v>
      </c>
      <c r="HS89" s="153">
        <v>16765</v>
      </c>
      <c r="HT89" s="158">
        <v>17003</v>
      </c>
      <c r="HU89" s="163">
        <v>17231</v>
      </c>
      <c r="HV89" s="167">
        <v>17482</v>
      </c>
      <c r="HW89" s="174">
        <v>17692</v>
      </c>
      <c r="HX89" s="178">
        <v>17922</v>
      </c>
      <c r="HY89" s="184">
        <v>18047</v>
      </c>
      <c r="HZ89" s="189">
        <v>18243</v>
      </c>
      <c r="IA89" s="193">
        <v>18465</v>
      </c>
      <c r="IB89" s="202">
        <v>18621</v>
      </c>
      <c r="IC89" s="205">
        <v>18797</v>
      </c>
      <c r="ID89" s="209">
        <v>18977</v>
      </c>
      <c r="IE89" s="218">
        <v>19123</v>
      </c>
      <c r="IF89" s="225">
        <v>19288</v>
      </c>
      <c r="IG89" s="229">
        <v>19446</v>
      </c>
      <c r="IH89" s="235">
        <v>19625</v>
      </c>
      <c r="II89" s="245">
        <v>19797</v>
      </c>
      <c r="IJ89" s="251">
        <v>19995</v>
      </c>
      <c r="IK89" s="255">
        <v>20088</v>
      </c>
      <c r="IL89" s="264">
        <v>20188</v>
      </c>
      <c r="IM89" s="268">
        <v>20375</v>
      </c>
      <c r="IN89" s="272">
        <v>20519</v>
      </c>
      <c r="IO89" s="279">
        <v>20688</v>
      </c>
      <c r="IP89" s="285">
        <v>20847</v>
      </c>
      <c r="IQ89" s="291">
        <v>21006</v>
      </c>
      <c r="IR89" s="295">
        <v>21158</v>
      </c>
      <c r="IS89" s="299">
        <v>21308</v>
      </c>
      <c r="IT89" s="305">
        <v>21465</v>
      </c>
      <c r="IU89" s="308">
        <v>21614</v>
      </c>
      <c r="IV89" s="310">
        <v>21760</v>
      </c>
      <c r="IW89" s="313">
        <v>21940</v>
      </c>
      <c r="IX89" s="317">
        <v>22132</v>
      </c>
      <c r="IY89" s="322">
        <v>22317</v>
      </c>
      <c r="IZ89" s="327">
        <v>22532</v>
      </c>
      <c r="JA89" s="331">
        <v>22752</v>
      </c>
      <c r="JB89" s="335">
        <v>22966</v>
      </c>
      <c r="JC89" s="338">
        <v>23159</v>
      </c>
      <c r="JD89" s="343">
        <v>23324</v>
      </c>
      <c r="JE89" s="346">
        <v>23516</v>
      </c>
      <c r="JF89" s="354">
        <v>23720</v>
      </c>
      <c r="JG89" s="375">
        <v>23903</v>
      </c>
      <c r="JH89" s="388">
        <v>24096</v>
      </c>
      <c r="JI89" s="393">
        <v>24330</v>
      </c>
      <c r="JJ89" s="414">
        <v>24534</v>
      </c>
      <c r="JK89" s="422">
        <v>24752</v>
      </c>
      <c r="JL89" s="429">
        <v>25008</v>
      </c>
      <c r="JM89" s="435">
        <v>25287</v>
      </c>
      <c r="JN89" s="441">
        <v>25523</v>
      </c>
      <c r="JO89" s="448">
        <v>25731</v>
      </c>
      <c r="JP89" s="456">
        <v>25928</v>
      </c>
      <c r="JQ89" s="460">
        <v>26133</v>
      </c>
      <c r="JR89" s="469">
        <v>26344</v>
      </c>
      <c r="JS89" s="475">
        <v>26532</v>
      </c>
      <c r="JT89" s="483">
        <v>26739</v>
      </c>
      <c r="JU89" s="489">
        <v>26914</v>
      </c>
      <c r="JV89" s="498">
        <v>27150</v>
      </c>
      <c r="JW89" s="505">
        <v>27335</v>
      </c>
      <c r="JX89" s="511">
        <v>27490</v>
      </c>
      <c r="JY89" s="519">
        <v>27577</v>
      </c>
      <c r="JZ89" s="530">
        <v>27734</v>
      </c>
      <c r="KA89" s="218">
        <f t="shared" si="125"/>
        <v>157</v>
      </c>
      <c r="KB89" s="4"/>
    </row>
    <row r="90" spans="1:288" ht="15" customHeight="1" x14ac:dyDescent="0.2">
      <c r="A90" s="557">
        <v>3</v>
      </c>
      <c r="B90" s="132">
        <v>89</v>
      </c>
      <c r="C90" s="4" t="s">
        <v>310</v>
      </c>
      <c r="D90" s="132">
        <v>2</v>
      </c>
      <c r="E90" s="132">
        <v>2</v>
      </c>
      <c r="F90" s="7">
        <v>146</v>
      </c>
      <c r="G90" s="7">
        <v>150</v>
      </c>
      <c r="H90" s="10">
        <v>155</v>
      </c>
      <c r="I90" s="13">
        <v>160</v>
      </c>
      <c r="J90" s="18">
        <v>163</v>
      </c>
      <c r="K90" s="22">
        <v>165</v>
      </c>
      <c r="L90" s="31">
        <v>167</v>
      </c>
      <c r="M90" s="37">
        <v>170</v>
      </c>
      <c r="N90" s="41">
        <v>175</v>
      </c>
      <c r="O90" s="44">
        <v>180</v>
      </c>
      <c r="P90" s="47">
        <v>190</v>
      </c>
      <c r="Q90" s="53">
        <v>192</v>
      </c>
      <c r="R90" s="65">
        <v>196</v>
      </c>
      <c r="S90" s="69">
        <v>202</v>
      </c>
      <c r="T90" s="71">
        <v>208</v>
      </c>
      <c r="U90" s="73">
        <v>215</v>
      </c>
      <c r="V90" s="77">
        <v>222</v>
      </c>
      <c r="W90" s="82">
        <v>225</v>
      </c>
      <c r="X90" s="88">
        <v>228</v>
      </c>
      <c r="Y90" s="90">
        <v>233</v>
      </c>
      <c r="Z90" s="93">
        <v>237</v>
      </c>
      <c r="AA90" s="99">
        <v>243</v>
      </c>
      <c r="AB90" s="104">
        <v>249</v>
      </c>
      <c r="AC90" s="114">
        <v>255</v>
      </c>
      <c r="AD90" s="117">
        <v>260</v>
      </c>
      <c r="AE90" s="122">
        <v>265</v>
      </c>
      <c r="AF90" s="124">
        <v>271</v>
      </c>
      <c r="AG90" s="129">
        <v>277</v>
      </c>
      <c r="AH90" s="133">
        <v>281</v>
      </c>
      <c r="AI90" s="136">
        <v>284</v>
      </c>
      <c r="AJ90" s="140">
        <v>290</v>
      </c>
      <c r="AK90" s="145">
        <v>295</v>
      </c>
      <c r="AL90" s="149">
        <v>303</v>
      </c>
      <c r="AM90" s="153">
        <v>309</v>
      </c>
      <c r="AN90" s="158">
        <v>315</v>
      </c>
      <c r="AO90" s="163">
        <v>322</v>
      </c>
      <c r="AP90" s="167">
        <v>331</v>
      </c>
      <c r="AQ90" s="174">
        <v>336</v>
      </c>
      <c r="AR90" s="178">
        <v>345</v>
      </c>
      <c r="AS90" s="184">
        <v>348</v>
      </c>
      <c r="AT90" s="189">
        <v>350</v>
      </c>
      <c r="AU90" s="193">
        <v>353</v>
      </c>
      <c r="AV90" s="202">
        <v>359</v>
      </c>
      <c r="AW90" s="1">
        <v>364</v>
      </c>
      <c r="AX90" s="209">
        <v>371</v>
      </c>
      <c r="AY90" s="1">
        <v>377</v>
      </c>
      <c r="AZ90" s="1">
        <v>383</v>
      </c>
      <c r="BA90" s="1">
        <v>389</v>
      </c>
      <c r="BB90" s="1">
        <v>395</v>
      </c>
      <c r="BC90" s="245">
        <v>407</v>
      </c>
      <c r="BD90" s="251">
        <v>418</v>
      </c>
      <c r="BE90" s="255">
        <v>429</v>
      </c>
      <c r="BF90" s="264">
        <v>438</v>
      </c>
      <c r="BG90" s="268">
        <v>443</v>
      </c>
      <c r="BH90" s="272">
        <v>447</v>
      </c>
      <c r="BI90" s="279">
        <v>452</v>
      </c>
      <c r="BJ90" s="285">
        <v>463</v>
      </c>
      <c r="BK90" s="291">
        <v>473</v>
      </c>
      <c r="BL90" s="295">
        <v>483</v>
      </c>
      <c r="BM90" s="299">
        <v>493</v>
      </c>
      <c r="BN90" s="305">
        <v>502</v>
      </c>
      <c r="BO90" s="308">
        <v>512</v>
      </c>
      <c r="BP90" s="310">
        <v>522</v>
      </c>
      <c r="BQ90" s="1">
        <v>532</v>
      </c>
      <c r="BR90" s="317">
        <v>539</v>
      </c>
      <c r="BS90" s="322">
        <v>543</v>
      </c>
      <c r="BT90" s="327">
        <v>549</v>
      </c>
      <c r="BU90" s="331">
        <v>559</v>
      </c>
      <c r="BV90" s="335">
        <v>573</v>
      </c>
      <c r="BW90" s="338">
        <v>583</v>
      </c>
      <c r="BX90" s="343">
        <v>593</v>
      </c>
      <c r="BY90" s="346">
        <v>600</v>
      </c>
      <c r="BZ90" s="354">
        <v>605</v>
      </c>
      <c r="CA90" s="375">
        <v>610</v>
      </c>
      <c r="CB90" s="388">
        <v>617</v>
      </c>
      <c r="CC90" s="393">
        <v>622</v>
      </c>
      <c r="CD90" s="414">
        <v>626</v>
      </c>
      <c r="CE90" s="422">
        <v>628</v>
      </c>
      <c r="CF90" s="429">
        <v>631</v>
      </c>
      <c r="CG90" s="435">
        <v>634</v>
      </c>
      <c r="CH90" s="1">
        <v>637</v>
      </c>
      <c r="CI90" s="448">
        <v>647</v>
      </c>
      <c r="CJ90" s="456">
        <v>652</v>
      </c>
      <c r="CK90" s="460">
        <v>659</v>
      </c>
      <c r="CL90" s="469">
        <v>665</v>
      </c>
      <c r="CM90" s="475">
        <v>672</v>
      </c>
      <c r="CN90" s="483">
        <v>678</v>
      </c>
      <c r="CO90" s="489">
        <v>684</v>
      </c>
      <c r="CP90" s="1">
        <v>690</v>
      </c>
      <c r="CQ90" s="505">
        <v>692</v>
      </c>
      <c r="CR90" s="511">
        <v>695</v>
      </c>
      <c r="CS90" s="519">
        <v>698</v>
      </c>
      <c r="CT90" s="530">
        <v>703</v>
      </c>
      <c r="CU90" s="218">
        <f t="shared" si="123"/>
        <v>5</v>
      </c>
      <c r="CV90" s="7">
        <v>38</v>
      </c>
      <c r="CW90" s="7">
        <v>40</v>
      </c>
      <c r="CX90" s="10">
        <v>41</v>
      </c>
      <c r="CY90" s="13">
        <v>41</v>
      </c>
      <c r="CZ90" s="18">
        <v>41</v>
      </c>
      <c r="DA90" s="22">
        <v>41</v>
      </c>
      <c r="DB90" s="31">
        <v>41</v>
      </c>
      <c r="DC90" s="37">
        <v>41</v>
      </c>
      <c r="DD90" s="41">
        <v>41</v>
      </c>
      <c r="DE90" s="44">
        <v>42</v>
      </c>
      <c r="DF90" s="47">
        <v>43</v>
      </c>
      <c r="DG90" s="53">
        <v>44</v>
      </c>
      <c r="DH90" s="65">
        <v>46</v>
      </c>
      <c r="DI90" s="69">
        <v>47</v>
      </c>
      <c r="DJ90" s="71">
        <v>49</v>
      </c>
      <c r="DK90" s="73">
        <v>49</v>
      </c>
      <c r="DL90" s="77">
        <v>49</v>
      </c>
      <c r="DM90" s="82">
        <v>49</v>
      </c>
      <c r="DN90" s="88">
        <v>49</v>
      </c>
      <c r="DO90" s="90">
        <v>49</v>
      </c>
      <c r="DP90" s="93">
        <v>49</v>
      </c>
      <c r="DQ90" s="99">
        <v>50</v>
      </c>
      <c r="DR90" s="104">
        <v>52</v>
      </c>
      <c r="DS90" s="114">
        <v>53</v>
      </c>
      <c r="DT90" s="117">
        <v>54</v>
      </c>
      <c r="DU90" s="122">
        <v>55</v>
      </c>
      <c r="DV90" s="124">
        <v>56</v>
      </c>
      <c r="DW90" s="129">
        <v>56</v>
      </c>
      <c r="DX90" s="133">
        <v>56</v>
      </c>
      <c r="DY90" s="136">
        <v>56</v>
      </c>
      <c r="DZ90" s="140">
        <v>56</v>
      </c>
      <c r="EA90" s="145">
        <v>56</v>
      </c>
      <c r="EB90" s="149">
        <v>56</v>
      </c>
      <c r="EC90" s="153">
        <v>58</v>
      </c>
      <c r="ED90" s="158">
        <v>60</v>
      </c>
      <c r="EE90" s="163">
        <v>62</v>
      </c>
      <c r="EF90" s="167">
        <v>62</v>
      </c>
      <c r="EG90" s="174">
        <v>64</v>
      </c>
      <c r="EH90" s="178">
        <v>67</v>
      </c>
      <c r="EI90" s="184">
        <v>69</v>
      </c>
      <c r="EJ90" s="189">
        <v>69</v>
      </c>
      <c r="EK90" s="193">
        <v>69</v>
      </c>
      <c r="EL90" s="202">
        <v>69</v>
      </c>
      <c r="EM90" s="1">
        <f t="shared" ref="EM90:EM91" si="151">EL90</f>
        <v>69</v>
      </c>
      <c r="EN90" s="209">
        <v>69</v>
      </c>
      <c r="EO90" s="1">
        <f>EN90</f>
        <v>69</v>
      </c>
      <c r="EP90" s="1">
        <v>71</v>
      </c>
      <c r="EQ90" s="1">
        <v>73</v>
      </c>
      <c r="ER90" s="234">
        <v>72</v>
      </c>
      <c r="ES90" s="245">
        <v>74</v>
      </c>
      <c r="ET90" s="251">
        <v>77</v>
      </c>
      <c r="EU90" s="255">
        <v>77</v>
      </c>
      <c r="EV90" s="264">
        <v>77</v>
      </c>
      <c r="EW90" s="268">
        <v>77</v>
      </c>
      <c r="EX90" s="272">
        <v>77</v>
      </c>
      <c r="EY90" s="279">
        <v>77</v>
      </c>
      <c r="EZ90" s="285">
        <v>77</v>
      </c>
      <c r="FA90" s="291">
        <v>78</v>
      </c>
      <c r="FB90" s="295">
        <v>80</v>
      </c>
      <c r="FC90" s="299">
        <v>81</v>
      </c>
      <c r="FD90" s="305">
        <v>82</v>
      </c>
      <c r="FE90" s="308">
        <v>82</v>
      </c>
      <c r="FF90" s="310">
        <v>82</v>
      </c>
      <c r="FG90" s="234">
        <v>82</v>
      </c>
      <c r="FH90" s="317">
        <v>82</v>
      </c>
      <c r="FI90" s="322">
        <v>82</v>
      </c>
      <c r="FJ90" s="327">
        <v>82</v>
      </c>
      <c r="FK90" s="331">
        <v>82</v>
      </c>
      <c r="FL90" s="335">
        <v>82</v>
      </c>
      <c r="FM90" s="338">
        <v>82</v>
      </c>
      <c r="FN90" s="343">
        <v>82</v>
      </c>
      <c r="FO90" s="346">
        <v>82</v>
      </c>
      <c r="FP90" s="354">
        <v>82</v>
      </c>
      <c r="FQ90" s="375">
        <v>82</v>
      </c>
      <c r="FR90" s="388">
        <v>82</v>
      </c>
      <c r="FS90" s="393">
        <v>82</v>
      </c>
      <c r="FT90" s="414">
        <v>82</v>
      </c>
      <c r="FU90" s="422">
        <v>82</v>
      </c>
      <c r="FV90" s="429">
        <v>82</v>
      </c>
      <c r="FW90" s="435">
        <v>82</v>
      </c>
      <c r="FX90" s="1">
        <v>82</v>
      </c>
      <c r="FY90" s="448">
        <v>82</v>
      </c>
      <c r="FZ90" s="456">
        <v>82</v>
      </c>
      <c r="GA90" s="460">
        <v>82</v>
      </c>
      <c r="GB90" s="469">
        <v>82</v>
      </c>
      <c r="GC90" s="475">
        <v>82</v>
      </c>
      <c r="GD90" s="483">
        <v>82</v>
      </c>
      <c r="GE90" s="489">
        <v>82</v>
      </c>
      <c r="GF90" s="1">
        <v>82</v>
      </c>
      <c r="GG90" s="505">
        <v>82</v>
      </c>
      <c r="GH90" s="511">
        <v>82</v>
      </c>
      <c r="GI90" s="519">
        <v>82</v>
      </c>
      <c r="GJ90" s="530">
        <v>83</v>
      </c>
      <c r="GK90" s="218">
        <f t="shared" si="124"/>
        <v>1</v>
      </c>
      <c r="GL90" s="7">
        <v>2249</v>
      </c>
      <c r="GM90" s="7">
        <v>2308</v>
      </c>
      <c r="GN90" s="7">
        <v>2415</v>
      </c>
      <c r="GO90" s="13">
        <v>2511</v>
      </c>
      <c r="GP90" s="17">
        <v>2584</v>
      </c>
      <c r="GQ90" s="22">
        <v>2644</v>
      </c>
      <c r="GR90" s="31">
        <v>2703</v>
      </c>
      <c r="GS90" s="37">
        <v>2770</v>
      </c>
      <c r="GT90" s="41">
        <v>2869</v>
      </c>
      <c r="GU90" s="44">
        <v>2932</v>
      </c>
      <c r="GV90" s="47">
        <v>3003</v>
      </c>
      <c r="GW90" s="53">
        <v>3112</v>
      </c>
      <c r="GX90" s="65">
        <v>3175</v>
      </c>
      <c r="GY90" s="69">
        <v>3286</v>
      </c>
      <c r="GZ90" s="71">
        <v>3379</v>
      </c>
      <c r="HA90" s="73">
        <v>3479</v>
      </c>
      <c r="HB90" s="77">
        <v>3561</v>
      </c>
      <c r="HC90" s="82">
        <v>3630</v>
      </c>
      <c r="HD90" s="88">
        <v>3692</v>
      </c>
      <c r="HE90" s="90">
        <v>3771</v>
      </c>
      <c r="HF90" s="93">
        <v>3872</v>
      </c>
      <c r="HG90" s="99">
        <v>3957</v>
      </c>
      <c r="HH90" s="104">
        <v>4028</v>
      </c>
      <c r="HI90" s="114">
        <v>4126</v>
      </c>
      <c r="HJ90" s="117">
        <v>4212</v>
      </c>
      <c r="HK90" s="122">
        <v>4316</v>
      </c>
      <c r="HL90" s="124">
        <v>4419</v>
      </c>
      <c r="HM90" s="129">
        <v>4540</v>
      </c>
      <c r="HN90" s="133">
        <v>4635</v>
      </c>
      <c r="HO90" s="136">
        <v>4712</v>
      </c>
      <c r="HP90" s="140">
        <v>4808</v>
      </c>
      <c r="HQ90" s="145">
        <v>4919</v>
      </c>
      <c r="HR90" s="149">
        <v>5088</v>
      </c>
      <c r="HS90" s="153">
        <v>5170</v>
      </c>
      <c r="HT90" s="158">
        <v>5245</v>
      </c>
      <c r="HU90" s="163">
        <v>5347</v>
      </c>
      <c r="HV90" s="167">
        <v>5503</v>
      </c>
      <c r="HW90" s="174">
        <v>5581</v>
      </c>
      <c r="HX90" s="178">
        <v>5653</v>
      </c>
      <c r="HY90" s="184">
        <v>5717</v>
      </c>
      <c r="HZ90" s="189">
        <v>5768</v>
      </c>
      <c r="IA90" s="193">
        <v>5829</v>
      </c>
      <c r="IB90" s="202">
        <v>5916</v>
      </c>
      <c r="IC90" s="205">
        <v>6022</v>
      </c>
      <c r="ID90" s="209">
        <v>6180</v>
      </c>
      <c r="IE90" s="218">
        <v>6336</v>
      </c>
      <c r="IF90" s="225">
        <v>6436</v>
      </c>
      <c r="IG90" s="229">
        <v>6656</v>
      </c>
      <c r="IH90" s="235">
        <v>6777</v>
      </c>
      <c r="II90" s="245">
        <v>6857</v>
      </c>
      <c r="IJ90" s="251">
        <v>6952</v>
      </c>
      <c r="IK90" s="255">
        <v>7122</v>
      </c>
      <c r="IL90" s="264">
        <v>7266</v>
      </c>
      <c r="IM90" s="268">
        <v>7380</v>
      </c>
      <c r="IN90" s="272">
        <v>7487</v>
      </c>
      <c r="IO90" s="279">
        <v>7567</v>
      </c>
      <c r="IP90" s="285">
        <v>7745</v>
      </c>
      <c r="IQ90" s="291">
        <v>7845</v>
      </c>
      <c r="IR90" s="295">
        <v>7934</v>
      </c>
      <c r="IS90" s="299">
        <v>8137</v>
      </c>
      <c r="IT90" s="305">
        <v>8296</v>
      </c>
      <c r="IU90" s="308">
        <v>8462</v>
      </c>
      <c r="IV90" s="310">
        <v>8637</v>
      </c>
      <c r="IW90" s="313">
        <v>8814</v>
      </c>
      <c r="IX90" s="317">
        <v>8982</v>
      </c>
      <c r="IY90" s="322">
        <v>9075</v>
      </c>
      <c r="IZ90" s="327">
        <v>9184</v>
      </c>
      <c r="JA90" s="331">
        <v>9284</v>
      </c>
      <c r="JB90" s="335">
        <v>9457</v>
      </c>
      <c r="JC90" s="338">
        <v>9628</v>
      </c>
      <c r="JD90" s="343">
        <v>9819</v>
      </c>
      <c r="JE90" s="346">
        <v>10024</v>
      </c>
      <c r="JF90" s="354">
        <v>10192</v>
      </c>
      <c r="JG90" s="375">
        <v>10353</v>
      </c>
      <c r="JH90" s="388">
        <v>10541</v>
      </c>
      <c r="JI90" s="393">
        <v>10696</v>
      </c>
      <c r="JJ90" s="414">
        <v>10804</v>
      </c>
      <c r="JK90" s="422">
        <v>10890</v>
      </c>
      <c r="JL90" s="429">
        <v>11011</v>
      </c>
      <c r="JM90" s="435">
        <v>11113</v>
      </c>
      <c r="JN90" s="441">
        <v>11256</v>
      </c>
      <c r="JO90" s="448">
        <v>11401</v>
      </c>
      <c r="JP90" s="456">
        <v>11573</v>
      </c>
      <c r="JQ90" s="460">
        <v>11774</v>
      </c>
      <c r="JR90" s="469">
        <v>11952</v>
      </c>
      <c r="JS90" s="475">
        <v>12121</v>
      </c>
      <c r="JT90" s="483">
        <v>12297</v>
      </c>
      <c r="JU90" s="489">
        <v>12462</v>
      </c>
      <c r="JV90" s="498">
        <v>12613</v>
      </c>
      <c r="JW90" s="505">
        <v>12709</v>
      </c>
      <c r="JX90" s="511">
        <v>12709</v>
      </c>
      <c r="JY90" s="522">
        <v>12709</v>
      </c>
      <c r="JZ90" s="530">
        <v>156</v>
      </c>
      <c r="KA90" s="218">
        <f>IF(OR(ISBLANK(JY90),ISBLANK(JZ90)),"Н/Д",JZ90-0)</f>
        <v>156</v>
      </c>
      <c r="KB90" s="4"/>
    </row>
    <row r="91" spans="1:288" ht="15" customHeight="1" x14ac:dyDescent="0.2">
      <c r="A91" s="557"/>
      <c r="B91" s="132">
        <v>90</v>
      </c>
      <c r="C91" s="4" t="s">
        <v>311</v>
      </c>
      <c r="D91" s="132">
        <v>0</v>
      </c>
      <c r="E91" s="132">
        <v>1</v>
      </c>
      <c r="F91" s="7">
        <v>180</v>
      </c>
      <c r="G91" s="7">
        <v>182</v>
      </c>
      <c r="H91" s="10">
        <v>185</v>
      </c>
      <c r="I91" s="13">
        <v>186</v>
      </c>
      <c r="J91" s="1">
        <v>188</v>
      </c>
      <c r="K91" s="5">
        <v>188</v>
      </c>
      <c r="L91" s="31">
        <v>188</v>
      </c>
      <c r="M91" s="40">
        <v>189</v>
      </c>
      <c r="N91" s="1">
        <f>ROUND((M91-F91)/7+M91,0)</f>
        <v>190</v>
      </c>
      <c r="O91" s="1">
        <f>ROUND((N91-F91)/8+N91,0)</f>
        <v>191</v>
      </c>
      <c r="P91" s="47">
        <v>199</v>
      </c>
      <c r="Q91" s="53">
        <v>201</v>
      </c>
      <c r="R91" s="65">
        <v>203</v>
      </c>
      <c r="S91" s="69">
        <v>206</v>
      </c>
      <c r="T91" s="71">
        <v>209</v>
      </c>
      <c r="U91" s="73">
        <v>210</v>
      </c>
      <c r="V91" s="77">
        <v>211</v>
      </c>
      <c r="W91" s="82">
        <v>212</v>
      </c>
      <c r="X91" s="88">
        <v>218</v>
      </c>
      <c r="Y91" s="90">
        <v>220</v>
      </c>
      <c r="Z91" s="93">
        <v>223</v>
      </c>
      <c r="AA91" s="99">
        <v>227</v>
      </c>
      <c r="AB91" s="104">
        <v>233</v>
      </c>
      <c r="AC91" s="114">
        <v>236</v>
      </c>
      <c r="AD91" s="117">
        <v>240</v>
      </c>
      <c r="AE91" s="122">
        <v>243</v>
      </c>
      <c r="AF91" s="124">
        <v>246</v>
      </c>
      <c r="AG91" s="129">
        <v>247</v>
      </c>
      <c r="AH91" s="133">
        <v>248</v>
      </c>
      <c r="AI91" s="136">
        <v>250</v>
      </c>
      <c r="AJ91" s="140">
        <v>250</v>
      </c>
      <c r="AK91" s="145">
        <v>252</v>
      </c>
      <c r="AL91" s="149">
        <v>254</v>
      </c>
      <c r="AM91" s="153">
        <v>257</v>
      </c>
      <c r="AN91" s="158">
        <v>261</v>
      </c>
      <c r="AO91" s="163">
        <v>265</v>
      </c>
      <c r="AP91" s="167">
        <v>268</v>
      </c>
      <c r="AQ91" s="174">
        <v>271</v>
      </c>
      <c r="AR91" s="178">
        <v>275</v>
      </c>
      <c r="AS91" s="184">
        <v>275</v>
      </c>
      <c r="AT91" s="1">
        <f>ROUND((AS91-AP91)/3*1.2+AS91,1)</f>
        <v>277.8</v>
      </c>
      <c r="AU91" s="1">
        <v>280</v>
      </c>
      <c r="AV91" s="1">
        <v>282</v>
      </c>
      <c r="AW91" s="1">
        <v>284</v>
      </c>
      <c r="AX91" s="209">
        <v>285</v>
      </c>
      <c r="AY91" s="218">
        <v>287</v>
      </c>
      <c r="AZ91" s="1">
        <v>287</v>
      </c>
      <c r="BA91" s="229">
        <v>289</v>
      </c>
      <c r="BB91" s="235">
        <v>292</v>
      </c>
      <c r="BC91" s="245">
        <v>295</v>
      </c>
      <c r="BD91" s="1">
        <v>298</v>
      </c>
      <c r="BE91" s="1">
        <v>301</v>
      </c>
      <c r="BF91" s="264">
        <v>301</v>
      </c>
      <c r="BG91" s="1">
        <v>301</v>
      </c>
      <c r="BH91" s="1">
        <v>301</v>
      </c>
      <c r="BI91" s="1">
        <v>301</v>
      </c>
      <c r="BJ91" s="1">
        <v>301</v>
      </c>
      <c r="BK91" s="291">
        <v>305</v>
      </c>
      <c r="BL91" s="295">
        <v>310</v>
      </c>
      <c r="BM91" s="1">
        <v>315</v>
      </c>
      <c r="BN91" s="305">
        <v>318</v>
      </c>
      <c r="BO91" s="308">
        <v>322</v>
      </c>
      <c r="BP91" s="310">
        <v>326</v>
      </c>
      <c r="BQ91" s="313">
        <v>327</v>
      </c>
      <c r="BR91" s="317">
        <v>328</v>
      </c>
      <c r="BS91" s="322">
        <v>329</v>
      </c>
      <c r="BT91" s="327">
        <v>332</v>
      </c>
      <c r="BU91" s="331">
        <v>334</v>
      </c>
      <c r="BV91" s="335">
        <v>335</v>
      </c>
      <c r="BW91" s="338">
        <v>340</v>
      </c>
      <c r="BX91" s="343">
        <v>344</v>
      </c>
      <c r="BY91" s="346">
        <v>348</v>
      </c>
      <c r="BZ91" s="354">
        <v>352</v>
      </c>
      <c r="CA91" s="375">
        <v>356</v>
      </c>
      <c r="CB91" s="388">
        <v>358</v>
      </c>
      <c r="CC91" s="393">
        <v>359</v>
      </c>
      <c r="CD91" s="414">
        <v>360</v>
      </c>
      <c r="CE91" s="1">
        <v>360</v>
      </c>
      <c r="CF91" s="429">
        <v>360</v>
      </c>
      <c r="CG91" s="435">
        <v>362</v>
      </c>
      <c r="CH91" s="441">
        <v>363</v>
      </c>
      <c r="CI91" s="448">
        <v>366</v>
      </c>
      <c r="CJ91" s="456">
        <v>372</v>
      </c>
      <c r="CK91" s="460">
        <v>377</v>
      </c>
      <c r="CL91" s="469">
        <v>381</v>
      </c>
      <c r="CM91" s="475">
        <v>384</v>
      </c>
      <c r="CN91" s="483">
        <v>388</v>
      </c>
      <c r="CO91" s="489">
        <v>389</v>
      </c>
      <c r="CP91" s="498">
        <v>389</v>
      </c>
      <c r="CQ91" s="505">
        <v>392</v>
      </c>
      <c r="CR91" s="511">
        <v>393</v>
      </c>
      <c r="CS91" s="519">
        <v>393</v>
      </c>
      <c r="CT91" s="530">
        <v>397</v>
      </c>
      <c r="CU91" s="218">
        <f t="shared" si="123"/>
        <v>4</v>
      </c>
      <c r="CV91" s="7">
        <v>30.81</v>
      </c>
      <c r="CW91" s="7">
        <v>33</v>
      </c>
      <c r="CX91" s="10">
        <v>34</v>
      </c>
      <c r="CY91" s="13">
        <v>35</v>
      </c>
      <c r="CZ91" s="1">
        <v>36</v>
      </c>
      <c r="DA91" s="5">
        <v>36</v>
      </c>
      <c r="DB91" s="5">
        <v>36</v>
      </c>
      <c r="DC91" s="5">
        <v>36</v>
      </c>
      <c r="DD91" s="5">
        <v>36</v>
      </c>
      <c r="DE91" s="5">
        <v>36</v>
      </c>
      <c r="DF91" s="47">
        <v>36</v>
      </c>
      <c r="DG91" s="53">
        <v>37</v>
      </c>
      <c r="DH91" s="65">
        <v>37</v>
      </c>
      <c r="DI91" s="69">
        <v>38</v>
      </c>
      <c r="DJ91" s="71">
        <v>38</v>
      </c>
      <c r="DK91" s="73">
        <v>38</v>
      </c>
      <c r="DL91" s="77">
        <v>38</v>
      </c>
      <c r="DM91" s="82">
        <v>38</v>
      </c>
      <c r="DN91" s="88">
        <v>38</v>
      </c>
      <c r="DO91" s="90">
        <v>38</v>
      </c>
      <c r="DP91" s="93">
        <v>38</v>
      </c>
      <c r="DQ91" s="99">
        <v>38</v>
      </c>
      <c r="DR91" s="104">
        <v>38</v>
      </c>
      <c r="DS91" s="114">
        <v>38</v>
      </c>
      <c r="DT91" s="117">
        <v>38</v>
      </c>
      <c r="DU91" s="122">
        <v>38</v>
      </c>
      <c r="DV91" s="124">
        <v>38</v>
      </c>
      <c r="DW91" s="129">
        <v>38</v>
      </c>
      <c r="DX91" s="133">
        <v>38</v>
      </c>
      <c r="DY91" s="136">
        <v>38</v>
      </c>
      <c r="DZ91" s="140">
        <v>38</v>
      </c>
      <c r="EA91" s="145">
        <v>38</v>
      </c>
      <c r="EB91" s="149">
        <v>38</v>
      </c>
      <c r="EC91" s="153">
        <v>38</v>
      </c>
      <c r="ED91" s="158">
        <v>38</v>
      </c>
      <c r="EE91" s="163">
        <v>38</v>
      </c>
      <c r="EF91" s="167">
        <v>38</v>
      </c>
      <c r="EG91" s="174">
        <v>38</v>
      </c>
      <c r="EH91" s="178">
        <v>38</v>
      </c>
      <c r="EI91" s="184">
        <v>38</v>
      </c>
      <c r="EJ91" s="1">
        <v>38</v>
      </c>
      <c r="EK91" s="1">
        <f>EJ91</f>
        <v>38</v>
      </c>
      <c r="EL91" s="1">
        <f>EK91</f>
        <v>38</v>
      </c>
      <c r="EM91" s="1">
        <f t="shared" si="151"/>
        <v>38</v>
      </c>
      <c r="EN91" s="209">
        <v>38</v>
      </c>
      <c r="EO91" s="218">
        <v>38</v>
      </c>
      <c r="EP91" s="225">
        <v>38</v>
      </c>
      <c r="EQ91" s="229">
        <v>38</v>
      </c>
      <c r="ER91" s="235">
        <v>38</v>
      </c>
      <c r="ES91" s="245">
        <v>38</v>
      </c>
      <c r="ET91" s="1">
        <v>38</v>
      </c>
      <c r="EU91" s="1">
        <v>38</v>
      </c>
      <c r="EV91" s="264">
        <v>38</v>
      </c>
      <c r="EW91" s="1">
        <f>EV91</f>
        <v>38</v>
      </c>
      <c r="EX91" s="1">
        <f>EW91</f>
        <v>38</v>
      </c>
      <c r="EY91" s="1">
        <v>38</v>
      </c>
      <c r="EZ91" s="1">
        <v>38</v>
      </c>
      <c r="FA91" s="291">
        <v>38</v>
      </c>
      <c r="FB91" s="295">
        <v>38</v>
      </c>
      <c r="FC91" s="1">
        <v>38</v>
      </c>
      <c r="FD91" s="305">
        <v>38</v>
      </c>
      <c r="FE91" s="308">
        <v>38</v>
      </c>
      <c r="FF91" s="310">
        <v>38</v>
      </c>
      <c r="FG91" s="313">
        <v>38</v>
      </c>
      <c r="FH91" s="317">
        <v>38</v>
      </c>
      <c r="FI91" s="322">
        <v>38</v>
      </c>
      <c r="FJ91" s="327">
        <v>38</v>
      </c>
      <c r="FK91" s="331">
        <v>38</v>
      </c>
      <c r="FL91" s="335">
        <v>38</v>
      </c>
      <c r="FM91" s="338">
        <v>38</v>
      </c>
      <c r="FN91" s="343">
        <v>38</v>
      </c>
      <c r="FO91" s="346">
        <v>38</v>
      </c>
      <c r="FP91" s="354">
        <v>38</v>
      </c>
      <c r="FQ91" s="375">
        <v>38</v>
      </c>
      <c r="FR91" s="388">
        <v>38</v>
      </c>
      <c r="FS91" s="393">
        <v>38</v>
      </c>
      <c r="FT91" s="414">
        <v>38</v>
      </c>
      <c r="FU91" s="422">
        <v>38</v>
      </c>
      <c r="FV91" s="429">
        <v>38</v>
      </c>
      <c r="FW91" s="435">
        <v>38</v>
      </c>
      <c r="FX91" s="441">
        <v>38</v>
      </c>
      <c r="FY91" s="448">
        <v>38</v>
      </c>
      <c r="FZ91" s="456">
        <v>38</v>
      </c>
      <c r="GA91" s="460">
        <v>38</v>
      </c>
      <c r="GB91" s="469">
        <v>38</v>
      </c>
      <c r="GC91" s="475">
        <v>38</v>
      </c>
      <c r="GD91" s="483">
        <v>38</v>
      </c>
      <c r="GE91" s="489">
        <v>38</v>
      </c>
      <c r="GF91" s="498">
        <v>38</v>
      </c>
      <c r="GG91" s="505">
        <v>38</v>
      </c>
      <c r="GH91" s="511">
        <v>38</v>
      </c>
      <c r="GI91" s="519">
        <v>38</v>
      </c>
      <c r="GJ91" s="530">
        <v>38</v>
      </c>
      <c r="GK91" s="218">
        <f t="shared" si="124"/>
        <v>0</v>
      </c>
      <c r="GL91" s="7">
        <v>2703</v>
      </c>
      <c r="GM91" s="7">
        <v>2800</v>
      </c>
      <c r="GN91" s="7">
        <v>2892</v>
      </c>
      <c r="GO91" s="13">
        <v>2947</v>
      </c>
      <c r="GP91" s="17">
        <v>2998</v>
      </c>
      <c r="GQ91" s="22">
        <v>3042</v>
      </c>
      <c r="GR91" s="31">
        <v>3089</v>
      </c>
      <c r="GS91" s="37">
        <v>3141</v>
      </c>
      <c r="GT91" s="41">
        <v>3266</v>
      </c>
      <c r="GU91" s="44">
        <v>3404</v>
      </c>
      <c r="GV91" s="47">
        <v>3520</v>
      </c>
      <c r="GW91" s="53">
        <v>3639</v>
      </c>
      <c r="GX91" s="65">
        <v>3733</v>
      </c>
      <c r="GY91" s="69">
        <v>3868</v>
      </c>
      <c r="GZ91" s="71">
        <v>3997</v>
      </c>
      <c r="HA91" s="73">
        <v>4070</v>
      </c>
      <c r="HB91" s="77">
        <v>4124</v>
      </c>
      <c r="HC91" s="82">
        <v>4198</v>
      </c>
      <c r="HD91" s="88">
        <v>4348</v>
      </c>
      <c r="HE91" s="90">
        <v>4424</v>
      </c>
      <c r="HF91" s="93">
        <v>4549</v>
      </c>
      <c r="HG91" s="99">
        <v>4732</v>
      </c>
      <c r="HH91" s="104">
        <v>4949</v>
      </c>
      <c r="HI91" s="114">
        <v>5113</v>
      </c>
      <c r="HJ91" s="117">
        <v>5251</v>
      </c>
      <c r="HK91" s="122">
        <v>5375</v>
      </c>
      <c r="HL91" s="124">
        <v>5493</v>
      </c>
      <c r="HM91" s="129">
        <v>5557</v>
      </c>
      <c r="HN91" s="133">
        <v>5614</v>
      </c>
      <c r="HO91" s="136">
        <v>5675</v>
      </c>
      <c r="HP91" s="140">
        <v>5720</v>
      </c>
      <c r="HQ91" s="145">
        <v>5764</v>
      </c>
      <c r="HR91" s="149">
        <v>5848</v>
      </c>
      <c r="HS91" s="153">
        <v>5984</v>
      </c>
      <c r="HT91" s="158">
        <v>6131</v>
      </c>
      <c r="HU91" s="163">
        <v>6260</v>
      </c>
      <c r="HV91" s="167">
        <v>6388</v>
      </c>
      <c r="HW91" s="174">
        <v>6490</v>
      </c>
      <c r="HX91" s="178">
        <v>6625</v>
      </c>
      <c r="HY91" s="184">
        <v>6674</v>
      </c>
      <c r="HZ91" s="189">
        <v>6710</v>
      </c>
      <c r="IA91" s="193">
        <v>6751</v>
      </c>
      <c r="IB91" s="202">
        <v>6791</v>
      </c>
      <c r="IC91" s="205">
        <v>6826</v>
      </c>
      <c r="ID91" s="209">
        <v>6875</v>
      </c>
      <c r="IE91" s="218">
        <v>7002</v>
      </c>
      <c r="IF91" s="225">
        <v>7134</v>
      </c>
      <c r="IG91" s="229">
        <v>7291</v>
      </c>
      <c r="IH91" s="235">
        <v>7427</v>
      </c>
      <c r="II91" s="245">
        <v>7536</v>
      </c>
      <c r="IJ91" s="251">
        <v>7665</v>
      </c>
      <c r="IK91" s="255">
        <v>7717</v>
      </c>
      <c r="IL91" s="264">
        <v>7755</v>
      </c>
      <c r="IM91" s="268">
        <v>7799</v>
      </c>
      <c r="IN91" s="272">
        <v>7846</v>
      </c>
      <c r="IO91" s="279">
        <v>7896</v>
      </c>
      <c r="IP91" s="285">
        <v>7968</v>
      </c>
      <c r="IQ91" s="291">
        <v>8091</v>
      </c>
      <c r="IR91" s="295">
        <v>8270</v>
      </c>
      <c r="IS91" s="299">
        <v>8479</v>
      </c>
      <c r="IT91" s="305">
        <v>8638</v>
      </c>
      <c r="IU91" s="308">
        <v>8777</v>
      </c>
      <c r="IV91" s="310">
        <v>8904</v>
      </c>
      <c r="IW91" s="313">
        <v>8987</v>
      </c>
      <c r="IX91" s="317">
        <v>9019</v>
      </c>
      <c r="IY91" s="322">
        <v>9089</v>
      </c>
      <c r="IZ91" s="327">
        <v>9160</v>
      </c>
      <c r="JA91" s="331">
        <v>9199</v>
      </c>
      <c r="JB91" s="335">
        <v>9328</v>
      </c>
      <c r="JC91" s="338">
        <v>9487</v>
      </c>
      <c r="JD91" s="343">
        <v>9733</v>
      </c>
      <c r="JE91" s="346">
        <v>9989</v>
      </c>
      <c r="JF91" s="354">
        <v>10172</v>
      </c>
      <c r="JG91" s="375">
        <v>10319</v>
      </c>
      <c r="JH91" s="388">
        <v>10492</v>
      </c>
      <c r="JI91" s="393">
        <v>10526</v>
      </c>
      <c r="JJ91" s="414">
        <v>10557</v>
      </c>
      <c r="JK91" s="422">
        <v>10590</v>
      </c>
      <c r="JL91" s="429">
        <v>10633</v>
      </c>
      <c r="JM91" s="435">
        <v>10671</v>
      </c>
      <c r="JN91" s="441">
        <v>10763</v>
      </c>
      <c r="JO91" s="448">
        <v>10917</v>
      </c>
      <c r="JP91" s="456">
        <v>11172</v>
      </c>
      <c r="JQ91" s="460">
        <v>11435</v>
      </c>
      <c r="JR91" s="469">
        <v>11659</v>
      </c>
      <c r="JS91" s="475">
        <v>11801</v>
      </c>
      <c r="JT91" s="483">
        <v>11940</v>
      </c>
      <c r="JU91" s="489">
        <v>11999</v>
      </c>
      <c r="JV91" s="498">
        <v>12091</v>
      </c>
      <c r="JW91" s="505">
        <v>12167</v>
      </c>
      <c r="JX91" s="511">
        <v>12236</v>
      </c>
      <c r="JY91" s="519">
        <v>12289</v>
      </c>
      <c r="JZ91" s="530">
        <v>12441</v>
      </c>
      <c r="KA91" s="218">
        <f t="shared" si="125"/>
        <v>152</v>
      </c>
      <c r="KB91" s="4"/>
    </row>
    <row r="92" spans="1:288" ht="15" customHeight="1" x14ac:dyDescent="0.2">
      <c r="A92" s="557"/>
      <c r="B92" s="132">
        <v>91</v>
      </c>
      <c r="C92" s="4" t="s">
        <v>312</v>
      </c>
      <c r="D92" s="132">
        <v>0</v>
      </c>
      <c r="E92" s="132">
        <v>3</v>
      </c>
      <c r="F92" s="7">
        <v>180</v>
      </c>
      <c r="G92" s="7">
        <v>180</v>
      </c>
      <c r="H92" s="10">
        <v>183</v>
      </c>
      <c r="I92" s="15">
        <v>186</v>
      </c>
      <c r="J92" s="18">
        <v>189</v>
      </c>
      <c r="K92" s="22">
        <v>193</v>
      </c>
      <c r="L92" s="1">
        <v>197</v>
      </c>
      <c r="M92" s="37">
        <v>204</v>
      </c>
      <c r="N92" s="41">
        <v>213</v>
      </c>
      <c r="O92" s="44">
        <v>218</v>
      </c>
      <c r="P92" s="1">
        <f t="shared" ref="P92:P93" si="152">ROUND((O92-F92)/9+O92,0)</f>
        <v>222</v>
      </c>
      <c r="Q92" s="5">
        <v>222</v>
      </c>
      <c r="R92" s="65">
        <v>224</v>
      </c>
      <c r="S92" s="69">
        <v>228</v>
      </c>
      <c r="T92" s="71">
        <v>231</v>
      </c>
      <c r="U92" s="73">
        <v>232</v>
      </c>
      <c r="V92" s="77">
        <v>233</v>
      </c>
      <c r="W92" s="82">
        <v>242</v>
      </c>
      <c r="X92" s="88">
        <v>252</v>
      </c>
      <c r="Y92" s="90">
        <v>263</v>
      </c>
      <c r="Z92" s="93">
        <v>273</v>
      </c>
      <c r="AA92" s="99">
        <v>286</v>
      </c>
      <c r="AB92" s="104">
        <v>297</v>
      </c>
      <c r="AC92" s="114">
        <v>309</v>
      </c>
      <c r="AD92" s="117">
        <v>324</v>
      </c>
      <c r="AE92" s="122">
        <v>337</v>
      </c>
      <c r="AF92" s="124">
        <v>351</v>
      </c>
      <c r="AG92" s="129">
        <v>369</v>
      </c>
      <c r="AH92" s="133">
        <v>384</v>
      </c>
      <c r="AI92" s="136">
        <v>398</v>
      </c>
      <c r="AJ92" s="140">
        <v>416</v>
      </c>
      <c r="AK92" s="145">
        <v>432</v>
      </c>
      <c r="AL92" s="149">
        <v>447</v>
      </c>
      <c r="AM92" s="153">
        <v>460</v>
      </c>
      <c r="AN92" s="158">
        <v>474</v>
      </c>
      <c r="AO92" s="163">
        <v>488</v>
      </c>
      <c r="AP92" s="167">
        <v>503</v>
      </c>
      <c r="AQ92" s="174">
        <v>515</v>
      </c>
      <c r="AR92" s="178">
        <v>534</v>
      </c>
      <c r="AS92" s="184">
        <v>551</v>
      </c>
      <c r="AT92" s="189">
        <v>568</v>
      </c>
      <c r="AU92" s="193">
        <v>585</v>
      </c>
      <c r="AV92" s="202">
        <v>603</v>
      </c>
      <c r="AW92" s="205">
        <v>620</v>
      </c>
      <c r="AX92" s="209">
        <v>637</v>
      </c>
      <c r="AY92" s="218">
        <v>657</v>
      </c>
      <c r="AZ92" s="225">
        <v>668</v>
      </c>
      <c r="BA92" s="1">
        <v>676</v>
      </c>
      <c r="BB92" s="235">
        <v>684</v>
      </c>
      <c r="BC92" s="1">
        <v>692</v>
      </c>
      <c r="BD92" s="251">
        <v>697</v>
      </c>
      <c r="BE92" s="255">
        <v>703</v>
      </c>
      <c r="BF92" s="264">
        <v>717</v>
      </c>
      <c r="BG92" s="268">
        <v>733</v>
      </c>
      <c r="BH92" s="272">
        <v>747</v>
      </c>
      <c r="BI92" s="279">
        <v>761</v>
      </c>
      <c r="BJ92" s="285">
        <v>773</v>
      </c>
      <c r="BK92" s="1">
        <v>785</v>
      </c>
      <c r="BL92" s="1">
        <v>797</v>
      </c>
      <c r="BM92" s="299">
        <v>811</v>
      </c>
      <c r="BN92" s="305">
        <v>822</v>
      </c>
      <c r="BO92" s="308">
        <v>832</v>
      </c>
      <c r="BP92" s="310">
        <v>846</v>
      </c>
      <c r="BQ92" s="313">
        <v>857</v>
      </c>
      <c r="BR92" s="1">
        <v>868</v>
      </c>
      <c r="BS92" s="322">
        <v>879</v>
      </c>
      <c r="BT92" s="327">
        <v>892</v>
      </c>
      <c r="BU92" s="331">
        <v>904</v>
      </c>
      <c r="BV92" s="335">
        <v>916</v>
      </c>
      <c r="BW92" s="338">
        <v>927</v>
      </c>
      <c r="BX92" s="343">
        <v>937</v>
      </c>
      <c r="BY92" s="346">
        <v>954</v>
      </c>
      <c r="BZ92" s="354">
        <v>956</v>
      </c>
      <c r="CA92" s="375">
        <v>4</v>
      </c>
      <c r="CB92" s="1">
        <v>10</v>
      </c>
      <c r="CC92" s="393">
        <v>39</v>
      </c>
      <c r="CD92" s="414">
        <v>55</v>
      </c>
      <c r="CE92" s="422">
        <v>72</v>
      </c>
      <c r="CF92" s="429">
        <v>87</v>
      </c>
      <c r="CG92" s="435">
        <v>102</v>
      </c>
      <c r="CH92" s="441">
        <v>118</v>
      </c>
      <c r="CI92" s="448">
        <v>135</v>
      </c>
      <c r="CJ92" s="456">
        <v>151</v>
      </c>
      <c r="CK92" s="460">
        <v>171</v>
      </c>
      <c r="CL92" s="469">
        <v>190</v>
      </c>
      <c r="CM92" s="475">
        <v>206</v>
      </c>
      <c r="CN92" s="483">
        <v>222</v>
      </c>
      <c r="CO92" s="1">
        <v>238</v>
      </c>
      <c r="CP92" s="498">
        <v>254</v>
      </c>
      <c r="CQ92" s="505">
        <v>268</v>
      </c>
      <c r="CR92" s="1">
        <v>282</v>
      </c>
      <c r="CS92" s="519">
        <v>300</v>
      </c>
      <c r="CT92" s="530">
        <v>319</v>
      </c>
      <c r="CU92" s="218">
        <f t="shared" si="123"/>
        <v>19</v>
      </c>
      <c r="CV92" s="7">
        <v>7</v>
      </c>
      <c r="CW92" s="7">
        <v>14</v>
      </c>
      <c r="CX92" s="10">
        <v>17</v>
      </c>
      <c r="CY92" s="15">
        <v>20</v>
      </c>
      <c r="CZ92" s="18">
        <v>24</v>
      </c>
      <c r="DA92" s="22">
        <v>28</v>
      </c>
      <c r="DB92" s="1">
        <v>32</v>
      </c>
      <c r="DC92" s="37">
        <v>33</v>
      </c>
      <c r="DD92" s="41">
        <v>35</v>
      </c>
      <c r="DE92" s="44">
        <v>38</v>
      </c>
      <c r="DF92" s="1">
        <f t="shared" ref="DF92:DF93" si="153">ROUND((DE92-CV92)/9+DE92+1,0)</f>
        <v>42</v>
      </c>
      <c r="DG92" s="5">
        <v>42</v>
      </c>
      <c r="DH92" s="65">
        <v>45</v>
      </c>
      <c r="DI92" s="69">
        <v>49</v>
      </c>
      <c r="DJ92" s="71">
        <v>53</v>
      </c>
      <c r="DK92" s="73">
        <v>53</v>
      </c>
      <c r="DL92" s="77">
        <v>54</v>
      </c>
      <c r="DM92" s="82">
        <v>57</v>
      </c>
      <c r="DN92" s="88">
        <v>62</v>
      </c>
      <c r="DO92" s="90">
        <v>63</v>
      </c>
      <c r="DP92" s="93">
        <v>63</v>
      </c>
      <c r="DQ92" s="99">
        <v>63</v>
      </c>
      <c r="DR92" s="104">
        <v>63</v>
      </c>
      <c r="DS92" s="114">
        <v>63</v>
      </c>
      <c r="DT92" s="117">
        <v>63</v>
      </c>
      <c r="DU92" s="122">
        <v>63</v>
      </c>
      <c r="DV92" s="124">
        <v>63</v>
      </c>
      <c r="DW92" s="129">
        <v>63</v>
      </c>
      <c r="DX92" s="133">
        <v>63</v>
      </c>
      <c r="DY92" s="136">
        <v>63</v>
      </c>
      <c r="DZ92" s="140">
        <v>63</v>
      </c>
      <c r="EA92" s="145">
        <v>63</v>
      </c>
      <c r="EB92" s="149">
        <v>63</v>
      </c>
      <c r="EC92" s="153">
        <v>63</v>
      </c>
      <c r="ED92" s="158">
        <v>63</v>
      </c>
      <c r="EE92" s="163">
        <v>63</v>
      </c>
      <c r="EF92" s="167">
        <v>63</v>
      </c>
      <c r="EG92" s="174">
        <v>63</v>
      </c>
      <c r="EH92" s="178">
        <v>63</v>
      </c>
      <c r="EI92" s="184">
        <v>63</v>
      </c>
      <c r="EJ92" s="189">
        <v>63</v>
      </c>
      <c r="EK92" s="193">
        <v>63</v>
      </c>
      <c r="EL92" s="202">
        <v>63</v>
      </c>
      <c r="EM92" s="205">
        <v>63</v>
      </c>
      <c r="EN92" s="209">
        <v>63</v>
      </c>
      <c r="EO92" s="218">
        <v>63</v>
      </c>
      <c r="EP92" s="225">
        <v>70</v>
      </c>
      <c r="EQ92" s="1">
        <v>76</v>
      </c>
      <c r="ER92" s="235">
        <v>86</v>
      </c>
      <c r="ES92" s="234">
        <v>93</v>
      </c>
      <c r="ET92" s="251">
        <v>100</v>
      </c>
      <c r="EU92" s="255">
        <v>108</v>
      </c>
      <c r="EV92" s="264">
        <v>109</v>
      </c>
      <c r="EW92" s="268">
        <v>109</v>
      </c>
      <c r="EX92" s="272">
        <v>109</v>
      </c>
      <c r="EY92" s="279">
        <v>109</v>
      </c>
      <c r="EZ92" s="285">
        <v>109</v>
      </c>
      <c r="FA92" s="1">
        <v>109</v>
      </c>
      <c r="FB92" s="1">
        <v>109</v>
      </c>
      <c r="FC92" s="299">
        <v>109</v>
      </c>
      <c r="FD92" s="305">
        <v>109</v>
      </c>
      <c r="FE92" s="308">
        <v>109</v>
      </c>
      <c r="FF92" s="310">
        <v>109</v>
      </c>
      <c r="FG92" s="313">
        <v>109</v>
      </c>
      <c r="FH92" s="1">
        <f t="shared" ref="FH92:FH93" si="154">FG92</f>
        <v>109</v>
      </c>
      <c r="FI92" s="322">
        <v>109</v>
      </c>
      <c r="FJ92" s="327">
        <v>109</v>
      </c>
      <c r="FK92" s="331">
        <v>109</v>
      </c>
      <c r="FL92" s="335">
        <v>109</v>
      </c>
      <c r="FM92" s="338">
        <v>109</v>
      </c>
      <c r="FN92" s="343">
        <v>109</v>
      </c>
      <c r="FO92" s="346">
        <v>109</v>
      </c>
      <c r="FP92" s="354">
        <v>109</v>
      </c>
      <c r="FQ92" s="375">
        <v>109</v>
      </c>
      <c r="FR92" s="1">
        <v>109</v>
      </c>
      <c r="FS92" s="393">
        <v>109</v>
      </c>
      <c r="FT92" s="414">
        <v>109</v>
      </c>
      <c r="FU92" s="422">
        <v>109</v>
      </c>
      <c r="FV92" s="429">
        <v>109</v>
      </c>
      <c r="FW92" s="435">
        <v>109</v>
      </c>
      <c r="FX92" s="441">
        <v>109</v>
      </c>
      <c r="FY92" s="448">
        <v>109</v>
      </c>
      <c r="FZ92" s="456">
        <v>109</v>
      </c>
      <c r="GA92" s="460">
        <v>109</v>
      </c>
      <c r="GB92" s="469">
        <v>109</v>
      </c>
      <c r="GC92" s="475">
        <v>109</v>
      </c>
      <c r="GD92" s="483">
        <v>109</v>
      </c>
      <c r="GE92" s="1">
        <v>109</v>
      </c>
      <c r="GF92" s="498">
        <v>109</v>
      </c>
      <c r="GG92" s="505">
        <v>109</v>
      </c>
      <c r="GH92" s="1">
        <v>109</v>
      </c>
      <c r="GI92" s="519">
        <v>109</v>
      </c>
      <c r="GJ92" s="530">
        <v>109</v>
      </c>
      <c r="GK92" s="218">
        <f t="shared" si="124"/>
        <v>0</v>
      </c>
      <c r="GL92" s="7">
        <v>8319</v>
      </c>
      <c r="GM92" s="7">
        <v>8471</v>
      </c>
      <c r="GN92" s="7">
        <v>8617</v>
      </c>
      <c r="GO92" s="13">
        <v>8700</v>
      </c>
      <c r="GP92" s="17">
        <v>8811</v>
      </c>
      <c r="GQ92" s="22">
        <v>8944</v>
      </c>
      <c r="GR92" s="31">
        <v>9069</v>
      </c>
      <c r="GS92" s="37">
        <v>9265</v>
      </c>
      <c r="GT92" s="41">
        <v>9592</v>
      </c>
      <c r="GU92" s="44">
        <v>9762</v>
      </c>
      <c r="GV92" s="47">
        <v>9832</v>
      </c>
      <c r="GW92" s="53">
        <v>9929</v>
      </c>
      <c r="GX92" s="65">
        <v>10037</v>
      </c>
      <c r="GY92" s="69">
        <v>10166</v>
      </c>
      <c r="GZ92" s="71">
        <v>10263</v>
      </c>
      <c r="HA92" s="73">
        <v>10266</v>
      </c>
      <c r="HB92" s="77">
        <v>10292</v>
      </c>
      <c r="HC92" s="82">
        <v>10374</v>
      </c>
      <c r="HD92" s="88">
        <v>10493</v>
      </c>
      <c r="HE92" s="90">
        <v>10683</v>
      </c>
      <c r="HF92" s="93">
        <v>10895</v>
      </c>
      <c r="HG92" s="99">
        <v>11179</v>
      </c>
      <c r="HH92" s="104">
        <v>11497</v>
      </c>
      <c r="HI92" s="114">
        <v>11789</v>
      </c>
      <c r="HJ92" s="117">
        <v>12161</v>
      </c>
      <c r="HK92" s="122">
        <v>12503</v>
      </c>
      <c r="HL92" s="124">
        <v>12901</v>
      </c>
      <c r="HM92" s="129">
        <v>13267</v>
      </c>
      <c r="HN92" s="133">
        <v>13591</v>
      </c>
      <c r="HO92" s="136">
        <v>13926</v>
      </c>
      <c r="HP92" s="140">
        <v>14241</v>
      </c>
      <c r="HQ92" s="145">
        <v>14591</v>
      </c>
      <c r="HR92" s="149">
        <v>14966</v>
      </c>
      <c r="HS92" s="153">
        <v>15317</v>
      </c>
      <c r="HT92" s="158">
        <v>15700</v>
      </c>
      <c r="HU92" s="163">
        <v>16095</v>
      </c>
      <c r="HV92" s="167">
        <v>16526</v>
      </c>
      <c r="HW92" s="174">
        <v>16892</v>
      </c>
      <c r="HX92" s="178">
        <v>17405</v>
      </c>
      <c r="HY92" s="184">
        <v>17904</v>
      </c>
      <c r="HZ92" s="189">
        <v>18319</v>
      </c>
      <c r="IA92" s="193">
        <v>18647</v>
      </c>
      <c r="IB92" s="202">
        <v>19008</v>
      </c>
      <c r="IC92" s="205">
        <v>19397</v>
      </c>
      <c r="ID92" s="209">
        <v>19800</v>
      </c>
      <c r="IE92" s="218">
        <v>20292</v>
      </c>
      <c r="IF92" s="225">
        <v>20499</v>
      </c>
      <c r="IG92" s="229">
        <v>20590</v>
      </c>
      <c r="IH92" s="235">
        <v>20677</v>
      </c>
      <c r="II92" s="245">
        <v>20756</v>
      </c>
      <c r="IJ92" s="251">
        <v>20843</v>
      </c>
      <c r="IK92" s="255">
        <v>20932</v>
      </c>
      <c r="IL92" s="264">
        <v>21318</v>
      </c>
      <c r="IM92" s="268">
        <v>21668</v>
      </c>
      <c r="IN92" s="272">
        <v>22008</v>
      </c>
      <c r="IO92" s="279">
        <v>22328</v>
      </c>
      <c r="IP92" s="285">
        <v>22698</v>
      </c>
      <c r="IQ92" s="291">
        <v>23105</v>
      </c>
      <c r="IR92" s="295">
        <v>23538</v>
      </c>
      <c r="IS92" s="299">
        <v>24072</v>
      </c>
      <c r="IT92" s="305">
        <v>24517</v>
      </c>
      <c r="IU92" s="308">
        <v>24902</v>
      </c>
      <c r="IV92" s="310">
        <v>25348</v>
      </c>
      <c r="IW92" s="313">
        <v>25800</v>
      </c>
      <c r="IX92" s="317">
        <v>26214</v>
      </c>
      <c r="IY92" s="322">
        <v>26560</v>
      </c>
      <c r="IZ92" s="327">
        <v>26981</v>
      </c>
      <c r="JA92" s="331">
        <v>27394</v>
      </c>
      <c r="JB92" s="335">
        <v>27813</v>
      </c>
      <c r="JC92" s="338">
        <v>28265</v>
      </c>
      <c r="JD92" s="343">
        <v>28726</v>
      </c>
      <c r="JE92" s="346">
        <v>29266</v>
      </c>
      <c r="JF92" s="354">
        <v>29528</v>
      </c>
      <c r="JG92" s="375">
        <v>29961</v>
      </c>
      <c r="JH92" s="388">
        <v>30426</v>
      </c>
      <c r="JI92" s="393">
        <v>30879</v>
      </c>
      <c r="JJ92" s="414">
        <v>31318</v>
      </c>
      <c r="JK92" s="422">
        <v>31712</v>
      </c>
      <c r="JL92" s="429">
        <v>32195</v>
      </c>
      <c r="JM92" s="435">
        <v>32530</v>
      </c>
      <c r="JN92" s="441">
        <v>32934</v>
      </c>
      <c r="JO92" s="448">
        <v>33321</v>
      </c>
      <c r="JP92" s="456">
        <v>33750</v>
      </c>
      <c r="JQ92" s="460">
        <v>34296</v>
      </c>
      <c r="JR92" s="469">
        <v>34838</v>
      </c>
      <c r="JS92" s="475">
        <v>35296</v>
      </c>
      <c r="JT92" s="483">
        <v>35770</v>
      </c>
      <c r="JU92" s="489">
        <v>36190</v>
      </c>
      <c r="JV92" s="498">
        <v>36647</v>
      </c>
      <c r="JW92" s="505">
        <v>37071</v>
      </c>
      <c r="JX92" s="511">
        <v>37454</v>
      </c>
      <c r="JY92" s="519">
        <v>37879</v>
      </c>
      <c r="JZ92" s="530">
        <v>38340</v>
      </c>
      <c r="KA92" s="218">
        <f t="shared" si="125"/>
        <v>461</v>
      </c>
      <c r="KB92" s="4"/>
    </row>
    <row r="93" spans="1:288" ht="15" customHeight="1" x14ac:dyDescent="0.2">
      <c r="A93" s="557"/>
      <c r="B93" s="132">
        <v>92</v>
      </c>
      <c r="C93" s="4" t="s">
        <v>313</v>
      </c>
      <c r="D93" s="132">
        <v>3</v>
      </c>
      <c r="E93" s="132">
        <v>2</v>
      </c>
      <c r="F93" s="7">
        <v>280</v>
      </c>
      <c r="G93" s="7">
        <v>280</v>
      </c>
      <c r="H93" s="5">
        <v>280</v>
      </c>
      <c r="I93" s="13">
        <v>283</v>
      </c>
      <c r="J93" s="1">
        <v>287</v>
      </c>
      <c r="K93" s="22">
        <v>290</v>
      </c>
      <c r="L93" s="31">
        <v>295</v>
      </c>
      <c r="M93" s="37">
        <v>307</v>
      </c>
      <c r="N93" s="41">
        <v>318</v>
      </c>
      <c r="O93" s="1">
        <f>ROUND((N93-F93)/8+N93,0)</f>
        <v>323</v>
      </c>
      <c r="P93" s="1">
        <f t="shared" si="152"/>
        <v>328</v>
      </c>
      <c r="Q93" s="1">
        <f>ROUND((P93-F93)/10+P93,1)</f>
        <v>332.8</v>
      </c>
      <c r="R93" s="1">
        <f>ROUND((Q93-F93)/11+Q93,1)</f>
        <v>337.6</v>
      </c>
      <c r="S93" s="1">
        <f>ROUND((R93-G93)/11+R93,1)</f>
        <v>342.8</v>
      </c>
      <c r="T93" s="71">
        <v>348</v>
      </c>
      <c r="U93" s="73">
        <v>351</v>
      </c>
      <c r="V93" s="77">
        <v>351</v>
      </c>
      <c r="W93" s="82">
        <v>352</v>
      </c>
      <c r="X93" s="88">
        <v>353</v>
      </c>
      <c r="Y93" s="90">
        <v>354</v>
      </c>
      <c r="Z93" s="93">
        <v>356</v>
      </c>
      <c r="AA93" s="99">
        <v>357</v>
      </c>
      <c r="AB93" s="104">
        <v>358</v>
      </c>
      <c r="AC93" s="114">
        <v>364</v>
      </c>
      <c r="AD93" s="1">
        <v>364</v>
      </c>
      <c r="AE93" s="1">
        <v>364</v>
      </c>
      <c r="AF93" s="124">
        <v>365</v>
      </c>
      <c r="AG93" s="1">
        <v>365</v>
      </c>
      <c r="AH93" s="133">
        <v>368</v>
      </c>
      <c r="AI93" s="1">
        <f>ROUND((AH93-AE93)/3+AH93,1)</f>
        <v>369.3</v>
      </c>
      <c r="AJ93" s="1">
        <f>ROUND((AI93-AF93)/3+AI93,1)</f>
        <v>370.7</v>
      </c>
      <c r="AK93" s="1">
        <f>ROUND((AJ93-AG93)/3+AJ93,1)</f>
        <v>372.6</v>
      </c>
      <c r="AL93" s="149">
        <v>422</v>
      </c>
      <c r="AM93" s="1">
        <v>434</v>
      </c>
      <c r="AN93" s="1">
        <v>446</v>
      </c>
      <c r="AO93" s="1">
        <v>456</v>
      </c>
      <c r="AP93" s="1">
        <v>464</v>
      </c>
      <c r="AQ93" s="1">
        <v>472</v>
      </c>
      <c r="AR93" s="1">
        <v>480</v>
      </c>
      <c r="AS93" s="1">
        <v>488</v>
      </c>
      <c r="AT93" s="1">
        <v>496</v>
      </c>
      <c r="AU93" s="1">
        <v>504</v>
      </c>
      <c r="AV93" s="1">
        <v>512</v>
      </c>
      <c r="AW93" s="1">
        <v>520</v>
      </c>
      <c r="AX93" s="1">
        <v>528</v>
      </c>
      <c r="AY93" s="218">
        <v>520</v>
      </c>
      <c r="AZ93" s="225">
        <v>522</v>
      </c>
      <c r="BA93" s="1">
        <v>524</v>
      </c>
      <c r="BB93" s="235">
        <v>529</v>
      </c>
      <c r="BC93" s="245">
        <v>532</v>
      </c>
      <c r="BD93" s="1">
        <v>535</v>
      </c>
      <c r="BE93" s="255">
        <v>537</v>
      </c>
      <c r="BF93" s="264">
        <v>538</v>
      </c>
      <c r="BG93" s="1">
        <v>539</v>
      </c>
      <c r="BH93" s="1">
        <v>540</v>
      </c>
      <c r="BI93" s="279">
        <v>545</v>
      </c>
      <c r="BJ93" s="1">
        <v>545</v>
      </c>
      <c r="BK93" s="291">
        <v>547</v>
      </c>
      <c r="BL93" s="295">
        <v>551</v>
      </c>
      <c r="BM93" s="299">
        <v>552</v>
      </c>
      <c r="BN93" s="305">
        <v>558</v>
      </c>
      <c r="BO93" s="1">
        <v>562</v>
      </c>
      <c r="BP93" s="1">
        <v>566</v>
      </c>
      <c r="BQ93" s="1">
        <v>566</v>
      </c>
      <c r="BR93" s="1">
        <v>566</v>
      </c>
      <c r="BS93" s="322">
        <v>568</v>
      </c>
      <c r="BT93" s="327">
        <v>574</v>
      </c>
      <c r="BU93" s="1">
        <v>580</v>
      </c>
      <c r="BV93" s="1">
        <v>586</v>
      </c>
      <c r="BW93" s="1">
        <v>592</v>
      </c>
      <c r="BX93" s="1">
        <v>598</v>
      </c>
      <c r="BY93" s="1">
        <v>604</v>
      </c>
      <c r="BZ93" s="1">
        <v>610</v>
      </c>
      <c r="CA93" s="375">
        <v>625</v>
      </c>
      <c r="CB93" s="1">
        <v>632</v>
      </c>
      <c r="CC93" s="393">
        <v>635</v>
      </c>
      <c r="CD93" s="1">
        <v>640</v>
      </c>
      <c r="CE93" s="422">
        <v>643</v>
      </c>
      <c r="CF93" s="429">
        <v>649</v>
      </c>
      <c r="CG93" s="435">
        <v>656</v>
      </c>
      <c r="CH93" s="1">
        <v>662</v>
      </c>
      <c r="CI93" s="448">
        <v>669</v>
      </c>
      <c r="CJ93" s="456">
        <v>672</v>
      </c>
      <c r="CK93" s="460">
        <v>681</v>
      </c>
      <c r="CL93" s="469">
        <v>685</v>
      </c>
      <c r="CM93" s="475">
        <v>687</v>
      </c>
      <c r="CN93" s="483">
        <v>690</v>
      </c>
      <c r="CO93" s="489">
        <v>694</v>
      </c>
      <c r="CP93" s="498">
        <v>697</v>
      </c>
      <c r="CQ93" s="505">
        <v>701</v>
      </c>
      <c r="CR93" s="511">
        <v>706</v>
      </c>
      <c r="CS93" s="522">
        <v>710</v>
      </c>
      <c r="CT93" s="1">
        <v>714</v>
      </c>
      <c r="CU93" s="218">
        <f t="shared" si="123"/>
        <v>4</v>
      </c>
      <c r="CV93" s="7">
        <v>174</v>
      </c>
      <c r="CW93" s="7">
        <v>182</v>
      </c>
      <c r="CX93" s="1">
        <v>190</v>
      </c>
      <c r="CY93" s="5">
        <v>190</v>
      </c>
      <c r="CZ93" s="5">
        <v>190</v>
      </c>
      <c r="DA93" s="22">
        <v>192</v>
      </c>
      <c r="DB93" s="31">
        <v>195</v>
      </c>
      <c r="DC93" s="37">
        <v>197</v>
      </c>
      <c r="DD93" s="41">
        <v>199</v>
      </c>
      <c r="DE93" s="1">
        <f>ROUND((DD93-CV93)/8+DD93,0)</f>
        <v>202</v>
      </c>
      <c r="DF93" s="1">
        <f t="shared" si="153"/>
        <v>206</v>
      </c>
      <c r="DG93" s="1">
        <f>ROUND((DF93-CV93)/10+DF93+1,1)</f>
        <v>210.2</v>
      </c>
      <c r="DH93" s="1">
        <f>ROUND((DG93-CV93)/11+DG93,1)</f>
        <v>213.5</v>
      </c>
      <c r="DI93" s="1">
        <f>ROUND((DH93-CW93)/11+DH93,1)</f>
        <v>216.4</v>
      </c>
      <c r="DJ93" s="71">
        <v>216.4</v>
      </c>
      <c r="DK93" s="73">
        <v>220</v>
      </c>
      <c r="DL93" s="77">
        <v>220</v>
      </c>
      <c r="DM93" s="82">
        <v>220</v>
      </c>
      <c r="DN93" s="88">
        <v>222</v>
      </c>
      <c r="DO93" s="90">
        <v>223</v>
      </c>
      <c r="DP93" s="93">
        <v>224</v>
      </c>
      <c r="DQ93" s="99">
        <v>225</v>
      </c>
      <c r="DR93" s="104">
        <v>227</v>
      </c>
      <c r="DS93" s="114">
        <v>228</v>
      </c>
      <c r="DT93" s="1">
        <v>228</v>
      </c>
      <c r="DU93" s="1">
        <v>228</v>
      </c>
      <c r="DV93" s="124">
        <v>229</v>
      </c>
      <c r="DW93" s="1">
        <v>229</v>
      </c>
      <c r="DX93" s="133">
        <v>230</v>
      </c>
      <c r="DY93" s="1">
        <v>230</v>
      </c>
      <c r="DZ93" s="1">
        <f>DY93</f>
        <v>230</v>
      </c>
      <c r="EA93" s="1">
        <v>230</v>
      </c>
      <c r="EB93" s="149">
        <v>232</v>
      </c>
      <c r="EC93" s="1">
        <v>234</v>
      </c>
      <c r="ED93" s="1">
        <v>236</v>
      </c>
      <c r="EE93" s="1">
        <v>238</v>
      </c>
      <c r="EF93" s="1">
        <v>240</v>
      </c>
      <c r="EG93" s="1">
        <v>242</v>
      </c>
      <c r="EH93" s="1">
        <v>244</v>
      </c>
      <c r="EI93" s="1">
        <v>246</v>
      </c>
      <c r="EJ93" s="1">
        <v>247</v>
      </c>
      <c r="EK93" s="1">
        <f>EJ93</f>
        <v>247</v>
      </c>
      <c r="EL93" s="1">
        <f>EK93</f>
        <v>247</v>
      </c>
      <c r="EM93" s="1">
        <f t="shared" ref="EM93:EM95" si="155">EL93</f>
        <v>247</v>
      </c>
      <c r="EN93" s="1">
        <f t="shared" ref="EN93:EN95" si="156">EM93</f>
        <v>247</v>
      </c>
      <c r="EO93" s="218">
        <v>253</v>
      </c>
      <c r="EP93" s="225">
        <v>255</v>
      </c>
      <c r="EQ93" s="1">
        <v>257</v>
      </c>
      <c r="ER93" s="235">
        <v>261</v>
      </c>
      <c r="ES93" s="245">
        <v>263</v>
      </c>
      <c r="ET93" s="1">
        <v>265</v>
      </c>
      <c r="EU93" s="255">
        <v>268</v>
      </c>
      <c r="EV93" s="264">
        <v>268</v>
      </c>
      <c r="EW93" s="1">
        <f>EV93</f>
        <v>268</v>
      </c>
      <c r="EX93" s="1">
        <f>EW93</f>
        <v>268</v>
      </c>
      <c r="EY93" s="279">
        <v>271</v>
      </c>
      <c r="EZ93" s="1">
        <v>271</v>
      </c>
      <c r="FA93" s="291">
        <v>272</v>
      </c>
      <c r="FB93" s="295">
        <v>273</v>
      </c>
      <c r="FC93" s="299">
        <v>274</v>
      </c>
      <c r="FD93" s="305">
        <v>275</v>
      </c>
      <c r="FE93" s="1">
        <v>276</v>
      </c>
      <c r="FF93" s="1">
        <v>277</v>
      </c>
      <c r="FG93" s="1">
        <v>277</v>
      </c>
      <c r="FH93" s="1">
        <f t="shared" si="154"/>
        <v>277</v>
      </c>
      <c r="FI93" s="322">
        <v>277</v>
      </c>
      <c r="FJ93" s="327">
        <v>278</v>
      </c>
      <c r="FK93" s="1">
        <v>279</v>
      </c>
      <c r="FL93" s="1">
        <v>279</v>
      </c>
      <c r="FM93" s="1">
        <v>279</v>
      </c>
      <c r="FN93" s="1">
        <v>279</v>
      </c>
      <c r="FO93" s="1">
        <v>279</v>
      </c>
      <c r="FP93" s="1">
        <v>279</v>
      </c>
      <c r="FQ93" s="375">
        <v>286</v>
      </c>
      <c r="FR93" s="1">
        <v>287</v>
      </c>
      <c r="FS93" s="393">
        <v>289</v>
      </c>
      <c r="FT93" s="1">
        <v>289</v>
      </c>
      <c r="FU93" s="1">
        <v>289</v>
      </c>
      <c r="FV93" s="429">
        <v>287</v>
      </c>
      <c r="FW93" s="435">
        <v>290</v>
      </c>
      <c r="FX93" s="1">
        <v>293</v>
      </c>
      <c r="FY93" s="448">
        <v>296</v>
      </c>
      <c r="FZ93" s="456">
        <v>1.6259999999999999</v>
      </c>
      <c r="GA93" s="460">
        <v>3</v>
      </c>
      <c r="GB93" s="469">
        <v>6</v>
      </c>
      <c r="GC93" s="475">
        <v>7</v>
      </c>
      <c r="GD93" s="483">
        <v>11</v>
      </c>
      <c r="GE93" s="489">
        <v>14</v>
      </c>
      <c r="GF93" s="498">
        <v>16</v>
      </c>
      <c r="GG93" s="505">
        <v>18</v>
      </c>
      <c r="GH93" s="511">
        <v>21</v>
      </c>
      <c r="GI93" s="522">
        <v>23</v>
      </c>
      <c r="GJ93" s="1">
        <v>25</v>
      </c>
      <c r="GK93" s="218">
        <f t="shared" si="124"/>
        <v>2</v>
      </c>
      <c r="GL93" s="7">
        <v>7275</v>
      </c>
      <c r="GM93" s="7">
        <v>7359</v>
      </c>
      <c r="GN93" s="7">
        <v>7446</v>
      </c>
      <c r="GO93" s="13">
        <v>7533</v>
      </c>
      <c r="GP93" s="17">
        <v>7612</v>
      </c>
      <c r="GQ93" s="22">
        <v>7694</v>
      </c>
      <c r="GR93" s="31">
        <v>7802</v>
      </c>
      <c r="GS93" s="37">
        <v>7913</v>
      </c>
      <c r="GT93" s="41">
        <v>8012</v>
      </c>
      <c r="GU93" s="44">
        <v>8116</v>
      </c>
      <c r="GV93" s="47">
        <v>8210</v>
      </c>
      <c r="GW93" s="53">
        <v>8316</v>
      </c>
      <c r="GX93" s="65">
        <v>8409</v>
      </c>
      <c r="GY93" s="69">
        <v>8490</v>
      </c>
      <c r="GZ93" s="71">
        <v>8576</v>
      </c>
      <c r="HA93" s="73">
        <v>8643</v>
      </c>
      <c r="HB93" s="77">
        <v>8648</v>
      </c>
      <c r="HC93" s="82">
        <v>8652</v>
      </c>
      <c r="HD93" s="88">
        <v>8678</v>
      </c>
      <c r="HE93" s="90">
        <v>8684</v>
      </c>
      <c r="HF93" s="93">
        <v>8693</v>
      </c>
      <c r="HG93" s="99">
        <v>8717</v>
      </c>
      <c r="HH93" s="104">
        <v>8727</v>
      </c>
      <c r="HI93" s="114">
        <v>8730</v>
      </c>
      <c r="HJ93" s="117">
        <v>8741</v>
      </c>
      <c r="HK93" s="122">
        <v>8763</v>
      </c>
      <c r="HL93" s="124">
        <v>8766</v>
      </c>
      <c r="HM93" s="129">
        <v>8798</v>
      </c>
      <c r="HN93" s="133">
        <v>8880</v>
      </c>
      <c r="HO93" s="136">
        <v>8936</v>
      </c>
      <c r="HP93" s="140">
        <v>8993</v>
      </c>
      <c r="HQ93" s="145">
        <v>9050</v>
      </c>
      <c r="HR93" s="149">
        <v>9101</v>
      </c>
      <c r="HS93" s="153">
        <v>9164</v>
      </c>
      <c r="HT93" s="158">
        <v>9241</v>
      </c>
      <c r="HU93" s="163">
        <v>9313</v>
      </c>
      <c r="HV93" s="167">
        <v>9396</v>
      </c>
      <c r="HW93" s="174">
        <v>9466</v>
      </c>
      <c r="HX93" s="178">
        <v>9529</v>
      </c>
      <c r="HY93" s="184">
        <v>9596</v>
      </c>
      <c r="HZ93" s="189">
        <v>9666</v>
      </c>
      <c r="IA93" s="193">
        <v>9819</v>
      </c>
      <c r="IB93" s="202">
        <v>9965</v>
      </c>
      <c r="IC93" s="205">
        <v>10191</v>
      </c>
      <c r="ID93" s="209">
        <v>10622</v>
      </c>
      <c r="IE93" s="218">
        <v>10803</v>
      </c>
      <c r="IF93" s="225">
        <v>10865</v>
      </c>
      <c r="IG93" s="229">
        <v>10932</v>
      </c>
      <c r="IH93" s="235">
        <v>11017</v>
      </c>
      <c r="II93" s="245">
        <v>11084</v>
      </c>
      <c r="IJ93" s="251">
        <v>11163</v>
      </c>
      <c r="IK93" s="255">
        <v>11222</v>
      </c>
      <c r="IL93" s="264">
        <v>11287</v>
      </c>
      <c r="IM93" s="268">
        <v>11347</v>
      </c>
      <c r="IN93" s="272">
        <v>11420</v>
      </c>
      <c r="IO93" s="279">
        <v>11456</v>
      </c>
      <c r="IP93" s="285">
        <v>11466</v>
      </c>
      <c r="IQ93" s="291">
        <v>11480</v>
      </c>
      <c r="IR93" s="295">
        <v>11507</v>
      </c>
      <c r="IS93" s="299">
        <v>11561</v>
      </c>
      <c r="IT93" s="305">
        <v>11597</v>
      </c>
      <c r="IU93" s="308">
        <v>11647</v>
      </c>
      <c r="IV93" s="310">
        <v>11702</v>
      </c>
      <c r="IW93" s="313">
        <v>11739</v>
      </c>
      <c r="IX93" s="317">
        <v>11791</v>
      </c>
      <c r="IY93" s="322">
        <v>11853</v>
      </c>
      <c r="IZ93" s="327">
        <v>11933</v>
      </c>
      <c r="JA93" s="331">
        <v>12030</v>
      </c>
      <c r="JB93" s="335">
        <v>12125</v>
      </c>
      <c r="JC93" s="338">
        <v>12218</v>
      </c>
      <c r="JD93" s="343">
        <v>12343</v>
      </c>
      <c r="JE93" s="346">
        <v>12488</v>
      </c>
      <c r="JF93" s="354">
        <v>12656</v>
      </c>
      <c r="JG93" s="375">
        <v>12751</v>
      </c>
      <c r="JH93" s="388">
        <v>12942</v>
      </c>
      <c r="JI93" s="393">
        <v>13058</v>
      </c>
      <c r="JJ93" s="414">
        <v>13161</v>
      </c>
      <c r="JK93" s="422">
        <v>13264</v>
      </c>
      <c r="JL93" s="429">
        <v>13389</v>
      </c>
      <c r="JM93" s="435">
        <v>13493</v>
      </c>
      <c r="JN93" s="441">
        <v>13611</v>
      </c>
      <c r="JO93" s="448">
        <v>13714</v>
      </c>
      <c r="JP93" s="456">
        <v>13800</v>
      </c>
      <c r="JQ93" s="460">
        <v>13917</v>
      </c>
      <c r="JR93" s="469">
        <v>14023</v>
      </c>
      <c r="JS93" s="475">
        <v>14107</v>
      </c>
      <c r="JT93" s="483">
        <v>14207</v>
      </c>
      <c r="JU93" s="489">
        <v>14297</v>
      </c>
      <c r="JV93" s="498">
        <v>14391</v>
      </c>
      <c r="JW93" s="505">
        <v>14486</v>
      </c>
      <c r="JX93" s="511">
        <v>14564</v>
      </c>
      <c r="JY93" s="519">
        <v>14644</v>
      </c>
      <c r="JZ93" s="530">
        <v>14740</v>
      </c>
      <c r="KA93" s="218">
        <f t="shared" si="125"/>
        <v>96</v>
      </c>
      <c r="KB93" s="4"/>
    </row>
    <row r="94" spans="1:288" ht="15" customHeight="1" x14ac:dyDescent="0.2">
      <c r="A94" s="557">
        <v>4</v>
      </c>
      <c r="B94" s="132">
        <v>93</v>
      </c>
      <c r="C94" s="4" t="s">
        <v>314</v>
      </c>
      <c r="D94" s="132">
        <v>2</v>
      </c>
      <c r="E94" s="132">
        <v>2</v>
      </c>
      <c r="F94" s="7">
        <v>137</v>
      </c>
      <c r="G94" s="7">
        <v>139</v>
      </c>
      <c r="H94" s="10">
        <v>141</v>
      </c>
      <c r="I94" s="13">
        <v>144</v>
      </c>
      <c r="J94" s="18">
        <v>147</v>
      </c>
      <c r="K94" s="1">
        <v>150</v>
      </c>
      <c r="L94" s="31">
        <v>154</v>
      </c>
      <c r="M94" s="37">
        <v>157</v>
      </c>
      <c r="N94" s="41">
        <v>161</v>
      </c>
      <c r="O94" s="44">
        <v>166</v>
      </c>
      <c r="P94" s="47">
        <v>169</v>
      </c>
      <c r="Q94" s="53">
        <v>172</v>
      </c>
      <c r="R94" s="65">
        <v>175</v>
      </c>
      <c r="S94" s="69">
        <v>179</v>
      </c>
      <c r="T94" s="71">
        <v>184</v>
      </c>
      <c r="U94" s="73">
        <v>186</v>
      </c>
      <c r="V94" s="77">
        <v>189</v>
      </c>
      <c r="W94" s="82">
        <v>195</v>
      </c>
      <c r="X94" s="88">
        <v>200</v>
      </c>
      <c r="Y94" s="90">
        <v>205</v>
      </c>
      <c r="Z94" s="93">
        <v>209</v>
      </c>
      <c r="AA94" s="99">
        <v>213</v>
      </c>
      <c r="AB94" s="104">
        <v>216</v>
      </c>
      <c r="AC94" s="114">
        <v>220</v>
      </c>
      <c r="AD94" s="117">
        <v>224</v>
      </c>
      <c r="AE94" s="122">
        <v>227</v>
      </c>
      <c r="AF94" s="124">
        <v>231</v>
      </c>
      <c r="AG94" s="129">
        <v>235</v>
      </c>
      <c r="AH94" s="133">
        <v>239</v>
      </c>
      <c r="AI94" s="136">
        <v>245</v>
      </c>
      <c r="AJ94" s="140">
        <v>252</v>
      </c>
      <c r="AK94" s="145">
        <v>258</v>
      </c>
      <c r="AL94" s="149">
        <v>263</v>
      </c>
      <c r="AM94" s="153">
        <v>267</v>
      </c>
      <c r="AN94" s="158">
        <v>269</v>
      </c>
      <c r="AO94" s="163">
        <v>272</v>
      </c>
      <c r="AP94" s="167">
        <v>276</v>
      </c>
      <c r="AQ94" s="174">
        <v>278</v>
      </c>
      <c r="AR94" s="178">
        <v>282</v>
      </c>
      <c r="AS94" s="184">
        <v>286</v>
      </c>
      <c r="AT94" s="189">
        <v>292</v>
      </c>
      <c r="AU94" s="193">
        <v>298</v>
      </c>
      <c r="AV94" s="202">
        <v>305</v>
      </c>
      <c r="AW94" s="1">
        <v>311</v>
      </c>
      <c r="AX94" s="1">
        <v>318</v>
      </c>
      <c r="AY94" s="1">
        <v>324</v>
      </c>
      <c r="AZ94" s="225">
        <v>321</v>
      </c>
      <c r="BA94" s="229">
        <v>324</v>
      </c>
      <c r="BB94" s="235">
        <v>327</v>
      </c>
      <c r="BC94" s="245">
        <v>330</v>
      </c>
      <c r="BD94" s="251">
        <v>334</v>
      </c>
      <c r="BE94" s="255">
        <v>338</v>
      </c>
      <c r="BF94" s="264">
        <v>343</v>
      </c>
      <c r="BG94" s="268">
        <v>349</v>
      </c>
      <c r="BH94" s="272">
        <v>356</v>
      </c>
      <c r="BI94" s="1">
        <v>361</v>
      </c>
      <c r="BJ94" s="285">
        <v>364</v>
      </c>
      <c r="BK94" s="291">
        <v>367</v>
      </c>
      <c r="BL94" s="295">
        <v>370</v>
      </c>
      <c r="BM94" s="299">
        <v>374</v>
      </c>
      <c r="BN94" s="305">
        <v>378</v>
      </c>
      <c r="BO94" s="308">
        <v>381</v>
      </c>
      <c r="BP94" s="310">
        <v>384</v>
      </c>
      <c r="BQ94" s="313">
        <v>388</v>
      </c>
      <c r="BR94" s="317">
        <v>390</v>
      </c>
      <c r="BS94" s="322">
        <v>397</v>
      </c>
      <c r="BT94" s="327">
        <v>404</v>
      </c>
      <c r="BU94" s="331">
        <v>409</v>
      </c>
      <c r="BV94" s="335">
        <v>414</v>
      </c>
      <c r="BW94" s="338">
        <v>418</v>
      </c>
      <c r="BX94" s="343">
        <v>420</v>
      </c>
      <c r="BY94" s="346">
        <v>423</v>
      </c>
      <c r="BZ94" s="354">
        <v>426</v>
      </c>
      <c r="CA94" s="375">
        <v>429</v>
      </c>
      <c r="CB94" s="388">
        <v>432</v>
      </c>
      <c r="CC94" s="393">
        <v>435</v>
      </c>
      <c r="CD94" s="414">
        <v>441</v>
      </c>
      <c r="CE94" s="422">
        <v>445</v>
      </c>
      <c r="CF94" s="429">
        <v>451</v>
      </c>
      <c r="CG94" s="435">
        <v>455</v>
      </c>
      <c r="CH94" s="441">
        <v>458</v>
      </c>
      <c r="CI94" s="448">
        <v>461</v>
      </c>
      <c r="CJ94" s="456">
        <v>466</v>
      </c>
      <c r="CK94" s="460">
        <v>470</v>
      </c>
      <c r="CL94" s="469">
        <v>474</v>
      </c>
      <c r="CM94" s="475">
        <v>479</v>
      </c>
      <c r="CN94" s="483">
        <v>483</v>
      </c>
      <c r="CO94" s="489">
        <v>486</v>
      </c>
      <c r="CP94" s="498">
        <v>3</v>
      </c>
      <c r="CQ94" s="505">
        <v>9</v>
      </c>
      <c r="CR94" s="511">
        <v>15</v>
      </c>
      <c r="CS94" s="519">
        <v>21</v>
      </c>
      <c r="CT94" s="530">
        <v>25</v>
      </c>
      <c r="CU94" s="218">
        <f t="shared" si="123"/>
        <v>4</v>
      </c>
      <c r="CV94" s="7">
        <v>105</v>
      </c>
      <c r="CW94" s="7">
        <v>107</v>
      </c>
      <c r="CX94" s="10">
        <v>109</v>
      </c>
      <c r="CY94" s="13">
        <v>112</v>
      </c>
      <c r="CZ94" s="18">
        <v>115</v>
      </c>
      <c r="DA94" s="1">
        <v>118</v>
      </c>
      <c r="DB94" s="31">
        <v>118</v>
      </c>
      <c r="DC94" s="37">
        <v>120</v>
      </c>
      <c r="DD94" s="41">
        <v>122</v>
      </c>
      <c r="DE94" s="44">
        <v>124</v>
      </c>
      <c r="DF94" s="47">
        <v>127</v>
      </c>
      <c r="DG94" s="53">
        <v>129</v>
      </c>
      <c r="DH94" s="65">
        <v>130</v>
      </c>
      <c r="DI94" s="69">
        <v>133</v>
      </c>
      <c r="DJ94" s="71">
        <v>136</v>
      </c>
      <c r="DK94" s="73">
        <v>138</v>
      </c>
      <c r="DL94" s="77">
        <v>140</v>
      </c>
      <c r="DM94" s="82">
        <v>141</v>
      </c>
      <c r="DN94" s="88">
        <v>142</v>
      </c>
      <c r="DO94" s="90">
        <v>143</v>
      </c>
      <c r="DP94" s="93">
        <v>144</v>
      </c>
      <c r="DQ94" s="102">
        <v>146</v>
      </c>
      <c r="DR94" s="104">
        <v>148</v>
      </c>
      <c r="DS94" s="114">
        <v>151</v>
      </c>
      <c r="DT94" s="117">
        <v>153</v>
      </c>
      <c r="DU94" s="122">
        <v>155</v>
      </c>
      <c r="DV94" s="124">
        <v>158</v>
      </c>
      <c r="DW94" s="129">
        <v>161</v>
      </c>
      <c r="DX94" s="133">
        <v>163</v>
      </c>
      <c r="DY94" s="136">
        <v>163</v>
      </c>
      <c r="DZ94" s="140">
        <v>163</v>
      </c>
      <c r="EA94" s="145">
        <v>163</v>
      </c>
      <c r="EB94" s="149">
        <v>163</v>
      </c>
      <c r="EC94" s="153">
        <v>165</v>
      </c>
      <c r="ED94" s="158">
        <v>167</v>
      </c>
      <c r="EE94" s="163">
        <v>170</v>
      </c>
      <c r="EF94" s="167">
        <v>173</v>
      </c>
      <c r="EG94" s="174">
        <v>176</v>
      </c>
      <c r="EH94" s="178">
        <v>179</v>
      </c>
      <c r="EI94" s="184">
        <v>182</v>
      </c>
      <c r="EJ94" s="189">
        <v>184</v>
      </c>
      <c r="EK94" s="193">
        <v>184</v>
      </c>
      <c r="EL94" s="202">
        <v>184</v>
      </c>
      <c r="EM94" s="1">
        <f t="shared" si="155"/>
        <v>184</v>
      </c>
      <c r="EN94" s="1">
        <f t="shared" si="156"/>
        <v>184</v>
      </c>
      <c r="EO94" s="1">
        <f t="shared" ref="EO94:EO95" si="157">EN94</f>
        <v>184</v>
      </c>
      <c r="EP94" s="225">
        <v>187</v>
      </c>
      <c r="EQ94" s="229">
        <v>190</v>
      </c>
      <c r="ER94" s="235">
        <v>193</v>
      </c>
      <c r="ES94" s="245">
        <v>196</v>
      </c>
      <c r="ET94" s="251">
        <v>199</v>
      </c>
      <c r="EU94" s="255">
        <v>203</v>
      </c>
      <c r="EV94" s="264">
        <v>205</v>
      </c>
      <c r="EW94" s="268">
        <v>205</v>
      </c>
      <c r="EX94" s="272">
        <v>205</v>
      </c>
      <c r="EY94" s="234">
        <v>205</v>
      </c>
      <c r="EZ94" s="285">
        <v>208</v>
      </c>
      <c r="FA94" s="291">
        <v>210</v>
      </c>
      <c r="FB94" s="295">
        <v>213</v>
      </c>
      <c r="FC94" s="299">
        <v>216</v>
      </c>
      <c r="FD94" s="305">
        <v>219</v>
      </c>
      <c r="FE94" s="308">
        <v>221</v>
      </c>
      <c r="FF94" s="310">
        <v>224</v>
      </c>
      <c r="FG94" s="313">
        <v>225</v>
      </c>
      <c r="FH94" s="317">
        <v>225</v>
      </c>
      <c r="FI94" s="322">
        <v>225</v>
      </c>
      <c r="FJ94" s="327">
        <v>227</v>
      </c>
      <c r="FK94" s="331">
        <v>228</v>
      </c>
      <c r="FL94" s="335">
        <v>230</v>
      </c>
      <c r="FM94" s="338">
        <v>232</v>
      </c>
      <c r="FN94" s="343">
        <v>234</v>
      </c>
      <c r="FO94" s="346">
        <v>237</v>
      </c>
      <c r="FP94" s="354">
        <v>240</v>
      </c>
      <c r="FQ94" s="375">
        <v>243</v>
      </c>
      <c r="FR94" s="388">
        <v>246</v>
      </c>
      <c r="FS94" s="393">
        <v>249</v>
      </c>
      <c r="FT94" s="414">
        <v>249</v>
      </c>
      <c r="FU94" s="422">
        <v>252</v>
      </c>
      <c r="FV94" s="429">
        <v>255</v>
      </c>
      <c r="FW94" s="435">
        <v>256</v>
      </c>
      <c r="FX94" s="441">
        <v>258</v>
      </c>
      <c r="FY94" s="448">
        <v>261</v>
      </c>
      <c r="FZ94" s="456">
        <v>263</v>
      </c>
      <c r="GA94" s="460">
        <v>266</v>
      </c>
      <c r="GB94" s="469">
        <v>268</v>
      </c>
      <c r="GC94" s="475">
        <v>271</v>
      </c>
      <c r="GD94" s="483">
        <v>273</v>
      </c>
      <c r="GE94" s="489">
        <v>275</v>
      </c>
      <c r="GF94" s="498">
        <v>2</v>
      </c>
      <c r="GG94" s="505">
        <v>4</v>
      </c>
      <c r="GH94" s="511">
        <v>6</v>
      </c>
      <c r="GI94" s="519">
        <v>8</v>
      </c>
      <c r="GJ94" s="530">
        <v>11</v>
      </c>
      <c r="GK94" s="218">
        <f t="shared" si="124"/>
        <v>3</v>
      </c>
      <c r="GL94" s="7">
        <v>2766</v>
      </c>
      <c r="GM94" s="7">
        <v>2818</v>
      </c>
      <c r="GN94" s="7">
        <v>2877</v>
      </c>
      <c r="GO94" s="13">
        <v>2934</v>
      </c>
      <c r="GP94" s="17">
        <v>2996</v>
      </c>
      <c r="GQ94" s="22">
        <v>3061</v>
      </c>
      <c r="GR94" s="31">
        <v>3099</v>
      </c>
      <c r="GS94" s="37">
        <v>3168</v>
      </c>
      <c r="GT94" s="41">
        <v>3244</v>
      </c>
      <c r="GU94" s="44">
        <v>3311</v>
      </c>
      <c r="GV94" s="47">
        <v>3368</v>
      </c>
      <c r="GW94" s="53">
        <v>3427</v>
      </c>
      <c r="GX94" s="65">
        <v>3480</v>
      </c>
      <c r="GY94" s="69">
        <v>3570</v>
      </c>
      <c r="GZ94" s="71">
        <v>3625</v>
      </c>
      <c r="HA94" s="73">
        <v>3656</v>
      </c>
      <c r="HB94" s="77">
        <v>3719</v>
      </c>
      <c r="HC94" s="82">
        <v>3788</v>
      </c>
      <c r="HD94" s="88">
        <v>3863</v>
      </c>
      <c r="HE94" s="90">
        <v>3943</v>
      </c>
      <c r="HF94" s="93">
        <v>4006</v>
      </c>
      <c r="HG94" s="99">
        <v>4077</v>
      </c>
      <c r="HH94" s="104">
        <v>4140</v>
      </c>
      <c r="HI94" s="114">
        <v>4204</v>
      </c>
      <c r="HJ94" s="117">
        <v>4270</v>
      </c>
      <c r="HK94" s="122">
        <v>4331</v>
      </c>
      <c r="HL94" s="124">
        <v>4391</v>
      </c>
      <c r="HM94" s="129">
        <v>4456</v>
      </c>
      <c r="HN94" s="133">
        <v>4511</v>
      </c>
      <c r="HO94" s="136">
        <v>4606</v>
      </c>
      <c r="HP94" s="140">
        <v>4715</v>
      </c>
      <c r="HQ94" s="145">
        <v>4816</v>
      </c>
      <c r="HR94" s="149">
        <v>4912</v>
      </c>
      <c r="HS94" s="153">
        <v>4976</v>
      </c>
      <c r="HT94" s="158">
        <v>5014</v>
      </c>
      <c r="HU94" s="163">
        <v>5090</v>
      </c>
      <c r="HV94" s="167">
        <v>5161</v>
      </c>
      <c r="HW94" s="174">
        <v>5223</v>
      </c>
      <c r="HX94" s="178">
        <v>5296</v>
      </c>
      <c r="HY94" s="184">
        <v>5361</v>
      </c>
      <c r="HZ94" s="189">
        <v>5460</v>
      </c>
      <c r="IA94" s="193">
        <v>5574</v>
      </c>
      <c r="IB94" s="202">
        <v>5683</v>
      </c>
      <c r="IC94" s="205">
        <v>5787</v>
      </c>
      <c r="ID94" s="209">
        <v>5905</v>
      </c>
      <c r="IE94" s="218">
        <v>5948</v>
      </c>
      <c r="IF94" s="225">
        <v>6020</v>
      </c>
      <c r="IG94" s="229">
        <v>6098</v>
      </c>
      <c r="IH94" s="235">
        <v>6180</v>
      </c>
      <c r="II94" s="245">
        <v>6242</v>
      </c>
      <c r="IJ94" s="251">
        <v>6322</v>
      </c>
      <c r="IK94" s="255">
        <v>6402</v>
      </c>
      <c r="IL94" s="264">
        <v>6487</v>
      </c>
      <c r="IM94" s="268">
        <v>6595</v>
      </c>
      <c r="IN94" s="272">
        <v>6705</v>
      </c>
      <c r="IO94" s="279">
        <v>6763</v>
      </c>
      <c r="IP94" s="285">
        <v>6835</v>
      </c>
      <c r="IQ94" s="291">
        <v>6915</v>
      </c>
      <c r="IR94" s="295">
        <v>6985</v>
      </c>
      <c r="IS94" s="299">
        <v>7060</v>
      </c>
      <c r="IT94" s="305">
        <v>7130</v>
      </c>
      <c r="IU94" s="308">
        <v>7190</v>
      </c>
      <c r="IV94" s="310">
        <v>7260</v>
      </c>
      <c r="IW94" s="313">
        <v>7380</v>
      </c>
      <c r="IX94" s="317">
        <v>7430</v>
      </c>
      <c r="IY94" s="322">
        <v>7540</v>
      </c>
      <c r="IZ94" s="327">
        <v>7660</v>
      </c>
      <c r="JA94" s="331">
        <v>7735</v>
      </c>
      <c r="JB94" s="335">
        <v>7845</v>
      </c>
      <c r="JC94" s="338">
        <v>7930</v>
      </c>
      <c r="JD94" s="343">
        <v>7985</v>
      </c>
      <c r="JE94" s="346">
        <v>8057</v>
      </c>
      <c r="JF94" s="354">
        <v>8125</v>
      </c>
      <c r="JG94" s="375">
        <v>8190</v>
      </c>
      <c r="JH94" s="388">
        <v>8282</v>
      </c>
      <c r="JI94" s="393">
        <v>8390</v>
      </c>
      <c r="JJ94" s="414">
        <v>8500</v>
      </c>
      <c r="JK94" s="422">
        <v>8605</v>
      </c>
      <c r="JL94" s="429">
        <v>8710</v>
      </c>
      <c r="JM94" s="435">
        <v>8740</v>
      </c>
      <c r="JN94" s="441">
        <v>8824</v>
      </c>
      <c r="JO94" s="448">
        <v>8905</v>
      </c>
      <c r="JP94" s="456">
        <v>8990</v>
      </c>
      <c r="JQ94" s="460">
        <v>9070</v>
      </c>
      <c r="JR94" s="469">
        <v>9140</v>
      </c>
      <c r="JS94" s="475">
        <v>9210</v>
      </c>
      <c r="JT94" s="483">
        <v>9280</v>
      </c>
      <c r="JU94" s="489">
        <v>9342</v>
      </c>
      <c r="JV94" s="498">
        <v>9435</v>
      </c>
      <c r="JW94" s="505">
        <v>9588</v>
      </c>
      <c r="JX94" s="511">
        <v>9666</v>
      </c>
      <c r="JY94" s="519">
        <v>9752</v>
      </c>
      <c r="JZ94" s="530">
        <v>9828</v>
      </c>
      <c r="KA94" s="218">
        <f t="shared" si="125"/>
        <v>76</v>
      </c>
      <c r="KB94" s="4"/>
    </row>
    <row r="95" spans="1:288" ht="15" customHeight="1" x14ac:dyDescent="0.2">
      <c r="A95" s="557"/>
      <c r="B95" s="132">
        <v>94</v>
      </c>
      <c r="C95" s="4" t="s">
        <v>315</v>
      </c>
      <c r="D95" s="132">
        <v>0</v>
      </c>
      <c r="E95" s="132">
        <v>2</v>
      </c>
      <c r="F95" s="7">
        <v>142</v>
      </c>
      <c r="G95" s="7">
        <v>149</v>
      </c>
      <c r="H95" s="10">
        <v>152</v>
      </c>
      <c r="I95" s="13">
        <v>158</v>
      </c>
      <c r="J95" s="18">
        <v>163</v>
      </c>
      <c r="K95" s="22">
        <v>165</v>
      </c>
      <c r="L95" s="31">
        <v>166</v>
      </c>
      <c r="M95" s="37">
        <v>167</v>
      </c>
      <c r="N95" s="41">
        <v>169</v>
      </c>
      <c r="O95" s="1">
        <f t="shared" ref="O95:O96" si="158">ROUND((N95-F95)/8+N95,0)</f>
        <v>172</v>
      </c>
      <c r="P95" s="47">
        <v>172</v>
      </c>
      <c r="Q95" s="53">
        <v>176</v>
      </c>
      <c r="R95" s="65">
        <v>178</v>
      </c>
      <c r="S95" s="69">
        <v>4</v>
      </c>
      <c r="T95" s="71">
        <v>5</v>
      </c>
      <c r="U95" s="73">
        <v>7</v>
      </c>
      <c r="V95" s="77">
        <v>14</v>
      </c>
      <c r="W95" s="82">
        <v>16</v>
      </c>
      <c r="X95" s="88">
        <v>17</v>
      </c>
      <c r="Y95" s="90">
        <v>18</v>
      </c>
      <c r="Z95" s="93">
        <v>20</v>
      </c>
      <c r="AA95" s="1">
        <f>ROUND((Z95-W95)/3+Z95,1)</f>
        <v>21.3</v>
      </c>
      <c r="AB95" s="104">
        <v>23</v>
      </c>
      <c r="AC95" s="114">
        <v>27</v>
      </c>
      <c r="AD95" s="117">
        <v>31</v>
      </c>
      <c r="AE95" s="122">
        <v>34</v>
      </c>
      <c r="AF95" s="124">
        <v>39</v>
      </c>
      <c r="AG95" s="129">
        <v>49</v>
      </c>
      <c r="AH95" s="133">
        <v>55</v>
      </c>
      <c r="AI95" s="136">
        <v>60</v>
      </c>
      <c r="AJ95" s="1">
        <f>ROUND((AI95-AF95)/3+AI95,1)</f>
        <v>67</v>
      </c>
      <c r="AK95" s="1">
        <f>ROUND((AJ95-AG95)/3+AJ95,1)</f>
        <v>73</v>
      </c>
      <c r="AL95" s="149">
        <v>65</v>
      </c>
      <c r="AM95" s="153">
        <v>70</v>
      </c>
      <c r="AN95" s="1">
        <v>74</v>
      </c>
      <c r="AO95" s="163">
        <v>75</v>
      </c>
      <c r="AP95" s="1">
        <v>77</v>
      </c>
      <c r="AQ95" s="174">
        <v>80</v>
      </c>
      <c r="AR95" s="178">
        <v>84</v>
      </c>
      <c r="AS95" s="1">
        <v>88</v>
      </c>
      <c r="AT95" s="189">
        <v>85</v>
      </c>
      <c r="AU95" s="1">
        <v>87</v>
      </c>
      <c r="AV95" s="1">
        <v>89</v>
      </c>
      <c r="AW95" s="1">
        <v>91</v>
      </c>
      <c r="AX95" s="1">
        <v>93</v>
      </c>
      <c r="AY95" s="1">
        <v>95</v>
      </c>
      <c r="AZ95" s="225">
        <v>93</v>
      </c>
      <c r="BA95" s="1">
        <v>94</v>
      </c>
      <c r="BB95" s="235">
        <v>95</v>
      </c>
      <c r="BC95" s="1">
        <v>96</v>
      </c>
      <c r="BD95" s="1">
        <v>97</v>
      </c>
      <c r="BE95" s="255">
        <v>96</v>
      </c>
      <c r="BF95" s="1">
        <v>96</v>
      </c>
      <c r="BG95" s="1">
        <v>96</v>
      </c>
      <c r="BH95" s="1">
        <v>96</v>
      </c>
      <c r="BI95" s="1">
        <v>96</v>
      </c>
      <c r="BJ95" s="1">
        <v>96</v>
      </c>
      <c r="BK95" s="1">
        <v>96</v>
      </c>
      <c r="BL95" s="1">
        <v>96</v>
      </c>
      <c r="BM95" s="1">
        <v>96</v>
      </c>
      <c r="BN95" s="1">
        <v>96</v>
      </c>
      <c r="BO95" s="1">
        <v>96</v>
      </c>
      <c r="BP95" s="1">
        <v>96</v>
      </c>
      <c r="BQ95" s="1">
        <v>96</v>
      </c>
      <c r="BR95" s="1">
        <v>96</v>
      </c>
      <c r="BS95" s="322">
        <v>88</v>
      </c>
      <c r="BT95" s="327">
        <v>88</v>
      </c>
      <c r="BU95" s="1">
        <v>88</v>
      </c>
      <c r="BV95" s="1">
        <v>88</v>
      </c>
      <c r="BW95" s="1">
        <v>88</v>
      </c>
      <c r="BX95" s="1">
        <v>88</v>
      </c>
      <c r="BY95" s="1">
        <v>88</v>
      </c>
      <c r="BZ95" s="1">
        <v>88</v>
      </c>
      <c r="CA95" s="1">
        <v>88</v>
      </c>
      <c r="CB95" s="1">
        <v>88</v>
      </c>
      <c r="CC95" s="1">
        <v>88</v>
      </c>
      <c r="CD95" s="1">
        <v>88</v>
      </c>
      <c r="CE95" s="1">
        <v>88</v>
      </c>
      <c r="CF95" s="429">
        <v>91</v>
      </c>
      <c r="CG95" s="435">
        <v>91</v>
      </c>
      <c r="CH95" s="441">
        <v>91</v>
      </c>
      <c r="CI95" s="1">
        <v>91</v>
      </c>
      <c r="CJ95" s="456">
        <v>91</v>
      </c>
      <c r="CK95" s="1">
        <v>91</v>
      </c>
      <c r="CL95" s="1">
        <v>91</v>
      </c>
      <c r="CM95" s="1">
        <v>91</v>
      </c>
      <c r="CN95" s="1">
        <v>91</v>
      </c>
      <c r="CO95" s="1">
        <v>91</v>
      </c>
      <c r="CP95" s="1">
        <v>91</v>
      </c>
      <c r="CQ95" s="1">
        <v>91</v>
      </c>
      <c r="CR95" s="1">
        <v>91</v>
      </c>
      <c r="CS95" s="519">
        <v>91</v>
      </c>
      <c r="CT95" s="530">
        <v>91</v>
      </c>
      <c r="CU95" s="218">
        <f t="shared" si="123"/>
        <v>0</v>
      </c>
      <c r="CV95" s="7">
        <v>115</v>
      </c>
      <c r="CW95" s="7">
        <v>118</v>
      </c>
      <c r="CX95" s="10">
        <v>122</v>
      </c>
      <c r="CY95" s="13">
        <v>126</v>
      </c>
      <c r="CZ95" s="18">
        <v>128</v>
      </c>
      <c r="DA95" s="22">
        <v>130</v>
      </c>
      <c r="DB95" s="31">
        <v>131</v>
      </c>
      <c r="DC95" s="37">
        <v>133</v>
      </c>
      <c r="DD95" s="41">
        <v>135</v>
      </c>
      <c r="DE95" s="1">
        <f t="shared" ref="DE95:DE96" si="159">ROUND((DD95-CV95)/8+DD95,0)</f>
        <v>138</v>
      </c>
      <c r="DF95" s="5">
        <v>138</v>
      </c>
      <c r="DG95" s="53">
        <v>138</v>
      </c>
      <c r="DH95" s="65">
        <v>139</v>
      </c>
      <c r="DI95" s="69">
        <v>3</v>
      </c>
      <c r="DJ95" s="71">
        <v>4</v>
      </c>
      <c r="DK95" s="73">
        <v>6</v>
      </c>
      <c r="DL95" s="77">
        <v>11</v>
      </c>
      <c r="DM95" s="82">
        <v>11</v>
      </c>
      <c r="DN95" s="88">
        <v>12</v>
      </c>
      <c r="DO95" s="90">
        <v>14</v>
      </c>
      <c r="DP95" s="93">
        <v>16</v>
      </c>
      <c r="DQ95" s="1">
        <f>ROUND((DP95-DM95)/3+DP95,1)</f>
        <v>17.7</v>
      </c>
      <c r="DR95" s="104">
        <v>17.7</v>
      </c>
      <c r="DS95" s="114">
        <v>19</v>
      </c>
      <c r="DT95" s="117">
        <v>23</v>
      </c>
      <c r="DU95" s="122">
        <v>26</v>
      </c>
      <c r="DV95" s="124">
        <v>28</v>
      </c>
      <c r="DW95" s="129">
        <v>32</v>
      </c>
      <c r="DX95" s="133">
        <v>33</v>
      </c>
      <c r="DY95" s="136">
        <v>33</v>
      </c>
      <c r="DZ95" s="1">
        <f>DY95</f>
        <v>33</v>
      </c>
      <c r="EA95" s="1">
        <v>33</v>
      </c>
      <c r="EB95" s="149">
        <v>34</v>
      </c>
      <c r="EC95" s="153">
        <v>35</v>
      </c>
      <c r="ED95" s="1">
        <v>36</v>
      </c>
      <c r="EE95" s="163">
        <v>36</v>
      </c>
      <c r="EF95" s="1">
        <v>37</v>
      </c>
      <c r="EG95" s="174">
        <v>38</v>
      </c>
      <c r="EH95" s="178">
        <v>40</v>
      </c>
      <c r="EI95" s="1">
        <v>42</v>
      </c>
      <c r="EJ95" s="189">
        <v>41</v>
      </c>
      <c r="EK95" s="1">
        <f>EJ95</f>
        <v>41</v>
      </c>
      <c r="EL95" s="1">
        <f>EK95</f>
        <v>41</v>
      </c>
      <c r="EM95" s="1">
        <f t="shared" si="155"/>
        <v>41</v>
      </c>
      <c r="EN95" s="1">
        <f t="shared" si="156"/>
        <v>41</v>
      </c>
      <c r="EO95" s="1">
        <f t="shared" si="157"/>
        <v>41</v>
      </c>
      <c r="EP95" s="225">
        <v>41</v>
      </c>
      <c r="EQ95" s="1">
        <v>42</v>
      </c>
      <c r="ER95" s="235">
        <v>43</v>
      </c>
      <c r="ES95" s="1">
        <v>44</v>
      </c>
      <c r="ET95" s="1">
        <v>45</v>
      </c>
      <c r="EU95" s="255">
        <v>44</v>
      </c>
      <c r="EV95" s="1">
        <f>EU95</f>
        <v>44</v>
      </c>
      <c r="EW95" s="1">
        <f>EV95</f>
        <v>44</v>
      </c>
      <c r="EX95" s="1">
        <f>EW95</f>
        <v>44</v>
      </c>
      <c r="EY95" s="1">
        <v>44</v>
      </c>
      <c r="EZ95" s="1">
        <v>44</v>
      </c>
      <c r="FA95" s="1">
        <v>44</v>
      </c>
      <c r="FB95" s="1">
        <v>44</v>
      </c>
      <c r="FC95" s="1">
        <v>44</v>
      </c>
      <c r="FD95" s="1">
        <v>44</v>
      </c>
      <c r="FE95" s="1">
        <v>44</v>
      </c>
      <c r="FF95" s="1">
        <v>44</v>
      </c>
      <c r="FG95" s="1">
        <v>44</v>
      </c>
      <c r="FH95" s="1">
        <f>FG95</f>
        <v>44</v>
      </c>
      <c r="FI95" s="322">
        <v>44</v>
      </c>
      <c r="FJ95" s="327">
        <v>40</v>
      </c>
      <c r="FK95" s="1">
        <v>40</v>
      </c>
      <c r="FL95" s="1">
        <v>40</v>
      </c>
      <c r="FM95" s="1">
        <v>40</v>
      </c>
      <c r="FN95" s="1">
        <v>40</v>
      </c>
      <c r="FO95" s="1">
        <v>40</v>
      </c>
      <c r="FP95" s="1">
        <v>40</v>
      </c>
      <c r="FQ95" s="1">
        <v>40</v>
      </c>
      <c r="FR95" s="1">
        <v>40</v>
      </c>
      <c r="FS95" s="1">
        <v>40</v>
      </c>
      <c r="FT95" s="1">
        <v>40</v>
      </c>
      <c r="FU95" s="1">
        <v>40</v>
      </c>
      <c r="FV95" s="429">
        <v>40</v>
      </c>
      <c r="FW95" s="435">
        <v>40</v>
      </c>
      <c r="FX95" s="441">
        <v>40</v>
      </c>
      <c r="FY95" s="1">
        <v>40</v>
      </c>
      <c r="FZ95" s="456">
        <v>40</v>
      </c>
      <c r="GA95" s="1">
        <v>40</v>
      </c>
      <c r="GB95" s="1">
        <v>40</v>
      </c>
      <c r="GC95" s="1">
        <v>40</v>
      </c>
      <c r="GD95" s="1">
        <v>40</v>
      </c>
      <c r="GE95" s="1">
        <v>40</v>
      </c>
      <c r="GF95" s="1">
        <v>40</v>
      </c>
      <c r="GG95" s="1">
        <v>40</v>
      </c>
      <c r="GH95" s="1">
        <v>40</v>
      </c>
      <c r="GI95" s="519">
        <v>40</v>
      </c>
      <c r="GJ95" s="530">
        <v>40</v>
      </c>
      <c r="GK95" s="218">
        <f t="shared" si="124"/>
        <v>0</v>
      </c>
      <c r="GL95" s="7">
        <v>4150</v>
      </c>
      <c r="GM95" s="7">
        <v>4254</v>
      </c>
      <c r="GN95" s="7">
        <v>4351</v>
      </c>
      <c r="GO95" s="13">
        <v>4457</v>
      </c>
      <c r="GP95" s="17">
        <v>4557</v>
      </c>
      <c r="GQ95" s="22">
        <v>4648</v>
      </c>
      <c r="GR95" s="31">
        <v>4699</v>
      </c>
      <c r="GS95" s="37">
        <v>4745</v>
      </c>
      <c r="GT95" s="41">
        <v>4794</v>
      </c>
      <c r="GU95" s="44">
        <v>4841</v>
      </c>
      <c r="GV95" s="47">
        <v>4951</v>
      </c>
      <c r="GW95" s="53">
        <v>5140</v>
      </c>
      <c r="GX95" s="65">
        <v>5276</v>
      </c>
      <c r="GY95" s="69">
        <v>5414</v>
      </c>
      <c r="GZ95" s="71">
        <v>5550</v>
      </c>
      <c r="HA95" s="73">
        <v>5650</v>
      </c>
      <c r="HB95" s="77">
        <v>5724</v>
      </c>
      <c r="HC95" s="82">
        <v>5789</v>
      </c>
      <c r="HD95" s="88">
        <v>5843</v>
      </c>
      <c r="HE95" s="90">
        <v>5886</v>
      </c>
      <c r="HF95" s="93">
        <v>5944</v>
      </c>
      <c r="HG95" s="99">
        <v>5981</v>
      </c>
      <c r="HH95" s="104">
        <v>6070</v>
      </c>
      <c r="HI95" s="114">
        <v>6155</v>
      </c>
      <c r="HJ95" s="117">
        <v>6238</v>
      </c>
      <c r="HK95" s="122">
        <v>6305</v>
      </c>
      <c r="HL95" s="124">
        <v>6384</v>
      </c>
      <c r="HM95" s="129">
        <v>6471</v>
      </c>
      <c r="HN95" s="133">
        <v>6563</v>
      </c>
      <c r="HO95" s="136">
        <v>6636</v>
      </c>
      <c r="HP95" s="140">
        <v>6715</v>
      </c>
      <c r="HQ95" s="145">
        <v>6782</v>
      </c>
      <c r="HR95" s="149">
        <v>6834</v>
      </c>
      <c r="HS95" s="153">
        <v>6889</v>
      </c>
      <c r="HT95" s="158">
        <v>6945</v>
      </c>
      <c r="HU95" s="163">
        <v>6986</v>
      </c>
      <c r="HV95" s="167">
        <v>7043</v>
      </c>
      <c r="HW95" s="174">
        <v>7089</v>
      </c>
      <c r="HX95" s="178">
        <v>7131</v>
      </c>
      <c r="HY95" s="184">
        <v>7175</v>
      </c>
      <c r="HZ95" s="189">
        <v>7217</v>
      </c>
      <c r="IA95" s="193">
        <v>7263</v>
      </c>
      <c r="IB95" s="202">
        <v>7304</v>
      </c>
      <c r="IC95" s="205">
        <v>7343</v>
      </c>
      <c r="ID95" s="209">
        <v>7376</v>
      </c>
      <c r="IE95" s="218">
        <v>7438</v>
      </c>
      <c r="IF95" s="225">
        <v>7482</v>
      </c>
      <c r="IG95" s="229">
        <v>7528</v>
      </c>
      <c r="IH95" s="235">
        <v>7565</v>
      </c>
      <c r="II95" s="245">
        <v>7603</v>
      </c>
      <c r="IJ95" s="251">
        <v>7651</v>
      </c>
      <c r="IK95" s="255">
        <v>7696</v>
      </c>
      <c r="IL95" s="264">
        <v>7741</v>
      </c>
      <c r="IM95" s="268">
        <v>7788</v>
      </c>
      <c r="IN95" s="272">
        <v>7836</v>
      </c>
      <c r="IO95" s="279">
        <v>7877</v>
      </c>
      <c r="IP95" s="285">
        <v>7915</v>
      </c>
      <c r="IQ95" s="291">
        <v>7954</v>
      </c>
      <c r="IR95" s="295">
        <v>7990</v>
      </c>
      <c r="IS95" s="299">
        <v>8040</v>
      </c>
      <c r="IT95" s="305">
        <v>8080</v>
      </c>
      <c r="IU95" s="308">
        <v>8122</v>
      </c>
      <c r="IV95" s="310">
        <v>8161</v>
      </c>
      <c r="IW95" s="313">
        <v>8195</v>
      </c>
      <c r="IX95" s="317">
        <v>8236</v>
      </c>
      <c r="IY95" s="322">
        <v>8278</v>
      </c>
      <c r="IZ95" s="327">
        <v>8339</v>
      </c>
      <c r="JA95" s="331">
        <v>8379</v>
      </c>
      <c r="JB95" s="335">
        <v>8415</v>
      </c>
      <c r="JC95" s="338">
        <v>8451</v>
      </c>
      <c r="JD95" s="343">
        <v>8468</v>
      </c>
      <c r="JE95" s="346">
        <v>8477</v>
      </c>
      <c r="JF95" s="354">
        <v>8487</v>
      </c>
      <c r="JG95" s="375">
        <v>8493</v>
      </c>
      <c r="JH95" s="388">
        <v>8499</v>
      </c>
      <c r="JI95" s="393">
        <v>8507</v>
      </c>
      <c r="JJ95" s="414">
        <v>8513</v>
      </c>
      <c r="JK95" s="422">
        <v>8523</v>
      </c>
      <c r="JL95" s="429">
        <v>8525</v>
      </c>
      <c r="JM95" s="435">
        <v>8526</v>
      </c>
      <c r="JN95" s="441">
        <v>8527</v>
      </c>
      <c r="JO95" s="448">
        <v>8527</v>
      </c>
      <c r="JP95" s="456">
        <v>8528</v>
      </c>
      <c r="JQ95" s="460">
        <v>8529</v>
      </c>
      <c r="JR95" s="469">
        <v>8530</v>
      </c>
      <c r="JS95" s="475">
        <v>8530</v>
      </c>
      <c r="JT95" s="483">
        <v>8531</v>
      </c>
      <c r="JU95" s="489">
        <v>8531</v>
      </c>
      <c r="JV95" s="498">
        <v>8532</v>
      </c>
      <c r="JW95" s="505">
        <v>8532</v>
      </c>
      <c r="JX95" s="511">
        <v>8532</v>
      </c>
      <c r="JY95" s="519">
        <v>8532</v>
      </c>
      <c r="JZ95" s="530">
        <v>8533</v>
      </c>
      <c r="KA95" s="218">
        <f t="shared" si="125"/>
        <v>1</v>
      </c>
      <c r="KB95" s="4"/>
    </row>
    <row r="96" spans="1:288" ht="15" customHeight="1" x14ac:dyDescent="0.2">
      <c r="A96" s="557"/>
      <c r="B96" s="132">
        <v>95</v>
      </c>
      <c r="C96" s="4" t="s">
        <v>316</v>
      </c>
      <c r="D96" s="132">
        <v>0</v>
      </c>
      <c r="E96" s="132">
        <v>1</v>
      </c>
      <c r="F96" s="7">
        <v>310</v>
      </c>
      <c r="G96" s="1">
        <v>316</v>
      </c>
      <c r="H96" s="10">
        <v>322</v>
      </c>
      <c r="I96" s="13">
        <v>330</v>
      </c>
      <c r="J96" s="18">
        <v>340</v>
      </c>
      <c r="K96" s="1">
        <v>348</v>
      </c>
      <c r="L96" s="1">
        <v>354</v>
      </c>
      <c r="M96" s="1">
        <f>ROUND((L96-F96)/6+L96+1,0)</f>
        <v>362</v>
      </c>
      <c r="N96" s="1">
        <f>ROUND((M96-F96)/7+M96,0)</f>
        <v>369</v>
      </c>
      <c r="O96" s="1">
        <f t="shared" si="158"/>
        <v>376</v>
      </c>
      <c r="P96" s="1">
        <f>ROUND((O96-F96)/9+O96,0)</f>
        <v>383</v>
      </c>
      <c r="Q96" s="1">
        <v>394</v>
      </c>
      <c r="R96" s="65">
        <v>407</v>
      </c>
      <c r="S96" s="69">
        <v>416</v>
      </c>
      <c r="T96" s="71">
        <v>424</v>
      </c>
      <c r="U96" s="73">
        <v>432</v>
      </c>
      <c r="V96" s="77">
        <v>440</v>
      </c>
      <c r="W96" s="1">
        <f>ROUND((V96-T96)/2+V96,1)</f>
        <v>448</v>
      </c>
      <c r="X96" s="5">
        <v>448</v>
      </c>
      <c r="Y96" s="1">
        <f>ROUND((X96-U96)/3+X96,1)</f>
        <v>453.3</v>
      </c>
      <c r="Z96" s="1">
        <f>ROUND((Y96-V96)/3+Y96,1)</f>
        <v>457.7</v>
      </c>
      <c r="AA96" s="99">
        <v>472</v>
      </c>
      <c r="AB96" s="104">
        <v>477</v>
      </c>
      <c r="AC96" s="114">
        <v>479</v>
      </c>
      <c r="AD96" s="117">
        <v>482</v>
      </c>
      <c r="AE96" s="122">
        <v>487</v>
      </c>
      <c r="AF96" s="124">
        <v>492</v>
      </c>
      <c r="AG96" s="129">
        <v>497</v>
      </c>
      <c r="AH96" s="133">
        <v>500</v>
      </c>
      <c r="AI96" s="136">
        <v>504</v>
      </c>
      <c r="AJ96" s="140">
        <v>506</v>
      </c>
      <c r="AK96" s="145">
        <v>510</v>
      </c>
      <c r="AL96" s="1">
        <v>512</v>
      </c>
      <c r="AM96" s="153">
        <v>515</v>
      </c>
      <c r="AN96" s="158">
        <v>518</v>
      </c>
      <c r="AO96" s="163">
        <v>522</v>
      </c>
      <c r="AP96" s="167">
        <v>525</v>
      </c>
      <c r="AQ96" s="174">
        <v>526</v>
      </c>
      <c r="AR96" s="178">
        <v>530</v>
      </c>
      <c r="AS96" s="184">
        <v>537</v>
      </c>
      <c r="AT96" s="189">
        <v>537</v>
      </c>
      <c r="AU96" s="193">
        <v>547</v>
      </c>
      <c r="AV96" s="202">
        <v>553</v>
      </c>
      <c r="AW96" s="205">
        <v>560</v>
      </c>
      <c r="AX96" s="209">
        <v>563</v>
      </c>
      <c r="AY96" s="218">
        <v>563</v>
      </c>
      <c r="AZ96" s="225">
        <v>570</v>
      </c>
      <c r="BA96" s="229">
        <v>576</v>
      </c>
      <c r="BB96" s="235">
        <v>576</v>
      </c>
      <c r="BC96" s="245">
        <v>580</v>
      </c>
      <c r="BD96" s="251">
        <v>586</v>
      </c>
      <c r="BE96" s="255">
        <v>593</v>
      </c>
      <c r="BF96" s="264">
        <v>596</v>
      </c>
      <c r="BG96" s="268">
        <v>600</v>
      </c>
      <c r="BH96" s="272">
        <v>608</v>
      </c>
      <c r="BI96" s="279">
        <v>611</v>
      </c>
      <c r="BJ96" s="285">
        <v>615</v>
      </c>
      <c r="BK96" s="291">
        <v>616</v>
      </c>
      <c r="BL96" s="295">
        <v>620</v>
      </c>
      <c r="BM96" s="299">
        <v>625</v>
      </c>
      <c r="BN96" s="305">
        <v>627</v>
      </c>
      <c r="BO96" s="308">
        <v>628</v>
      </c>
      <c r="BP96" s="1">
        <v>629</v>
      </c>
      <c r="BQ96" s="313">
        <v>630</v>
      </c>
      <c r="BR96" s="317">
        <v>631</v>
      </c>
      <c r="BS96" s="322">
        <v>632</v>
      </c>
      <c r="BT96" s="327">
        <v>633</v>
      </c>
      <c r="BU96" s="331">
        <v>634</v>
      </c>
      <c r="BV96" s="335">
        <v>634</v>
      </c>
      <c r="BW96" s="338">
        <v>635</v>
      </c>
      <c r="BX96" s="343">
        <v>635</v>
      </c>
      <c r="BY96" s="346">
        <v>636</v>
      </c>
      <c r="BZ96" s="354">
        <v>637</v>
      </c>
      <c r="CA96" s="375">
        <v>638</v>
      </c>
      <c r="CB96" s="388">
        <v>1</v>
      </c>
      <c r="CC96" s="393">
        <v>1</v>
      </c>
      <c r="CD96" s="414">
        <v>2</v>
      </c>
      <c r="CE96" s="422">
        <v>2</v>
      </c>
      <c r="CF96" s="429">
        <v>2</v>
      </c>
      <c r="CG96" s="435">
        <v>2</v>
      </c>
      <c r="CH96" s="441">
        <v>3</v>
      </c>
      <c r="CI96" s="1">
        <v>3</v>
      </c>
      <c r="CJ96" s="456">
        <v>4</v>
      </c>
      <c r="CK96" s="460">
        <v>5</v>
      </c>
      <c r="CL96" s="1">
        <v>5</v>
      </c>
      <c r="CM96" s="475">
        <v>4</v>
      </c>
      <c r="CN96" s="483">
        <v>4</v>
      </c>
      <c r="CO96" s="489">
        <v>4</v>
      </c>
      <c r="CP96" s="498">
        <v>6</v>
      </c>
      <c r="CQ96" s="505">
        <v>6</v>
      </c>
      <c r="CR96" s="511">
        <v>6</v>
      </c>
      <c r="CS96" s="519">
        <v>6</v>
      </c>
      <c r="CT96" s="1">
        <v>6</v>
      </c>
      <c r="CU96" s="218">
        <f t="shared" si="123"/>
        <v>0</v>
      </c>
      <c r="CV96" s="7">
        <v>143</v>
      </c>
      <c r="CW96" s="1">
        <v>146</v>
      </c>
      <c r="CX96" s="12">
        <v>146</v>
      </c>
      <c r="CY96" s="14">
        <v>147</v>
      </c>
      <c r="CZ96" s="14">
        <v>148</v>
      </c>
      <c r="DA96" s="26">
        <v>149</v>
      </c>
      <c r="DB96" s="26">
        <v>150</v>
      </c>
      <c r="DC96" s="26">
        <f>ROUND((DB96-CV96)/6/31*21+DB96,0)</f>
        <v>151</v>
      </c>
      <c r="DD96" s="26">
        <f>ROUND((DC96-CV96)/7+DC96,0)</f>
        <v>152</v>
      </c>
      <c r="DE96" s="26">
        <f t="shared" si="159"/>
        <v>153</v>
      </c>
      <c r="DF96" s="26">
        <f>ROUND((DE96-CV96)/9+DE96+1,0)</f>
        <v>155</v>
      </c>
      <c r="DG96" s="26">
        <v>157</v>
      </c>
      <c r="DH96" s="14">
        <v>168</v>
      </c>
      <c r="DI96" s="14">
        <v>172</v>
      </c>
      <c r="DJ96" s="14">
        <v>174</v>
      </c>
      <c r="DK96" s="14">
        <v>176</v>
      </c>
      <c r="DL96" s="14">
        <v>178</v>
      </c>
      <c r="DM96" s="26">
        <f>ROUND((DL96-DJ96)/2+DL96,1)</f>
        <v>180</v>
      </c>
      <c r="DN96" s="14">
        <v>182</v>
      </c>
      <c r="DO96" s="26">
        <f>ROUND((DN96-DK96)/3+DN96,1)</f>
        <v>184</v>
      </c>
      <c r="DP96" s="26">
        <f>ROUND((DO96-DL96)/3+DO96,1)</f>
        <v>186</v>
      </c>
      <c r="DQ96" s="14">
        <v>190</v>
      </c>
      <c r="DR96" s="14">
        <v>193</v>
      </c>
      <c r="DS96" s="14">
        <v>195</v>
      </c>
      <c r="DT96" s="14">
        <v>196</v>
      </c>
      <c r="DU96" s="14">
        <v>200</v>
      </c>
      <c r="DV96" s="14">
        <v>200</v>
      </c>
      <c r="DW96" s="14">
        <v>202</v>
      </c>
      <c r="DX96" s="14">
        <v>203</v>
      </c>
      <c r="DY96" s="14">
        <v>203</v>
      </c>
      <c r="DZ96" s="14">
        <v>203</v>
      </c>
      <c r="EA96" s="14">
        <v>203</v>
      </c>
      <c r="EB96" s="26">
        <v>204</v>
      </c>
      <c r="EC96" s="14">
        <v>204</v>
      </c>
      <c r="ED96" s="14">
        <v>205</v>
      </c>
      <c r="EE96" s="14">
        <v>208</v>
      </c>
      <c r="EF96" s="14">
        <v>210</v>
      </c>
      <c r="EG96" s="14">
        <v>210</v>
      </c>
      <c r="EH96" s="14">
        <v>210</v>
      </c>
      <c r="EI96" s="14">
        <v>211</v>
      </c>
      <c r="EJ96" s="14">
        <v>211</v>
      </c>
      <c r="EK96" s="14">
        <v>211</v>
      </c>
      <c r="EL96" s="14">
        <v>211</v>
      </c>
      <c r="EM96" s="14">
        <v>211</v>
      </c>
      <c r="EN96" s="14">
        <v>211</v>
      </c>
      <c r="EO96" s="14">
        <v>211</v>
      </c>
      <c r="EP96" s="14">
        <v>211</v>
      </c>
      <c r="EQ96" s="14">
        <v>212</v>
      </c>
      <c r="ER96" s="14">
        <v>212</v>
      </c>
      <c r="ES96" s="14">
        <v>212</v>
      </c>
      <c r="ET96" s="14">
        <v>212</v>
      </c>
      <c r="EU96" s="14">
        <v>212</v>
      </c>
      <c r="EV96" s="14">
        <v>212</v>
      </c>
      <c r="EW96" s="14">
        <v>212</v>
      </c>
      <c r="EX96" s="14">
        <v>212</v>
      </c>
      <c r="EY96" s="14">
        <v>212</v>
      </c>
      <c r="EZ96" s="14">
        <v>212</v>
      </c>
      <c r="FA96" s="14">
        <v>212</v>
      </c>
      <c r="FB96" s="14">
        <v>212</v>
      </c>
      <c r="FC96" s="14">
        <v>212</v>
      </c>
      <c r="FD96" s="14">
        <v>212</v>
      </c>
      <c r="FE96" s="14">
        <v>212</v>
      </c>
      <c r="FF96" s="26">
        <v>212</v>
      </c>
      <c r="FG96" s="14">
        <v>212</v>
      </c>
      <c r="FH96" s="14">
        <v>212</v>
      </c>
      <c r="FI96" s="14">
        <v>212</v>
      </c>
      <c r="FJ96" s="14">
        <v>212</v>
      </c>
      <c r="FK96" s="14">
        <v>212</v>
      </c>
      <c r="FL96" s="14">
        <v>212</v>
      </c>
      <c r="FM96" s="14">
        <v>212</v>
      </c>
      <c r="FN96" s="14">
        <v>212</v>
      </c>
      <c r="FO96" s="14">
        <v>212</v>
      </c>
      <c r="FP96" s="14">
        <v>212</v>
      </c>
      <c r="FQ96" s="14">
        <v>212</v>
      </c>
      <c r="FR96" s="14">
        <v>1</v>
      </c>
      <c r="FS96" s="14">
        <v>1</v>
      </c>
      <c r="FT96" s="14">
        <v>2</v>
      </c>
      <c r="FU96" s="26">
        <v>2</v>
      </c>
      <c r="FV96" s="14">
        <v>2</v>
      </c>
      <c r="FW96" s="14">
        <v>2</v>
      </c>
      <c r="FX96" s="14">
        <v>3</v>
      </c>
      <c r="FY96" s="26">
        <v>3</v>
      </c>
      <c r="FZ96" s="14">
        <v>3</v>
      </c>
      <c r="GA96" s="463">
        <v>4</v>
      </c>
      <c r="GB96" s="463">
        <v>4</v>
      </c>
      <c r="GC96" s="14">
        <v>4</v>
      </c>
      <c r="GD96" s="14">
        <v>4</v>
      </c>
      <c r="GE96" s="26">
        <v>4</v>
      </c>
      <c r="GF96" s="463">
        <v>4</v>
      </c>
      <c r="GG96" s="463">
        <v>4</v>
      </c>
      <c r="GH96" s="463">
        <v>4</v>
      </c>
      <c r="GI96" s="524">
        <v>4</v>
      </c>
      <c r="GJ96" s="463">
        <v>4</v>
      </c>
      <c r="GK96" s="218">
        <f t="shared" si="124"/>
        <v>0</v>
      </c>
      <c r="GL96" s="7">
        <v>7728</v>
      </c>
      <c r="GM96" s="7">
        <v>7841</v>
      </c>
      <c r="GN96" s="7">
        <v>7982</v>
      </c>
      <c r="GO96" s="13">
        <v>8101</v>
      </c>
      <c r="GP96" s="17">
        <v>8200</v>
      </c>
      <c r="GQ96" s="22">
        <v>8304</v>
      </c>
      <c r="GR96" s="31">
        <v>8395</v>
      </c>
      <c r="GS96" s="37">
        <v>8490</v>
      </c>
      <c r="GT96" s="41">
        <v>8586</v>
      </c>
      <c r="GU96" s="44">
        <v>8680</v>
      </c>
      <c r="GV96" s="47">
        <v>8767</v>
      </c>
      <c r="GW96" s="53">
        <v>8918</v>
      </c>
      <c r="GX96" s="65">
        <v>9066</v>
      </c>
      <c r="GY96" s="69">
        <v>9234</v>
      </c>
      <c r="GZ96" s="71">
        <v>9331</v>
      </c>
      <c r="HA96" s="73">
        <v>9517</v>
      </c>
      <c r="HB96" s="77">
        <v>9647</v>
      </c>
      <c r="HC96" s="82">
        <v>9695</v>
      </c>
      <c r="HD96" s="88">
        <v>9732</v>
      </c>
      <c r="HE96" s="90">
        <v>9944</v>
      </c>
      <c r="HF96" s="93">
        <v>10092</v>
      </c>
      <c r="HG96" s="99">
        <v>10216</v>
      </c>
      <c r="HH96" s="104">
        <v>10338</v>
      </c>
      <c r="HI96" s="114">
        <v>10404</v>
      </c>
      <c r="HJ96" s="117">
        <v>10527</v>
      </c>
      <c r="HK96" s="122">
        <v>10555</v>
      </c>
      <c r="HL96" s="124">
        <v>10575</v>
      </c>
      <c r="HM96" s="129">
        <v>10596</v>
      </c>
      <c r="HN96" s="133">
        <v>10640</v>
      </c>
      <c r="HO96" s="136">
        <v>10690</v>
      </c>
      <c r="HP96" s="140">
        <v>10735</v>
      </c>
      <c r="HQ96" s="145">
        <v>10775</v>
      </c>
      <c r="HR96" s="149">
        <v>10826</v>
      </c>
      <c r="HS96" s="153">
        <v>10860</v>
      </c>
      <c r="HT96" s="158">
        <v>10915</v>
      </c>
      <c r="HU96" s="163">
        <v>10990</v>
      </c>
      <c r="HV96" s="167">
        <v>11070</v>
      </c>
      <c r="HW96" s="174">
        <v>11125</v>
      </c>
      <c r="HX96" s="178">
        <v>11200</v>
      </c>
      <c r="HY96" s="184">
        <v>11260</v>
      </c>
      <c r="HZ96" s="189">
        <v>11290</v>
      </c>
      <c r="IA96" s="193">
        <v>11435</v>
      </c>
      <c r="IB96" s="202">
        <v>11510</v>
      </c>
      <c r="IC96" s="205">
        <v>11550</v>
      </c>
      <c r="ID96" s="209">
        <v>11600</v>
      </c>
      <c r="IE96" s="218">
        <v>11640</v>
      </c>
      <c r="IF96" s="225">
        <v>11670</v>
      </c>
      <c r="IG96" s="229">
        <v>11727</v>
      </c>
      <c r="IH96" s="235">
        <v>11770</v>
      </c>
      <c r="II96" s="245">
        <v>11810</v>
      </c>
      <c r="IJ96" s="251">
        <v>11850</v>
      </c>
      <c r="IK96" s="255">
        <v>11910</v>
      </c>
      <c r="IL96" s="264">
        <v>11980</v>
      </c>
      <c r="IM96" s="268">
        <v>12100</v>
      </c>
      <c r="IN96" s="272">
        <v>12210</v>
      </c>
      <c r="IO96" s="279">
        <v>12504</v>
      </c>
      <c r="IP96" s="285">
        <v>12540</v>
      </c>
      <c r="IQ96" s="291">
        <v>12570</v>
      </c>
      <c r="IR96" s="295">
        <v>12610</v>
      </c>
      <c r="IS96" s="299">
        <v>12680</v>
      </c>
      <c r="IT96" s="305">
        <v>12730</v>
      </c>
      <c r="IU96" s="308">
        <v>12750</v>
      </c>
      <c r="IV96" s="310">
        <v>12784</v>
      </c>
      <c r="IW96" s="313">
        <v>12820</v>
      </c>
      <c r="IX96" s="317">
        <v>12860</v>
      </c>
      <c r="IY96" s="322">
        <v>12890</v>
      </c>
      <c r="IZ96" s="327">
        <v>12950</v>
      </c>
      <c r="JA96" s="331">
        <v>12990</v>
      </c>
      <c r="JB96" s="335">
        <v>13015</v>
      </c>
      <c r="JC96" s="338">
        <v>13045</v>
      </c>
      <c r="JD96" s="343">
        <v>13075</v>
      </c>
      <c r="JE96" s="346">
        <v>13095</v>
      </c>
      <c r="JF96" s="354">
        <v>13125</v>
      </c>
      <c r="JG96" s="375">
        <v>13155</v>
      </c>
      <c r="JH96" s="388">
        <v>13184</v>
      </c>
      <c r="JI96" s="393">
        <v>13210</v>
      </c>
      <c r="JJ96" s="414">
        <v>13242</v>
      </c>
      <c r="JK96" s="422">
        <v>13300</v>
      </c>
      <c r="JL96" s="429">
        <v>13300</v>
      </c>
      <c r="JM96" s="435">
        <v>13335</v>
      </c>
      <c r="JN96" s="441">
        <v>13360</v>
      </c>
      <c r="JO96" s="448">
        <v>13382</v>
      </c>
      <c r="JP96" s="456">
        <v>13400</v>
      </c>
      <c r="JQ96" s="460">
        <v>13432</v>
      </c>
      <c r="JR96" s="469">
        <v>13450</v>
      </c>
      <c r="JS96" s="475">
        <v>13475</v>
      </c>
      <c r="JT96" s="483">
        <v>13499</v>
      </c>
      <c r="JU96" s="489">
        <v>13521</v>
      </c>
      <c r="JV96" s="498">
        <v>13540</v>
      </c>
      <c r="JW96" s="505">
        <v>13600</v>
      </c>
      <c r="JX96" s="511">
        <v>13600</v>
      </c>
      <c r="JY96" s="522">
        <v>13600</v>
      </c>
      <c r="JZ96" s="530">
        <v>13600</v>
      </c>
      <c r="KA96" s="218">
        <f t="shared" si="125"/>
        <v>0</v>
      </c>
      <c r="KB96" s="4"/>
    </row>
    <row r="97" spans="1:288" ht="15" customHeight="1" x14ac:dyDescent="0.2">
      <c r="A97" s="557"/>
      <c r="B97" s="132">
        <v>96</v>
      </c>
      <c r="C97" s="4" t="s">
        <v>317</v>
      </c>
      <c r="D97" s="132">
        <v>4</v>
      </c>
      <c r="E97" s="132">
        <v>2</v>
      </c>
      <c r="F97" s="7">
        <v>260</v>
      </c>
      <c r="G97" s="7">
        <v>264</v>
      </c>
      <c r="H97" s="10">
        <v>268</v>
      </c>
      <c r="I97" s="13">
        <v>272</v>
      </c>
      <c r="J97" s="18">
        <v>277</v>
      </c>
      <c r="K97" s="22">
        <v>281</v>
      </c>
      <c r="L97" s="31">
        <v>286</v>
      </c>
      <c r="M97" s="37">
        <v>289</v>
      </c>
      <c r="N97" s="41">
        <v>291</v>
      </c>
      <c r="O97" s="44">
        <v>295</v>
      </c>
      <c r="P97" s="47">
        <v>298</v>
      </c>
      <c r="Q97" s="53">
        <v>301</v>
      </c>
      <c r="R97" s="65">
        <v>305</v>
      </c>
      <c r="S97" s="69">
        <v>308</v>
      </c>
      <c r="T97" s="71">
        <v>313</v>
      </c>
      <c r="U97" s="73">
        <v>316</v>
      </c>
      <c r="V97" s="77">
        <v>318</v>
      </c>
      <c r="W97" s="82">
        <v>323</v>
      </c>
      <c r="X97" s="88">
        <v>329</v>
      </c>
      <c r="Y97" s="90">
        <v>329</v>
      </c>
      <c r="Z97" s="93">
        <v>334</v>
      </c>
      <c r="AA97" s="99">
        <v>339</v>
      </c>
      <c r="AB97" s="104">
        <v>345</v>
      </c>
      <c r="AC97" s="114">
        <v>351</v>
      </c>
      <c r="AD97" s="117">
        <v>355</v>
      </c>
      <c r="AE97" s="122">
        <v>360</v>
      </c>
      <c r="AF97" s="124">
        <v>364</v>
      </c>
      <c r="AG97" s="129">
        <v>370</v>
      </c>
      <c r="AH97" s="133">
        <v>377</v>
      </c>
      <c r="AI97" s="136">
        <v>380</v>
      </c>
      <c r="AJ97" s="140">
        <v>384</v>
      </c>
      <c r="AK97" s="145">
        <v>389</v>
      </c>
      <c r="AL97" s="149">
        <v>394</v>
      </c>
      <c r="AM97" s="153">
        <v>400</v>
      </c>
      <c r="AN97" s="158">
        <v>403</v>
      </c>
      <c r="AO97" s="163">
        <v>407</v>
      </c>
      <c r="AP97" s="167">
        <v>411</v>
      </c>
      <c r="AQ97" s="174">
        <v>415</v>
      </c>
      <c r="AR97" s="178">
        <v>419</v>
      </c>
      <c r="AS97" s="184">
        <v>423</v>
      </c>
      <c r="AT97" s="189">
        <v>426</v>
      </c>
      <c r="AU97" s="193">
        <v>430</v>
      </c>
      <c r="AV97" s="202">
        <v>434</v>
      </c>
      <c r="AW97" s="205">
        <v>440</v>
      </c>
      <c r="AX97" s="209">
        <v>446</v>
      </c>
      <c r="AY97" s="218">
        <v>452</v>
      </c>
      <c r="AZ97" s="225">
        <v>457</v>
      </c>
      <c r="BA97" s="229">
        <v>462</v>
      </c>
      <c r="BB97" s="235">
        <v>468</v>
      </c>
      <c r="BC97" s="245">
        <v>473</v>
      </c>
      <c r="BD97" s="251">
        <v>477</v>
      </c>
      <c r="BE97" s="1">
        <v>482</v>
      </c>
      <c r="BF97" s="264">
        <v>483</v>
      </c>
      <c r="BG97" s="268">
        <v>483</v>
      </c>
      <c r="BH97" s="272">
        <v>488</v>
      </c>
      <c r="BI97" s="279">
        <v>493</v>
      </c>
      <c r="BJ97" s="285">
        <v>497</v>
      </c>
      <c r="BK97" s="291">
        <v>502</v>
      </c>
      <c r="BL97" s="295">
        <v>506</v>
      </c>
      <c r="BM97" s="299">
        <v>5</v>
      </c>
      <c r="BN97" s="305">
        <v>9</v>
      </c>
      <c r="BO97" s="308">
        <v>13</v>
      </c>
      <c r="BP97" s="310">
        <v>17</v>
      </c>
      <c r="BQ97" s="313">
        <v>22</v>
      </c>
      <c r="BR97" s="317">
        <v>23</v>
      </c>
      <c r="BS97" s="322">
        <v>26</v>
      </c>
      <c r="BT97" s="327">
        <v>30</v>
      </c>
      <c r="BU97" s="331">
        <v>33</v>
      </c>
      <c r="BV97" s="335">
        <v>38</v>
      </c>
      <c r="BW97" s="338">
        <v>43</v>
      </c>
      <c r="BX97" s="1">
        <v>48</v>
      </c>
      <c r="BY97" s="346">
        <v>50</v>
      </c>
      <c r="BZ97" s="354">
        <v>54</v>
      </c>
      <c r="CA97" s="375">
        <v>57</v>
      </c>
      <c r="CB97" s="388">
        <v>60</v>
      </c>
      <c r="CC97" s="393">
        <v>64</v>
      </c>
      <c r="CD97" s="414">
        <v>67</v>
      </c>
      <c r="CE97" s="422">
        <v>70</v>
      </c>
      <c r="CF97" s="429">
        <v>75</v>
      </c>
      <c r="CG97" s="435">
        <v>79</v>
      </c>
      <c r="CH97" s="441">
        <v>83</v>
      </c>
      <c r="CI97" s="448">
        <v>87</v>
      </c>
      <c r="CJ97" s="456">
        <v>91</v>
      </c>
      <c r="CK97" s="460">
        <v>96</v>
      </c>
      <c r="CL97" s="469">
        <v>99</v>
      </c>
      <c r="CM97" s="475">
        <v>102</v>
      </c>
      <c r="CN97" s="483">
        <v>104</v>
      </c>
      <c r="CO97" s="489">
        <v>109</v>
      </c>
      <c r="CP97" s="498">
        <v>113</v>
      </c>
      <c r="CQ97" s="505">
        <v>116</v>
      </c>
      <c r="CR97" s="511">
        <v>121</v>
      </c>
      <c r="CS97" s="519">
        <v>127</v>
      </c>
      <c r="CT97" s="530">
        <v>135</v>
      </c>
      <c r="CU97" s="218">
        <f t="shared" si="123"/>
        <v>8</v>
      </c>
      <c r="CV97" s="7">
        <v>186</v>
      </c>
      <c r="CW97" s="7">
        <v>190</v>
      </c>
      <c r="CX97" s="10">
        <v>193</v>
      </c>
      <c r="CY97" s="13">
        <v>197</v>
      </c>
      <c r="CZ97" s="18">
        <v>201</v>
      </c>
      <c r="DA97" s="22">
        <v>203</v>
      </c>
      <c r="DB97" s="31">
        <v>206</v>
      </c>
      <c r="DC97" s="37">
        <v>211</v>
      </c>
      <c r="DD97" s="41">
        <v>213</v>
      </c>
      <c r="DE97" s="44">
        <v>216</v>
      </c>
      <c r="DF97" s="47">
        <v>218</v>
      </c>
      <c r="DG97" s="53">
        <v>222</v>
      </c>
      <c r="DH97" s="65">
        <v>224</v>
      </c>
      <c r="DI97" s="69">
        <v>227</v>
      </c>
      <c r="DJ97" s="71">
        <v>230</v>
      </c>
      <c r="DK97" s="73">
        <v>234</v>
      </c>
      <c r="DL97" s="77">
        <v>236</v>
      </c>
      <c r="DM97" s="82">
        <v>237</v>
      </c>
      <c r="DN97" s="88">
        <v>239</v>
      </c>
      <c r="DO97" s="90">
        <v>239</v>
      </c>
      <c r="DP97" s="93">
        <v>242</v>
      </c>
      <c r="DQ97" s="99">
        <v>244</v>
      </c>
      <c r="DR97" s="104">
        <v>246</v>
      </c>
      <c r="DS97" s="114">
        <v>248</v>
      </c>
      <c r="DT97" s="117">
        <v>252</v>
      </c>
      <c r="DU97" s="122">
        <v>254</v>
      </c>
      <c r="DV97" s="124">
        <v>257</v>
      </c>
      <c r="DW97" s="129">
        <v>259</v>
      </c>
      <c r="DX97" s="133">
        <v>259</v>
      </c>
      <c r="DY97" s="136">
        <v>259</v>
      </c>
      <c r="DZ97" s="140">
        <v>259</v>
      </c>
      <c r="EA97" s="145">
        <v>259</v>
      </c>
      <c r="EB97" s="149">
        <v>259</v>
      </c>
      <c r="EC97" s="153">
        <v>262</v>
      </c>
      <c r="ED97" s="158">
        <v>265</v>
      </c>
      <c r="EE97" s="163">
        <v>268</v>
      </c>
      <c r="EF97" s="167">
        <v>271</v>
      </c>
      <c r="EG97" s="174">
        <v>273</v>
      </c>
      <c r="EH97" s="178">
        <v>276</v>
      </c>
      <c r="EI97" s="184">
        <v>279</v>
      </c>
      <c r="EJ97" s="189">
        <v>279</v>
      </c>
      <c r="EK97" s="193">
        <v>279</v>
      </c>
      <c r="EL97" s="202">
        <v>279</v>
      </c>
      <c r="EM97" s="205">
        <v>279</v>
      </c>
      <c r="EN97" s="209">
        <v>279</v>
      </c>
      <c r="EO97" s="218">
        <v>282</v>
      </c>
      <c r="EP97" s="225">
        <v>285</v>
      </c>
      <c r="EQ97" s="229">
        <v>288</v>
      </c>
      <c r="ER97" s="234">
        <v>290</v>
      </c>
      <c r="ES97" s="245">
        <v>294</v>
      </c>
      <c r="ET97" s="251">
        <v>297</v>
      </c>
      <c r="EU97" s="1">
        <v>300</v>
      </c>
      <c r="EV97" s="1">
        <v>300</v>
      </c>
      <c r="EW97" s="1">
        <f t="shared" ref="EW97:EW98" si="160">EV97</f>
        <v>300</v>
      </c>
      <c r="EX97" s="1">
        <f t="shared" ref="EX97:EX98" si="161">EW97</f>
        <v>300</v>
      </c>
      <c r="EY97" s="279">
        <v>301</v>
      </c>
      <c r="EZ97" s="285">
        <v>303</v>
      </c>
      <c r="FA97" s="291">
        <v>305</v>
      </c>
      <c r="FB97" s="295">
        <v>307</v>
      </c>
      <c r="FC97" s="299">
        <v>4</v>
      </c>
      <c r="FD97" s="305">
        <v>7</v>
      </c>
      <c r="FE97" s="308">
        <v>9</v>
      </c>
      <c r="FF97" s="310">
        <v>11</v>
      </c>
      <c r="FG97" s="313">
        <v>11</v>
      </c>
      <c r="FH97" s="317">
        <v>11</v>
      </c>
      <c r="FI97" s="322">
        <v>11</v>
      </c>
      <c r="FJ97" s="327">
        <v>11</v>
      </c>
      <c r="FK97" s="331">
        <v>13</v>
      </c>
      <c r="FL97" s="335">
        <v>14</v>
      </c>
      <c r="FM97" s="338">
        <v>16</v>
      </c>
      <c r="FN97" s="1">
        <v>18</v>
      </c>
      <c r="FO97" s="346">
        <v>22</v>
      </c>
      <c r="FP97" s="354">
        <v>25</v>
      </c>
      <c r="FQ97" s="375">
        <v>28</v>
      </c>
      <c r="FR97" s="388">
        <v>30</v>
      </c>
      <c r="FS97" s="393">
        <v>34</v>
      </c>
      <c r="FT97" s="414">
        <v>35</v>
      </c>
      <c r="FU97" s="422">
        <v>38</v>
      </c>
      <c r="FV97" s="429">
        <v>41</v>
      </c>
      <c r="FW97" s="435">
        <v>43</v>
      </c>
      <c r="FX97" s="441">
        <v>46</v>
      </c>
      <c r="FY97" s="448">
        <v>46</v>
      </c>
      <c r="FZ97" s="456">
        <v>56</v>
      </c>
      <c r="GA97" s="460">
        <v>57</v>
      </c>
      <c r="GB97" s="1">
        <v>60</v>
      </c>
      <c r="GC97" s="475">
        <v>61</v>
      </c>
      <c r="GD97" s="483">
        <v>63</v>
      </c>
      <c r="GE97" s="489">
        <v>66</v>
      </c>
      <c r="GF97" s="498">
        <v>69</v>
      </c>
      <c r="GG97" s="505">
        <v>71</v>
      </c>
      <c r="GH97" s="511">
        <v>75</v>
      </c>
      <c r="GI97" s="519">
        <v>77</v>
      </c>
      <c r="GJ97" s="530">
        <v>80</v>
      </c>
      <c r="GK97" s="218">
        <f t="shared" si="124"/>
        <v>3</v>
      </c>
      <c r="GL97" s="7">
        <v>9533</v>
      </c>
      <c r="GM97" s="7">
        <v>9692</v>
      </c>
      <c r="GN97" s="7">
        <v>9880</v>
      </c>
      <c r="GO97" s="13">
        <v>10059</v>
      </c>
      <c r="GP97" s="17">
        <v>10232</v>
      </c>
      <c r="GQ97" s="22">
        <v>10398</v>
      </c>
      <c r="GR97" s="31">
        <v>10582</v>
      </c>
      <c r="GS97" s="37">
        <v>10750</v>
      </c>
      <c r="GT97" s="41">
        <v>10961</v>
      </c>
      <c r="GU97" s="44">
        <v>11127</v>
      </c>
      <c r="GV97" s="47">
        <v>11271</v>
      </c>
      <c r="GW97" s="53">
        <v>11431</v>
      </c>
      <c r="GX97" s="65">
        <v>11570</v>
      </c>
      <c r="GY97" s="69">
        <v>11725</v>
      </c>
      <c r="GZ97" s="71">
        <v>11872</v>
      </c>
      <c r="HA97" s="73">
        <v>11985</v>
      </c>
      <c r="HB97" s="77">
        <v>12093</v>
      </c>
      <c r="HC97" s="82">
        <v>12243</v>
      </c>
      <c r="HD97" s="88">
        <v>12389</v>
      </c>
      <c r="HE97" s="90">
        <v>12529</v>
      </c>
      <c r="HF97" s="93">
        <v>12666</v>
      </c>
      <c r="HG97" s="99">
        <v>12813</v>
      </c>
      <c r="HH97" s="104">
        <v>12947</v>
      </c>
      <c r="HI97" s="114">
        <v>13090</v>
      </c>
      <c r="HJ97" s="117">
        <v>13237</v>
      </c>
      <c r="HK97" s="122">
        <v>13368</v>
      </c>
      <c r="HL97" s="124">
        <v>13531</v>
      </c>
      <c r="HM97" s="129">
        <v>13667</v>
      </c>
      <c r="HN97" s="133">
        <v>13801</v>
      </c>
      <c r="HO97" s="136">
        <v>13921</v>
      </c>
      <c r="HP97" s="140">
        <v>14045</v>
      </c>
      <c r="HQ97" s="145">
        <v>14187</v>
      </c>
      <c r="HR97" s="149">
        <v>14334</v>
      </c>
      <c r="HS97" s="153">
        <v>14489</v>
      </c>
      <c r="HT97" s="158">
        <v>14640</v>
      </c>
      <c r="HU97" s="163">
        <v>14764</v>
      </c>
      <c r="HV97" s="167">
        <v>14904</v>
      </c>
      <c r="HW97" s="174">
        <v>15029</v>
      </c>
      <c r="HX97" s="178">
        <v>15174</v>
      </c>
      <c r="HY97" s="184">
        <v>15286</v>
      </c>
      <c r="HZ97" s="189">
        <v>15388</v>
      </c>
      <c r="IA97" s="193">
        <v>15493</v>
      </c>
      <c r="IB97" s="202">
        <v>15599</v>
      </c>
      <c r="IC97" s="205">
        <v>15724</v>
      </c>
      <c r="ID97" s="209">
        <v>15842</v>
      </c>
      <c r="IE97" s="218">
        <v>15982</v>
      </c>
      <c r="IF97" s="225">
        <v>16115</v>
      </c>
      <c r="IG97" s="229">
        <v>16242</v>
      </c>
      <c r="IH97" s="235">
        <v>16366</v>
      </c>
      <c r="II97" s="245">
        <v>16482</v>
      </c>
      <c r="IJ97" s="251">
        <v>16617</v>
      </c>
      <c r="IK97" s="255">
        <v>16704</v>
      </c>
      <c r="IL97" s="264">
        <v>16798</v>
      </c>
      <c r="IM97" s="268">
        <v>16893</v>
      </c>
      <c r="IN97" s="272">
        <v>16993</v>
      </c>
      <c r="IO97" s="279">
        <v>17081</v>
      </c>
      <c r="IP97" s="285">
        <v>17208</v>
      </c>
      <c r="IQ97" s="291">
        <v>17326</v>
      </c>
      <c r="IR97" s="295">
        <v>17440</v>
      </c>
      <c r="IS97" s="299">
        <v>17565</v>
      </c>
      <c r="IT97" s="305">
        <v>17687</v>
      </c>
      <c r="IU97" s="308">
        <v>17802</v>
      </c>
      <c r="IV97" s="310">
        <v>17923</v>
      </c>
      <c r="IW97" s="313">
        <v>18058</v>
      </c>
      <c r="IX97" s="317">
        <v>18174</v>
      </c>
      <c r="IY97" s="322">
        <v>18254</v>
      </c>
      <c r="IZ97" s="327">
        <v>18335</v>
      </c>
      <c r="JA97" s="331">
        <v>18441</v>
      </c>
      <c r="JB97" s="335">
        <v>18572</v>
      </c>
      <c r="JC97" s="338">
        <v>18687</v>
      </c>
      <c r="JD97" s="343">
        <v>18800</v>
      </c>
      <c r="JE97" s="346">
        <v>18934</v>
      </c>
      <c r="JF97" s="354">
        <v>19065</v>
      </c>
      <c r="JG97" s="375">
        <v>19181</v>
      </c>
      <c r="JH97" s="388">
        <v>19394</v>
      </c>
      <c r="JI97" s="393">
        <v>19493</v>
      </c>
      <c r="JJ97" s="414">
        <v>19583</v>
      </c>
      <c r="JK97" s="422">
        <v>19669</v>
      </c>
      <c r="JL97" s="429">
        <v>19782</v>
      </c>
      <c r="JM97" s="435">
        <v>19885</v>
      </c>
      <c r="JN97" s="441">
        <v>19989</v>
      </c>
      <c r="JO97" s="448">
        <v>20107</v>
      </c>
      <c r="JP97" s="456">
        <v>20224</v>
      </c>
      <c r="JQ97" s="460">
        <v>20347</v>
      </c>
      <c r="JR97" s="469">
        <v>20459</v>
      </c>
      <c r="JS97" s="475">
        <v>20575</v>
      </c>
      <c r="JT97" s="483">
        <v>20695</v>
      </c>
      <c r="JU97" s="489">
        <v>20862</v>
      </c>
      <c r="JV97" s="498">
        <v>20981</v>
      </c>
      <c r="JW97" s="505">
        <v>21135</v>
      </c>
      <c r="JX97" s="511">
        <v>21249</v>
      </c>
      <c r="JY97" s="519">
        <v>21364</v>
      </c>
      <c r="JZ97" s="530">
        <v>21472</v>
      </c>
      <c r="KA97" s="218">
        <f t="shared" si="125"/>
        <v>108</v>
      </c>
      <c r="KB97" s="4"/>
    </row>
    <row r="98" spans="1:288" ht="15" customHeight="1" x14ac:dyDescent="0.2">
      <c r="A98" s="557">
        <v>5</v>
      </c>
      <c r="B98" s="132">
        <v>97</v>
      </c>
      <c r="C98" s="4" t="s">
        <v>318</v>
      </c>
      <c r="D98" s="132">
        <v>2</v>
      </c>
      <c r="E98" s="132">
        <v>2</v>
      </c>
      <c r="F98" s="7">
        <v>100</v>
      </c>
      <c r="G98" s="1">
        <v>104</v>
      </c>
      <c r="H98" s="1">
        <v>110</v>
      </c>
      <c r="I98" s="5">
        <v>110</v>
      </c>
      <c r="J98" s="5">
        <v>110</v>
      </c>
      <c r="K98" s="5">
        <v>110</v>
      </c>
      <c r="L98" s="5">
        <v>110</v>
      </c>
      <c r="M98" s="5">
        <v>110</v>
      </c>
      <c r="N98" s="41">
        <v>110</v>
      </c>
      <c r="O98" s="44">
        <v>112</v>
      </c>
      <c r="P98" s="47">
        <v>114</v>
      </c>
      <c r="Q98" s="53">
        <v>115</v>
      </c>
      <c r="R98" s="65">
        <v>118</v>
      </c>
      <c r="S98" s="69">
        <v>120</v>
      </c>
      <c r="T98" s="71">
        <v>122</v>
      </c>
      <c r="U98" s="73">
        <v>122</v>
      </c>
      <c r="V98" s="77">
        <v>124</v>
      </c>
      <c r="W98" s="82">
        <v>128</v>
      </c>
      <c r="X98" s="88">
        <v>128</v>
      </c>
      <c r="Y98" s="90">
        <v>128</v>
      </c>
      <c r="Z98" s="93">
        <v>130</v>
      </c>
      <c r="AA98" s="1">
        <f>ROUND((Z98-W98)/3+Z98,1)</f>
        <v>130.69999999999999</v>
      </c>
      <c r="AB98" s="111">
        <v>132</v>
      </c>
      <c r="AC98" s="114">
        <v>136</v>
      </c>
      <c r="AD98" s="117">
        <v>139</v>
      </c>
      <c r="AE98" s="122">
        <v>141</v>
      </c>
      <c r="AF98" s="124">
        <v>143</v>
      </c>
      <c r="AG98" s="129">
        <v>145</v>
      </c>
      <c r="AH98" s="133">
        <v>146</v>
      </c>
      <c r="AI98" s="1">
        <f>ROUND((AH98-AE98)/3+AH98,1)</f>
        <v>147.69999999999999</v>
      </c>
      <c r="AJ98" s="140">
        <v>152</v>
      </c>
      <c r="AK98" s="145">
        <v>153</v>
      </c>
      <c r="AL98" s="149">
        <v>154</v>
      </c>
      <c r="AM98" s="153">
        <v>155</v>
      </c>
      <c r="AN98" s="1">
        <v>156</v>
      </c>
      <c r="AO98" s="163">
        <v>157</v>
      </c>
      <c r="AP98" s="167">
        <v>158</v>
      </c>
      <c r="AQ98" s="174">
        <v>159</v>
      </c>
      <c r="AR98" s="178">
        <v>161</v>
      </c>
      <c r="AS98" s="184">
        <v>164</v>
      </c>
      <c r="AT98" s="189">
        <v>165</v>
      </c>
      <c r="AU98" s="1">
        <v>167</v>
      </c>
      <c r="AV98" s="1">
        <v>170</v>
      </c>
      <c r="AW98" s="205">
        <v>171</v>
      </c>
      <c r="AX98" s="209">
        <v>172</v>
      </c>
      <c r="AY98" s="218">
        <v>173</v>
      </c>
      <c r="AZ98" s="225">
        <v>173</v>
      </c>
      <c r="BA98" s="229">
        <v>174</v>
      </c>
      <c r="BB98" s="235">
        <v>175</v>
      </c>
      <c r="BC98" s="245">
        <v>176</v>
      </c>
      <c r="BD98" s="251">
        <v>177</v>
      </c>
      <c r="BE98" s="255">
        <v>178</v>
      </c>
      <c r="BF98" s="264">
        <v>180</v>
      </c>
      <c r="BG98" s="268">
        <v>182</v>
      </c>
      <c r="BH98" s="272">
        <v>185</v>
      </c>
      <c r="BI98" s="279">
        <v>187</v>
      </c>
      <c r="BJ98" s="285">
        <v>188</v>
      </c>
      <c r="BK98" s="291">
        <v>189</v>
      </c>
      <c r="BL98" s="1">
        <v>190</v>
      </c>
      <c r="BM98" s="299">
        <v>191</v>
      </c>
      <c r="BN98" s="305">
        <v>192</v>
      </c>
      <c r="BO98" s="308">
        <v>193</v>
      </c>
      <c r="BP98" s="310">
        <v>194</v>
      </c>
      <c r="BQ98" s="313">
        <v>195</v>
      </c>
      <c r="BR98" s="317">
        <v>198</v>
      </c>
      <c r="BS98" s="322">
        <v>200</v>
      </c>
      <c r="BT98" s="327">
        <v>202</v>
      </c>
      <c r="BU98" s="331">
        <v>203</v>
      </c>
      <c r="BV98" s="335">
        <v>204</v>
      </c>
      <c r="BW98" s="338">
        <v>205</v>
      </c>
      <c r="BX98" s="343">
        <v>207</v>
      </c>
      <c r="BY98" s="346">
        <v>208</v>
      </c>
      <c r="BZ98" s="354">
        <v>209</v>
      </c>
      <c r="CA98" s="375">
        <v>210</v>
      </c>
      <c r="CB98" s="388">
        <v>212</v>
      </c>
      <c r="CC98" s="393">
        <v>216</v>
      </c>
      <c r="CD98" s="414">
        <v>220</v>
      </c>
      <c r="CE98" s="422">
        <v>1.139</v>
      </c>
      <c r="CF98" s="429">
        <v>5</v>
      </c>
      <c r="CG98" s="435">
        <v>9</v>
      </c>
      <c r="CH98" s="441">
        <v>13</v>
      </c>
      <c r="CI98" s="448">
        <v>17</v>
      </c>
      <c r="CJ98" s="456">
        <v>20</v>
      </c>
      <c r="CK98" s="460">
        <v>23</v>
      </c>
      <c r="CL98" s="469">
        <v>27</v>
      </c>
      <c r="CM98" s="475">
        <v>30</v>
      </c>
      <c r="CN98" s="483">
        <v>34</v>
      </c>
      <c r="CO98" s="489">
        <v>36</v>
      </c>
      <c r="CP98" s="498">
        <v>41</v>
      </c>
      <c r="CQ98" s="505">
        <v>44</v>
      </c>
      <c r="CR98" s="511">
        <v>48</v>
      </c>
      <c r="CS98" s="519">
        <v>52</v>
      </c>
      <c r="CT98" s="530">
        <v>56</v>
      </c>
      <c r="CU98" s="218">
        <f t="shared" si="123"/>
        <v>4</v>
      </c>
      <c r="CV98" s="7">
        <v>15</v>
      </c>
      <c r="CW98" s="1">
        <v>20</v>
      </c>
      <c r="CX98" s="1">
        <v>25</v>
      </c>
      <c r="CY98" s="5">
        <v>25</v>
      </c>
      <c r="CZ98" s="5">
        <v>25</v>
      </c>
      <c r="DA98" s="5">
        <v>25</v>
      </c>
      <c r="DB98" s="5">
        <v>25</v>
      </c>
      <c r="DC98" s="37">
        <v>32</v>
      </c>
      <c r="DD98" s="41">
        <v>33</v>
      </c>
      <c r="DE98" s="44">
        <v>35</v>
      </c>
      <c r="DF98" s="47">
        <v>37</v>
      </c>
      <c r="DG98" s="53">
        <v>39</v>
      </c>
      <c r="DH98" s="65">
        <v>41</v>
      </c>
      <c r="DI98" s="69">
        <v>44</v>
      </c>
      <c r="DJ98" s="71">
        <v>46</v>
      </c>
      <c r="DK98" s="73">
        <v>48</v>
      </c>
      <c r="DL98" s="77">
        <v>51</v>
      </c>
      <c r="DM98" s="82">
        <v>52</v>
      </c>
      <c r="DN98" s="88">
        <v>54</v>
      </c>
      <c r="DO98" s="90">
        <v>54</v>
      </c>
      <c r="DP98" s="93">
        <v>59</v>
      </c>
      <c r="DQ98" s="1">
        <f>ROUND((DP98-DM98)/3+DP98,1)</f>
        <v>61.3</v>
      </c>
      <c r="DR98" s="111">
        <v>65</v>
      </c>
      <c r="DS98" s="114">
        <v>68</v>
      </c>
      <c r="DT98" s="117">
        <v>70</v>
      </c>
      <c r="DU98" s="122">
        <v>73</v>
      </c>
      <c r="DV98" s="124">
        <v>76</v>
      </c>
      <c r="DW98" s="129">
        <v>78</v>
      </c>
      <c r="DX98" s="133">
        <v>79</v>
      </c>
      <c r="DY98" s="1">
        <v>79</v>
      </c>
      <c r="DZ98" s="140">
        <v>79</v>
      </c>
      <c r="EA98" s="145">
        <v>79</v>
      </c>
      <c r="EB98" s="149">
        <v>79</v>
      </c>
      <c r="EC98" s="153">
        <v>83</v>
      </c>
      <c r="ED98" s="1">
        <v>84</v>
      </c>
      <c r="EE98" s="163">
        <v>89</v>
      </c>
      <c r="EF98" s="167">
        <v>92</v>
      </c>
      <c r="EG98" s="174">
        <v>94</v>
      </c>
      <c r="EH98" s="178">
        <v>97</v>
      </c>
      <c r="EI98" s="184">
        <v>100</v>
      </c>
      <c r="EJ98" s="189">
        <v>101</v>
      </c>
      <c r="EK98" s="1">
        <f>EJ98</f>
        <v>101</v>
      </c>
      <c r="EL98" s="1">
        <f>EK98</f>
        <v>101</v>
      </c>
      <c r="EM98" s="205">
        <v>101</v>
      </c>
      <c r="EN98" s="209">
        <v>101</v>
      </c>
      <c r="EO98" s="218">
        <v>102</v>
      </c>
      <c r="EP98" s="225">
        <v>104</v>
      </c>
      <c r="EQ98" s="234">
        <v>107</v>
      </c>
      <c r="ER98" s="234">
        <v>109</v>
      </c>
      <c r="ES98" s="234">
        <v>111</v>
      </c>
      <c r="ET98" s="234">
        <v>114</v>
      </c>
      <c r="EU98" s="255">
        <v>116</v>
      </c>
      <c r="EV98" s="1">
        <v>116</v>
      </c>
      <c r="EW98" s="1">
        <f t="shared" si="160"/>
        <v>116</v>
      </c>
      <c r="EX98" s="1">
        <f t="shared" si="161"/>
        <v>116</v>
      </c>
      <c r="EY98" s="279">
        <v>119</v>
      </c>
      <c r="EZ98" s="285">
        <v>121</v>
      </c>
      <c r="FA98" s="291">
        <v>123</v>
      </c>
      <c r="FB98" s="1">
        <v>125</v>
      </c>
      <c r="FC98" s="299">
        <v>128</v>
      </c>
      <c r="FD98" s="305">
        <v>130</v>
      </c>
      <c r="FE98" s="308">
        <v>132</v>
      </c>
      <c r="FF98" s="310">
        <v>134</v>
      </c>
      <c r="FG98" s="313">
        <v>134</v>
      </c>
      <c r="FH98" s="317">
        <v>134</v>
      </c>
      <c r="FI98" s="322">
        <v>134</v>
      </c>
      <c r="FJ98" s="327">
        <v>134</v>
      </c>
      <c r="FK98" s="331">
        <v>136</v>
      </c>
      <c r="FL98" s="335">
        <v>137</v>
      </c>
      <c r="FM98" s="338">
        <v>139</v>
      </c>
      <c r="FN98" s="343">
        <v>141</v>
      </c>
      <c r="FO98" s="346">
        <v>143</v>
      </c>
      <c r="FP98" s="354">
        <v>145</v>
      </c>
      <c r="FQ98" s="375">
        <v>2</v>
      </c>
      <c r="FR98" s="388">
        <v>4</v>
      </c>
      <c r="FS98" s="393">
        <v>6</v>
      </c>
      <c r="FT98" s="1">
        <v>7</v>
      </c>
      <c r="FU98" s="1">
        <v>9</v>
      </c>
      <c r="FV98" s="1">
        <v>11</v>
      </c>
      <c r="FW98" s="1">
        <v>13</v>
      </c>
      <c r="FX98" s="441">
        <v>14</v>
      </c>
      <c r="FY98" s="448">
        <v>16</v>
      </c>
      <c r="FZ98" s="456">
        <v>17</v>
      </c>
      <c r="GA98" s="460">
        <v>19</v>
      </c>
      <c r="GB98" s="469">
        <v>21</v>
      </c>
      <c r="GC98" s="475">
        <v>23</v>
      </c>
      <c r="GD98" s="483">
        <v>25</v>
      </c>
      <c r="GE98" s="489">
        <v>27</v>
      </c>
      <c r="GF98" s="498">
        <v>28</v>
      </c>
      <c r="GG98" s="505">
        <v>30</v>
      </c>
      <c r="GH98" s="511">
        <v>32</v>
      </c>
      <c r="GI98" s="519">
        <v>34</v>
      </c>
      <c r="GJ98" s="530">
        <v>36</v>
      </c>
      <c r="GK98" s="218">
        <f t="shared" si="124"/>
        <v>2</v>
      </c>
      <c r="GL98" s="7">
        <v>4908</v>
      </c>
      <c r="GM98" s="7">
        <v>4995</v>
      </c>
      <c r="GN98" s="7">
        <v>5176</v>
      </c>
      <c r="GO98" s="13">
        <v>5296</v>
      </c>
      <c r="GP98" s="17">
        <v>5351</v>
      </c>
      <c r="GQ98" s="22">
        <v>5412</v>
      </c>
      <c r="GR98" s="31">
        <v>5524</v>
      </c>
      <c r="GS98" s="37">
        <v>5594</v>
      </c>
      <c r="GT98" s="41">
        <v>5765</v>
      </c>
      <c r="GU98" s="44">
        <v>5834</v>
      </c>
      <c r="GV98" s="47">
        <v>5907</v>
      </c>
      <c r="GW98" s="53">
        <v>5990</v>
      </c>
      <c r="GX98" s="65">
        <v>6053</v>
      </c>
      <c r="GY98" s="69">
        <v>6131</v>
      </c>
      <c r="GZ98" s="71">
        <v>6207</v>
      </c>
      <c r="HA98" s="73">
        <v>6280</v>
      </c>
      <c r="HB98" s="77">
        <v>6390</v>
      </c>
      <c r="HC98" s="82">
        <v>6567</v>
      </c>
      <c r="HD98" s="88">
        <v>6682</v>
      </c>
      <c r="HE98" s="90">
        <v>6774</v>
      </c>
      <c r="HF98" s="93">
        <v>6999</v>
      </c>
      <c r="HG98" s="99">
        <v>7095</v>
      </c>
      <c r="HH98" s="104">
        <v>7188</v>
      </c>
      <c r="HI98" s="114">
        <v>7287</v>
      </c>
      <c r="HJ98" s="117">
        <v>7383</v>
      </c>
      <c r="HK98" s="122">
        <v>7472</v>
      </c>
      <c r="HL98" s="124">
        <v>7570</v>
      </c>
      <c r="HM98" s="129">
        <v>7661</v>
      </c>
      <c r="HN98" s="133">
        <v>7796</v>
      </c>
      <c r="HO98" s="136">
        <v>7973</v>
      </c>
      <c r="HP98" s="140">
        <v>8072</v>
      </c>
      <c r="HQ98" s="145">
        <v>8180</v>
      </c>
      <c r="HR98" s="149">
        <v>8488</v>
      </c>
      <c r="HS98" s="153">
        <v>8582</v>
      </c>
      <c r="HT98" s="158">
        <v>8678</v>
      </c>
      <c r="HU98" s="163">
        <v>8773</v>
      </c>
      <c r="HV98" s="167">
        <v>8862</v>
      </c>
      <c r="HW98" s="174">
        <v>8947</v>
      </c>
      <c r="HX98" s="178">
        <v>9041</v>
      </c>
      <c r="HY98" s="184">
        <v>9128</v>
      </c>
      <c r="HZ98" s="189">
        <v>9244</v>
      </c>
      <c r="IA98" s="193">
        <v>9450</v>
      </c>
      <c r="IB98" s="202">
        <v>9587</v>
      </c>
      <c r="IC98" s="205">
        <v>9689</v>
      </c>
      <c r="ID98" s="209">
        <v>9787</v>
      </c>
      <c r="IE98" s="218">
        <v>9864</v>
      </c>
      <c r="IF98" s="225">
        <v>9935</v>
      </c>
      <c r="IG98" s="229">
        <v>10011</v>
      </c>
      <c r="IH98" s="235">
        <v>10083</v>
      </c>
      <c r="II98" s="245">
        <v>10149</v>
      </c>
      <c r="IJ98" s="251">
        <v>10226</v>
      </c>
      <c r="IK98" s="255">
        <v>10316</v>
      </c>
      <c r="IL98" s="264">
        <v>10426</v>
      </c>
      <c r="IM98" s="268">
        <v>10627</v>
      </c>
      <c r="IN98" s="272">
        <v>10796</v>
      </c>
      <c r="IO98" s="279">
        <v>10869</v>
      </c>
      <c r="IP98" s="285">
        <v>10974</v>
      </c>
      <c r="IQ98" s="291">
        <v>11051</v>
      </c>
      <c r="IR98" s="295">
        <v>11124</v>
      </c>
      <c r="IS98" s="299">
        <v>11203</v>
      </c>
      <c r="IT98" s="305">
        <v>11274</v>
      </c>
      <c r="IU98" s="308">
        <v>11343</v>
      </c>
      <c r="IV98" s="310">
        <v>11414</v>
      </c>
      <c r="IW98" s="313">
        <v>11503</v>
      </c>
      <c r="IX98" s="317">
        <v>11597</v>
      </c>
      <c r="IY98" s="322">
        <v>11689</v>
      </c>
      <c r="IZ98" s="327">
        <v>11835</v>
      </c>
      <c r="JA98" s="331">
        <v>11918</v>
      </c>
      <c r="JB98" s="335">
        <v>12003</v>
      </c>
      <c r="JC98" s="338">
        <v>12085</v>
      </c>
      <c r="JD98" s="343">
        <v>12171</v>
      </c>
      <c r="JE98" s="346">
        <v>12266</v>
      </c>
      <c r="JF98" s="354">
        <v>12355</v>
      </c>
      <c r="JG98" s="375">
        <v>12438</v>
      </c>
      <c r="JH98" s="388">
        <v>12574</v>
      </c>
      <c r="JI98" s="393">
        <v>12744</v>
      </c>
      <c r="JJ98" s="414">
        <v>12903</v>
      </c>
      <c r="JK98" s="422">
        <v>13018</v>
      </c>
      <c r="JL98" s="429">
        <v>13154</v>
      </c>
      <c r="JM98" s="435">
        <v>13234</v>
      </c>
      <c r="JN98" s="441">
        <v>13354</v>
      </c>
      <c r="JO98" s="448">
        <v>13426</v>
      </c>
      <c r="JP98" s="456">
        <v>13514</v>
      </c>
      <c r="JQ98" s="460">
        <v>13606</v>
      </c>
      <c r="JR98" s="469">
        <v>13691</v>
      </c>
      <c r="JS98" s="475">
        <v>13767</v>
      </c>
      <c r="JT98" s="483">
        <v>13851</v>
      </c>
      <c r="JU98" s="489">
        <v>13941</v>
      </c>
      <c r="JV98" s="498">
        <v>14070</v>
      </c>
      <c r="JW98" s="505">
        <v>14211</v>
      </c>
      <c r="JX98" s="511">
        <v>14289</v>
      </c>
      <c r="JY98" s="519">
        <v>14382</v>
      </c>
      <c r="JZ98" s="530">
        <v>14481</v>
      </c>
      <c r="KA98" s="218">
        <f t="shared" si="125"/>
        <v>99</v>
      </c>
      <c r="KB98" s="4"/>
    </row>
    <row r="99" spans="1:288" ht="15" customHeight="1" x14ac:dyDescent="0.2">
      <c r="A99" s="557"/>
      <c r="B99" s="132">
        <v>98</v>
      </c>
      <c r="C99" s="4" t="s">
        <v>319</v>
      </c>
      <c r="D99" s="132">
        <v>0</v>
      </c>
      <c r="E99" s="132">
        <v>1</v>
      </c>
      <c r="F99" s="7">
        <v>257</v>
      </c>
      <c r="G99" s="7">
        <v>261</v>
      </c>
      <c r="H99" s="10">
        <v>264</v>
      </c>
      <c r="I99" s="13">
        <v>267</v>
      </c>
      <c r="J99" s="18">
        <v>273</v>
      </c>
      <c r="K99" s="22">
        <v>277</v>
      </c>
      <c r="L99" s="31">
        <v>283</v>
      </c>
      <c r="M99" s="37">
        <v>288</v>
      </c>
      <c r="N99" s="41">
        <v>292</v>
      </c>
      <c r="O99" s="44">
        <v>297</v>
      </c>
      <c r="P99" s="47">
        <v>301</v>
      </c>
      <c r="Q99" s="1">
        <f>ROUND((P99-F99)/10+P99,1)</f>
        <v>305.39999999999998</v>
      </c>
      <c r="R99" s="1">
        <f>ROUND((Q99-F99)/11+Q99,1)</f>
        <v>309.8</v>
      </c>
      <c r="S99" s="69">
        <v>314</v>
      </c>
      <c r="T99" s="71">
        <v>318</v>
      </c>
      <c r="U99" s="73">
        <v>323</v>
      </c>
      <c r="V99" s="77">
        <v>327</v>
      </c>
      <c r="W99" s="82">
        <v>335</v>
      </c>
      <c r="X99" s="88">
        <v>341</v>
      </c>
      <c r="Y99" s="90">
        <v>346</v>
      </c>
      <c r="Z99" s="93">
        <v>351</v>
      </c>
      <c r="AA99" s="99">
        <v>352</v>
      </c>
      <c r="AB99" s="104">
        <v>4</v>
      </c>
      <c r="AC99" s="114">
        <v>12</v>
      </c>
      <c r="AD99" s="117">
        <v>18</v>
      </c>
      <c r="AE99" s="122">
        <v>22</v>
      </c>
      <c r="AF99" s="124">
        <v>27</v>
      </c>
      <c r="AG99" s="129">
        <v>32</v>
      </c>
      <c r="AH99" s="133">
        <v>40</v>
      </c>
      <c r="AI99" s="136">
        <v>45</v>
      </c>
      <c r="AJ99" s="140">
        <v>50</v>
      </c>
      <c r="AK99" s="145">
        <v>53</v>
      </c>
      <c r="AL99" s="149">
        <v>55</v>
      </c>
      <c r="AM99" s="153">
        <v>56</v>
      </c>
      <c r="AN99" s="158">
        <v>57</v>
      </c>
      <c r="AO99" s="163">
        <v>62</v>
      </c>
      <c r="AP99" s="167">
        <v>64</v>
      </c>
      <c r="AQ99" s="174">
        <v>66</v>
      </c>
      <c r="AR99" s="178">
        <v>74</v>
      </c>
      <c r="AS99" s="184">
        <v>86</v>
      </c>
      <c r="AT99" s="189">
        <v>94</v>
      </c>
      <c r="AU99" s="193">
        <v>102</v>
      </c>
      <c r="AV99" s="202">
        <v>109</v>
      </c>
      <c r="AW99" s="205">
        <v>111</v>
      </c>
      <c r="AX99" s="209">
        <v>113</v>
      </c>
      <c r="AY99" s="218">
        <v>115</v>
      </c>
      <c r="AZ99" s="225">
        <v>116</v>
      </c>
      <c r="BA99" s="1">
        <v>118</v>
      </c>
      <c r="BB99" s="235">
        <v>122</v>
      </c>
      <c r="BC99" s="245">
        <v>123</v>
      </c>
      <c r="BD99" s="251">
        <v>124</v>
      </c>
      <c r="BE99" s="255">
        <v>125</v>
      </c>
      <c r="BF99" s="264">
        <v>127</v>
      </c>
      <c r="BG99" s="268">
        <v>136</v>
      </c>
      <c r="BH99" s="272">
        <v>138</v>
      </c>
      <c r="BI99" s="279">
        <v>140</v>
      </c>
      <c r="BJ99" s="285">
        <v>144</v>
      </c>
      <c r="BK99" s="291">
        <v>149</v>
      </c>
      <c r="BL99" s="295">
        <v>153</v>
      </c>
      <c r="BM99" s="299">
        <v>157</v>
      </c>
      <c r="BN99" s="305">
        <v>164</v>
      </c>
      <c r="BO99" s="308">
        <v>168</v>
      </c>
      <c r="BP99" s="310">
        <v>172</v>
      </c>
      <c r="BQ99" s="313">
        <v>176</v>
      </c>
      <c r="BR99" s="317">
        <v>180</v>
      </c>
      <c r="BS99" s="322">
        <v>184</v>
      </c>
      <c r="BT99" s="327">
        <v>187</v>
      </c>
      <c r="BU99" s="331">
        <v>190</v>
      </c>
      <c r="BV99" s="335">
        <v>194</v>
      </c>
      <c r="BW99" s="338">
        <v>198</v>
      </c>
      <c r="BX99" s="343">
        <v>201</v>
      </c>
      <c r="BY99" s="346">
        <v>205</v>
      </c>
      <c r="BZ99" s="354">
        <v>209</v>
      </c>
      <c r="CA99" s="375">
        <v>213</v>
      </c>
      <c r="CB99" s="388">
        <v>216</v>
      </c>
      <c r="CC99" s="393">
        <v>220</v>
      </c>
      <c r="CD99" s="414">
        <v>224</v>
      </c>
      <c r="CE99" s="422">
        <v>227</v>
      </c>
      <c r="CF99" s="429">
        <v>231</v>
      </c>
      <c r="CG99" s="435">
        <v>235</v>
      </c>
      <c r="CH99" s="441">
        <v>238</v>
      </c>
      <c r="CI99" s="448">
        <v>241</v>
      </c>
      <c r="CJ99" s="456">
        <v>245</v>
      </c>
      <c r="CK99" s="460">
        <v>248</v>
      </c>
      <c r="CL99" s="469">
        <v>253</v>
      </c>
      <c r="CM99" s="475">
        <v>256</v>
      </c>
      <c r="CN99" s="483">
        <v>260</v>
      </c>
      <c r="CO99" s="489">
        <v>264</v>
      </c>
      <c r="CP99" s="498">
        <v>268</v>
      </c>
      <c r="CQ99" s="505">
        <v>273</v>
      </c>
      <c r="CR99" s="511">
        <v>278</v>
      </c>
      <c r="CS99" s="519">
        <v>282</v>
      </c>
      <c r="CT99" s="530">
        <v>283</v>
      </c>
      <c r="CU99" s="218">
        <f t="shared" si="123"/>
        <v>1</v>
      </c>
      <c r="CV99" s="7">
        <v>122</v>
      </c>
      <c r="CW99" s="7">
        <v>122</v>
      </c>
      <c r="CX99" s="10">
        <v>123</v>
      </c>
      <c r="CY99" s="13">
        <v>124</v>
      </c>
      <c r="CZ99" s="18">
        <v>125</v>
      </c>
      <c r="DA99" s="22">
        <v>125</v>
      </c>
      <c r="DB99" s="31">
        <v>126</v>
      </c>
      <c r="DC99" s="37">
        <v>126</v>
      </c>
      <c r="DD99" s="41">
        <v>126</v>
      </c>
      <c r="DE99" s="44">
        <v>126</v>
      </c>
      <c r="DF99" s="47">
        <v>126</v>
      </c>
      <c r="DG99" s="1">
        <v>126</v>
      </c>
      <c r="DH99" s="1">
        <v>126</v>
      </c>
      <c r="DI99" s="69">
        <v>126</v>
      </c>
      <c r="DJ99" s="71">
        <v>126</v>
      </c>
      <c r="DK99" s="73">
        <v>126</v>
      </c>
      <c r="DL99" s="77">
        <v>126</v>
      </c>
      <c r="DM99" s="82">
        <v>126</v>
      </c>
      <c r="DN99" s="88">
        <v>126</v>
      </c>
      <c r="DO99" s="90">
        <v>126</v>
      </c>
      <c r="DP99" s="93">
        <v>126</v>
      </c>
      <c r="DQ99" s="99">
        <v>126</v>
      </c>
      <c r="DR99" s="104">
        <v>1.0609999999999999</v>
      </c>
      <c r="DS99" s="114">
        <v>1.0609999999999999</v>
      </c>
      <c r="DT99" s="117">
        <v>1.0609999999999999</v>
      </c>
      <c r="DU99" s="122">
        <v>1.0609999999999999</v>
      </c>
      <c r="DV99" s="124">
        <v>1.0609999999999999</v>
      </c>
      <c r="DW99" s="129">
        <v>1.0609999999999999</v>
      </c>
      <c r="DX99" s="133">
        <v>1.0609999999999999</v>
      </c>
      <c r="DY99" s="136">
        <v>1.0609999999999999</v>
      </c>
      <c r="DZ99" s="140">
        <v>1.0609999999999999</v>
      </c>
      <c r="EA99" s="145">
        <v>1.0609999999999999</v>
      </c>
      <c r="EB99" s="149">
        <v>1.0609999999999999</v>
      </c>
      <c r="EC99" s="153">
        <v>1.0609999999999999</v>
      </c>
      <c r="ED99" s="158">
        <v>1.0609999999999999</v>
      </c>
      <c r="EE99" s="163">
        <v>1.0609999999999999</v>
      </c>
      <c r="EF99" s="167">
        <v>1.0609999999999999</v>
      </c>
      <c r="EG99" s="174">
        <v>1.0609999999999999</v>
      </c>
      <c r="EH99" s="178">
        <v>1.0609999999999999</v>
      </c>
      <c r="EI99" s="184">
        <v>1.0609999999999999</v>
      </c>
      <c r="EJ99" s="189">
        <v>1.0609999999999999</v>
      </c>
      <c r="EK99" s="193">
        <v>1.0609999999999999</v>
      </c>
      <c r="EL99" s="202">
        <v>1.0609999999999999</v>
      </c>
      <c r="EM99" s="205">
        <v>1.0609999999999999</v>
      </c>
      <c r="EN99" s="209">
        <v>1.0609999999999999</v>
      </c>
      <c r="EO99" s="218">
        <v>1.0609999999999999</v>
      </c>
      <c r="EP99" s="225">
        <v>1.0609999999999999</v>
      </c>
      <c r="EQ99" s="1">
        <v>1.0609999999999999</v>
      </c>
      <c r="ER99" s="235">
        <v>1.0609999999999999</v>
      </c>
      <c r="ES99" s="245">
        <v>1.0609999999999999</v>
      </c>
      <c r="ET99" s="251">
        <v>1.0609999999999999</v>
      </c>
      <c r="EU99" s="255">
        <v>1.0609999999999999</v>
      </c>
      <c r="EV99" s="264">
        <v>1.0609999999999999</v>
      </c>
      <c r="EW99" s="268">
        <v>1.0609999999999999</v>
      </c>
      <c r="EX99" s="272">
        <v>1.0609999999999999</v>
      </c>
      <c r="EY99" s="279">
        <v>1.0609999999999999</v>
      </c>
      <c r="EZ99" s="285">
        <v>1.0609999999999999</v>
      </c>
      <c r="FA99" s="291">
        <v>1.0609999999999999</v>
      </c>
      <c r="FB99" s="295">
        <v>1.0609999999999999</v>
      </c>
      <c r="FC99" s="299">
        <v>1.0609999999999999</v>
      </c>
      <c r="FD99" s="305">
        <v>1.0609999999999999</v>
      </c>
      <c r="FE99" s="308">
        <v>1.0609999999999999</v>
      </c>
      <c r="FF99" s="310">
        <v>1.0609999999999999</v>
      </c>
      <c r="FG99" s="313">
        <v>1.0609999999999999</v>
      </c>
      <c r="FH99" s="317">
        <v>1.0609999999999999</v>
      </c>
      <c r="FI99" s="322">
        <v>1.0609999999999999</v>
      </c>
      <c r="FJ99" s="327">
        <v>1.0609999999999999</v>
      </c>
      <c r="FK99" s="331">
        <v>1.0609999999999999</v>
      </c>
      <c r="FL99" s="335">
        <v>1.0609999999999999</v>
      </c>
      <c r="FM99" s="338">
        <v>1.0609999999999999</v>
      </c>
      <c r="FN99" s="343">
        <v>1.0609999999999999</v>
      </c>
      <c r="FO99" s="346">
        <v>1.0609999999999999</v>
      </c>
      <c r="FP99" s="354">
        <v>1.0609999999999999</v>
      </c>
      <c r="FQ99" s="375">
        <v>1.0609999999999999</v>
      </c>
      <c r="FR99" s="388">
        <v>1.0609999999999999</v>
      </c>
      <c r="FS99" s="393">
        <v>1.0609999999999999</v>
      </c>
      <c r="FT99" s="414">
        <v>1.0609999999999999</v>
      </c>
      <c r="FU99" s="422">
        <v>1.0609999999999999</v>
      </c>
      <c r="FV99" s="429">
        <v>1.0609999999999999</v>
      </c>
      <c r="FW99" s="435">
        <v>1.0609999999999999</v>
      </c>
      <c r="FX99" s="441">
        <v>1.0609999999999999</v>
      </c>
      <c r="FY99" s="448">
        <v>1.0609999999999999</v>
      </c>
      <c r="FZ99" s="456">
        <v>1.0609999999999999</v>
      </c>
      <c r="GA99" s="460">
        <v>1.0609999999999999</v>
      </c>
      <c r="GB99" s="469">
        <v>1.0609999999999999</v>
      </c>
      <c r="GC99" s="475">
        <v>1.0609999999999999</v>
      </c>
      <c r="GD99" s="483">
        <v>1.0609999999999999</v>
      </c>
      <c r="GE99" s="489">
        <v>1.0609999999999999</v>
      </c>
      <c r="GF99" s="498">
        <v>1.0609999999999999</v>
      </c>
      <c r="GG99" s="505">
        <v>1.0609999999999999</v>
      </c>
      <c r="GH99" s="511">
        <v>1.0609999999999999</v>
      </c>
      <c r="GI99" s="519">
        <v>1.0609999999999999</v>
      </c>
      <c r="GJ99" s="530">
        <v>1.0609999999999999</v>
      </c>
      <c r="GK99" s="218">
        <f t="shared" si="124"/>
        <v>0</v>
      </c>
      <c r="GL99" s="7">
        <v>7138</v>
      </c>
      <c r="GM99" s="7">
        <v>7225</v>
      </c>
      <c r="GN99" s="7">
        <v>7324</v>
      </c>
      <c r="GO99" s="13">
        <v>7431</v>
      </c>
      <c r="GP99" s="17">
        <v>7519</v>
      </c>
      <c r="GQ99" s="22">
        <v>7613</v>
      </c>
      <c r="GR99" s="31">
        <v>7792</v>
      </c>
      <c r="GS99" s="37">
        <v>7902</v>
      </c>
      <c r="GT99" s="41">
        <v>8053</v>
      </c>
      <c r="GU99" s="44">
        <v>8200</v>
      </c>
      <c r="GV99" s="47">
        <v>8342</v>
      </c>
      <c r="GW99" s="53">
        <v>8483</v>
      </c>
      <c r="GX99" s="65">
        <v>8654</v>
      </c>
      <c r="GY99" s="69">
        <v>8837</v>
      </c>
      <c r="GZ99" s="71">
        <v>9009</v>
      </c>
      <c r="HA99" s="73">
        <v>9179</v>
      </c>
      <c r="HB99" s="77">
        <v>9362</v>
      </c>
      <c r="HC99" s="82">
        <v>9676</v>
      </c>
      <c r="HD99" s="88">
        <v>9888</v>
      </c>
      <c r="HE99" s="90">
        <v>10049</v>
      </c>
      <c r="HF99" s="93">
        <v>10137</v>
      </c>
      <c r="HG99" s="99">
        <v>10266</v>
      </c>
      <c r="HH99" s="104">
        <v>10422</v>
      </c>
      <c r="HI99" s="114">
        <v>10676</v>
      </c>
      <c r="HJ99" s="117">
        <v>10894</v>
      </c>
      <c r="HK99" s="122">
        <v>11071</v>
      </c>
      <c r="HL99" s="124">
        <v>11265</v>
      </c>
      <c r="HM99" s="129">
        <v>11458</v>
      </c>
      <c r="HN99" s="133">
        <v>11694</v>
      </c>
      <c r="HO99" s="136">
        <v>11883</v>
      </c>
      <c r="HP99" s="140">
        <v>12042</v>
      </c>
      <c r="HQ99" s="145">
        <v>12191</v>
      </c>
      <c r="HR99" s="149">
        <v>12306</v>
      </c>
      <c r="HS99" s="153">
        <v>12393</v>
      </c>
      <c r="HT99" s="158">
        <v>12473</v>
      </c>
      <c r="HU99" s="163">
        <v>12621</v>
      </c>
      <c r="HV99" s="167">
        <v>12742</v>
      </c>
      <c r="HW99" s="174">
        <v>12824</v>
      </c>
      <c r="HX99" s="178">
        <v>13076</v>
      </c>
      <c r="HY99" s="184">
        <v>13399</v>
      </c>
      <c r="HZ99" s="189">
        <v>13710</v>
      </c>
      <c r="IA99" s="193">
        <v>13952</v>
      </c>
      <c r="IB99" s="202">
        <v>14140</v>
      </c>
      <c r="IC99" s="205">
        <v>14227</v>
      </c>
      <c r="ID99" s="209">
        <v>14342</v>
      </c>
      <c r="IE99" s="218">
        <v>14420</v>
      </c>
      <c r="IF99" s="225">
        <v>14492</v>
      </c>
      <c r="IG99" s="229">
        <v>14649</v>
      </c>
      <c r="IH99" s="235">
        <v>14757</v>
      </c>
      <c r="II99" s="245">
        <v>14818</v>
      </c>
      <c r="IJ99" s="251">
        <v>14921</v>
      </c>
      <c r="IK99" s="255">
        <v>15018</v>
      </c>
      <c r="IL99" s="264">
        <v>15120</v>
      </c>
      <c r="IM99" s="268">
        <v>15504</v>
      </c>
      <c r="IN99" s="272">
        <v>15592</v>
      </c>
      <c r="IO99" s="279">
        <v>15723</v>
      </c>
      <c r="IP99" s="285">
        <v>15920</v>
      </c>
      <c r="IQ99" s="291">
        <v>16103</v>
      </c>
      <c r="IR99" s="295">
        <v>16273</v>
      </c>
      <c r="IS99" s="299">
        <v>16503</v>
      </c>
      <c r="IT99" s="305">
        <v>16764</v>
      </c>
      <c r="IU99" s="308">
        <v>16977</v>
      </c>
      <c r="IV99" s="310">
        <v>17154</v>
      </c>
      <c r="IW99" s="313">
        <v>17324</v>
      </c>
      <c r="IX99" s="317">
        <v>17504</v>
      </c>
      <c r="IY99" s="322">
        <v>17694</v>
      </c>
      <c r="IZ99" s="327">
        <v>17944</v>
      </c>
      <c r="JA99" s="331">
        <v>18130</v>
      </c>
      <c r="JB99" s="335">
        <v>18307</v>
      </c>
      <c r="JC99" s="338">
        <v>18408</v>
      </c>
      <c r="JD99" s="343">
        <v>18567</v>
      </c>
      <c r="JE99" s="346">
        <v>18762</v>
      </c>
      <c r="JF99" s="354">
        <v>18934</v>
      </c>
      <c r="JG99" s="375">
        <v>19098</v>
      </c>
      <c r="JH99" s="388">
        <v>19312</v>
      </c>
      <c r="JI99" s="393">
        <v>19485</v>
      </c>
      <c r="JJ99" s="414">
        <v>19645</v>
      </c>
      <c r="JK99" s="422">
        <v>19799</v>
      </c>
      <c r="JL99" s="429">
        <v>20020</v>
      </c>
      <c r="JM99" s="435">
        <v>20169</v>
      </c>
      <c r="JN99" s="441">
        <v>20371</v>
      </c>
      <c r="JO99" s="448">
        <v>20518</v>
      </c>
      <c r="JP99" s="456">
        <v>20703</v>
      </c>
      <c r="JQ99" s="460">
        <v>20853</v>
      </c>
      <c r="JR99" s="469">
        <v>21052</v>
      </c>
      <c r="JS99" s="475">
        <v>21211</v>
      </c>
      <c r="JT99" s="483">
        <v>21397</v>
      </c>
      <c r="JU99" s="489">
        <v>21557</v>
      </c>
      <c r="JV99" s="498">
        <v>21729</v>
      </c>
      <c r="JW99" s="505">
        <v>22052</v>
      </c>
      <c r="JX99" s="511">
        <v>22281</v>
      </c>
      <c r="JY99" s="519">
        <v>22454</v>
      </c>
      <c r="JZ99" s="530">
        <v>22581</v>
      </c>
      <c r="KA99" s="218">
        <f t="shared" si="125"/>
        <v>127</v>
      </c>
      <c r="KB99" s="4"/>
    </row>
    <row r="100" spans="1:288" ht="15" customHeight="1" x14ac:dyDescent="0.2">
      <c r="A100" s="557"/>
      <c r="B100" s="132">
        <v>99</v>
      </c>
      <c r="C100" s="4" t="s">
        <v>320</v>
      </c>
      <c r="D100" s="132">
        <v>2</v>
      </c>
      <c r="E100" s="132">
        <v>2</v>
      </c>
      <c r="F100" s="7">
        <v>119</v>
      </c>
      <c r="G100" s="7">
        <v>127</v>
      </c>
      <c r="H100" s="10">
        <v>131</v>
      </c>
      <c r="I100" s="13">
        <v>137</v>
      </c>
      <c r="J100" s="18">
        <v>142</v>
      </c>
      <c r="K100" s="22">
        <v>148</v>
      </c>
      <c r="L100" s="31">
        <v>154</v>
      </c>
      <c r="M100" s="37">
        <v>161</v>
      </c>
      <c r="N100" s="41">
        <v>166</v>
      </c>
      <c r="O100" s="44">
        <v>172</v>
      </c>
      <c r="P100" s="47">
        <v>177</v>
      </c>
      <c r="Q100" s="53">
        <v>182</v>
      </c>
      <c r="R100" s="65">
        <v>187</v>
      </c>
      <c r="S100" s="69">
        <v>191</v>
      </c>
      <c r="T100" s="71">
        <v>198</v>
      </c>
      <c r="U100" s="73">
        <v>202</v>
      </c>
      <c r="V100" s="77">
        <v>208</v>
      </c>
      <c r="W100" s="82">
        <v>213</v>
      </c>
      <c r="X100" s="88">
        <v>219</v>
      </c>
      <c r="Y100" s="90">
        <v>225</v>
      </c>
      <c r="Z100" s="93">
        <v>232</v>
      </c>
      <c r="AA100" s="99">
        <v>238</v>
      </c>
      <c r="AB100" s="107">
        <v>244</v>
      </c>
      <c r="AC100" s="114">
        <v>249</v>
      </c>
      <c r="AD100" s="117">
        <v>256</v>
      </c>
      <c r="AE100" s="122">
        <v>261</v>
      </c>
      <c r="AF100" s="124">
        <v>268</v>
      </c>
      <c r="AG100" s="129">
        <v>274</v>
      </c>
      <c r="AH100" s="133">
        <v>281</v>
      </c>
      <c r="AI100" s="136">
        <v>289</v>
      </c>
      <c r="AJ100" s="140">
        <v>297</v>
      </c>
      <c r="AK100" s="145">
        <v>306</v>
      </c>
      <c r="AL100" s="149">
        <v>313</v>
      </c>
      <c r="AM100" s="1">
        <v>321</v>
      </c>
      <c r="AN100" s="158">
        <v>327</v>
      </c>
      <c r="AO100" s="163">
        <v>333</v>
      </c>
      <c r="AP100" s="167">
        <v>339</v>
      </c>
      <c r="AQ100" s="174">
        <v>346</v>
      </c>
      <c r="AR100" s="178">
        <v>353</v>
      </c>
      <c r="AS100" s="184">
        <v>360</v>
      </c>
      <c r="AT100" s="189">
        <v>367</v>
      </c>
      <c r="AU100" s="193">
        <v>376</v>
      </c>
      <c r="AV100" s="202">
        <v>385</v>
      </c>
      <c r="AW100" s="205">
        <v>393</v>
      </c>
      <c r="AX100" s="209">
        <v>401</v>
      </c>
      <c r="AY100" s="218">
        <v>409</v>
      </c>
      <c r="AZ100" s="225">
        <v>416</v>
      </c>
      <c r="BA100" s="229">
        <v>424</v>
      </c>
      <c r="BB100" s="235">
        <v>431</v>
      </c>
      <c r="BC100" s="250">
        <v>438</v>
      </c>
      <c r="BD100" s="1">
        <v>445</v>
      </c>
      <c r="BE100" s="255">
        <v>452</v>
      </c>
      <c r="BF100" s="264">
        <v>461</v>
      </c>
      <c r="BG100" s="268">
        <v>471</v>
      </c>
      <c r="BH100" s="272">
        <v>481</v>
      </c>
      <c r="BI100" s="279">
        <v>492</v>
      </c>
      <c r="BJ100" s="285">
        <v>502</v>
      </c>
      <c r="BK100" s="291">
        <v>511</v>
      </c>
      <c r="BL100" s="295">
        <v>520</v>
      </c>
      <c r="BM100" s="1">
        <v>528</v>
      </c>
      <c r="BN100" s="305">
        <v>540</v>
      </c>
      <c r="BO100" s="308">
        <v>549</v>
      </c>
      <c r="BP100" s="310">
        <v>561</v>
      </c>
      <c r="BQ100" s="313">
        <v>571</v>
      </c>
      <c r="BR100" s="1">
        <v>581</v>
      </c>
      <c r="BS100" s="322">
        <v>592</v>
      </c>
      <c r="BT100" s="327">
        <v>603</v>
      </c>
      <c r="BU100" s="331">
        <v>612</v>
      </c>
      <c r="BV100" s="335">
        <v>626</v>
      </c>
      <c r="BW100" s="338">
        <v>634</v>
      </c>
      <c r="BX100" s="343">
        <v>641</v>
      </c>
      <c r="BY100" s="1">
        <v>648</v>
      </c>
      <c r="BZ100" s="354">
        <v>662</v>
      </c>
      <c r="CA100" s="375">
        <v>669</v>
      </c>
      <c r="CB100" s="388">
        <v>678</v>
      </c>
      <c r="CC100" s="393">
        <v>686</v>
      </c>
      <c r="CD100" s="414">
        <v>694</v>
      </c>
      <c r="CE100" s="422">
        <v>702</v>
      </c>
      <c r="CF100" s="429">
        <v>712</v>
      </c>
      <c r="CG100" s="435">
        <v>720</v>
      </c>
      <c r="CH100" s="441">
        <v>727</v>
      </c>
      <c r="CI100" s="448">
        <v>739</v>
      </c>
      <c r="CJ100" s="456">
        <v>742</v>
      </c>
      <c r="CK100" s="460">
        <v>749</v>
      </c>
      <c r="CL100" s="1">
        <v>756</v>
      </c>
      <c r="CM100" s="475">
        <v>765</v>
      </c>
      <c r="CN100" s="1">
        <v>772</v>
      </c>
      <c r="CO100" s="1">
        <v>779</v>
      </c>
      <c r="CP100" s="498">
        <v>788</v>
      </c>
      <c r="CQ100" s="505">
        <v>798</v>
      </c>
      <c r="CR100" s="511">
        <v>808</v>
      </c>
      <c r="CS100" s="519">
        <v>816</v>
      </c>
      <c r="CT100" s="1">
        <v>825</v>
      </c>
      <c r="CU100" s="218">
        <f t="shared" si="123"/>
        <v>9</v>
      </c>
      <c r="CV100" s="7">
        <v>33</v>
      </c>
      <c r="CW100" s="7">
        <v>36</v>
      </c>
      <c r="CX100" s="10">
        <v>38</v>
      </c>
      <c r="CY100" s="13">
        <v>41</v>
      </c>
      <c r="CZ100" s="18">
        <v>43</v>
      </c>
      <c r="DA100" s="22">
        <v>44</v>
      </c>
      <c r="DB100" s="31">
        <v>45</v>
      </c>
      <c r="DC100" s="37">
        <v>46</v>
      </c>
      <c r="DD100" s="41">
        <v>48</v>
      </c>
      <c r="DE100" s="44">
        <v>50</v>
      </c>
      <c r="DF100" s="47">
        <v>52</v>
      </c>
      <c r="DG100" s="53">
        <v>55</v>
      </c>
      <c r="DH100" s="65">
        <v>58</v>
      </c>
      <c r="DI100" s="69">
        <v>60</v>
      </c>
      <c r="DJ100" s="71">
        <v>63</v>
      </c>
      <c r="DK100" s="73">
        <v>64</v>
      </c>
      <c r="DL100" s="77">
        <v>66</v>
      </c>
      <c r="DM100" s="82">
        <v>68</v>
      </c>
      <c r="DN100" s="88">
        <v>69</v>
      </c>
      <c r="DO100" s="90">
        <v>70</v>
      </c>
      <c r="DP100" s="93">
        <v>72</v>
      </c>
      <c r="DQ100" s="99">
        <v>75</v>
      </c>
      <c r="DR100" s="107">
        <v>78</v>
      </c>
      <c r="DS100" s="114">
        <v>80</v>
      </c>
      <c r="DT100" s="117">
        <v>83</v>
      </c>
      <c r="DU100" s="122">
        <v>85</v>
      </c>
      <c r="DV100" s="124">
        <v>87</v>
      </c>
      <c r="DW100" s="129">
        <v>89</v>
      </c>
      <c r="DX100" s="133">
        <v>89</v>
      </c>
      <c r="DY100" s="136">
        <v>89</v>
      </c>
      <c r="DZ100" s="140">
        <v>89</v>
      </c>
      <c r="EA100" s="145">
        <v>89</v>
      </c>
      <c r="EB100" s="149">
        <v>90</v>
      </c>
      <c r="EC100" s="1">
        <v>91</v>
      </c>
      <c r="ED100" s="158">
        <v>93</v>
      </c>
      <c r="EE100" s="163">
        <v>95</v>
      </c>
      <c r="EF100" s="167">
        <v>98</v>
      </c>
      <c r="EG100" s="174">
        <v>100</v>
      </c>
      <c r="EH100" s="178">
        <v>101</v>
      </c>
      <c r="EI100" s="184">
        <v>103</v>
      </c>
      <c r="EJ100" s="189">
        <v>103</v>
      </c>
      <c r="EK100" s="193">
        <v>103</v>
      </c>
      <c r="EL100" s="202">
        <v>103</v>
      </c>
      <c r="EM100" s="205">
        <v>103</v>
      </c>
      <c r="EN100" s="209">
        <v>103</v>
      </c>
      <c r="EO100" s="218">
        <v>104</v>
      </c>
      <c r="EP100" s="225">
        <v>106</v>
      </c>
      <c r="EQ100" s="229">
        <v>109</v>
      </c>
      <c r="ER100" s="235">
        <v>111</v>
      </c>
      <c r="ES100" s="1">
        <v>113</v>
      </c>
      <c r="ET100" s="1">
        <v>115</v>
      </c>
      <c r="EU100" s="255">
        <v>116</v>
      </c>
      <c r="EV100" s="264">
        <v>117</v>
      </c>
      <c r="EW100" s="268">
        <v>117</v>
      </c>
      <c r="EX100" s="272">
        <v>117</v>
      </c>
      <c r="EY100" s="279">
        <v>118</v>
      </c>
      <c r="EZ100" s="285">
        <v>119</v>
      </c>
      <c r="FA100" s="291">
        <v>120</v>
      </c>
      <c r="FB100" s="295">
        <v>122</v>
      </c>
      <c r="FC100" s="1">
        <v>123</v>
      </c>
      <c r="FD100" s="305">
        <v>126</v>
      </c>
      <c r="FE100" s="308">
        <v>128</v>
      </c>
      <c r="FF100" s="310">
        <v>130</v>
      </c>
      <c r="FG100" s="313">
        <v>130</v>
      </c>
      <c r="FH100" s="1">
        <f>FG100</f>
        <v>130</v>
      </c>
      <c r="FI100" s="322">
        <v>130</v>
      </c>
      <c r="FJ100" s="327">
        <v>130</v>
      </c>
      <c r="FK100" s="331">
        <v>131</v>
      </c>
      <c r="FL100" s="335">
        <v>132</v>
      </c>
      <c r="FM100" s="338">
        <v>134</v>
      </c>
      <c r="FN100" s="343">
        <v>136</v>
      </c>
      <c r="FO100" s="1">
        <v>138</v>
      </c>
      <c r="FP100" s="354">
        <v>139</v>
      </c>
      <c r="FQ100" s="375">
        <v>141</v>
      </c>
      <c r="FR100" s="388">
        <v>142</v>
      </c>
      <c r="FS100" s="393">
        <v>142</v>
      </c>
      <c r="FT100" s="414">
        <v>142</v>
      </c>
      <c r="FU100" s="422">
        <v>143</v>
      </c>
      <c r="FV100" s="429">
        <v>143</v>
      </c>
      <c r="FW100" s="435">
        <v>143</v>
      </c>
      <c r="FX100" s="441">
        <v>144</v>
      </c>
      <c r="FY100" s="448">
        <v>146</v>
      </c>
      <c r="FZ100" s="456">
        <v>148</v>
      </c>
      <c r="GA100" s="460">
        <v>150</v>
      </c>
      <c r="GB100" s="1">
        <v>152</v>
      </c>
      <c r="GC100" s="475">
        <v>153</v>
      </c>
      <c r="GD100" s="1">
        <v>155</v>
      </c>
      <c r="GE100" s="1">
        <v>157</v>
      </c>
      <c r="GF100" s="498">
        <v>157</v>
      </c>
      <c r="GG100" s="505">
        <v>158</v>
      </c>
      <c r="GH100" s="511">
        <v>159</v>
      </c>
      <c r="GI100" s="519">
        <v>159</v>
      </c>
      <c r="GJ100" s="1">
        <v>160</v>
      </c>
      <c r="GK100" s="218">
        <f t="shared" si="124"/>
        <v>1</v>
      </c>
      <c r="GL100" s="7">
        <v>7541</v>
      </c>
      <c r="GM100" s="7">
        <v>7650</v>
      </c>
      <c r="GN100" s="7">
        <v>7767</v>
      </c>
      <c r="GO100" s="13">
        <v>7880</v>
      </c>
      <c r="GP100" s="17">
        <v>8005</v>
      </c>
      <c r="GQ100" s="22">
        <v>8209</v>
      </c>
      <c r="GR100" s="31">
        <v>8466</v>
      </c>
      <c r="GS100" s="37">
        <v>8590</v>
      </c>
      <c r="GT100" s="41">
        <v>8714</v>
      </c>
      <c r="GU100" s="44">
        <v>8860</v>
      </c>
      <c r="GV100" s="47">
        <v>8963</v>
      </c>
      <c r="GW100" s="53">
        <v>9082</v>
      </c>
      <c r="GX100" s="65">
        <v>9188</v>
      </c>
      <c r="GY100" s="69">
        <v>9310</v>
      </c>
      <c r="GZ100" s="71">
        <v>9431</v>
      </c>
      <c r="HA100" s="73">
        <v>9551</v>
      </c>
      <c r="HB100" s="77">
        <v>9663</v>
      </c>
      <c r="HC100" s="82">
        <v>9949</v>
      </c>
      <c r="HD100" s="88">
        <v>10156</v>
      </c>
      <c r="HE100" s="90">
        <v>10284</v>
      </c>
      <c r="HF100" s="93">
        <v>10407</v>
      </c>
      <c r="HG100" s="99">
        <v>10520</v>
      </c>
      <c r="HH100" s="104">
        <v>10633</v>
      </c>
      <c r="HI100" s="114">
        <v>10816</v>
      </c>
      <c r="HJ100" s="117">
        <v>10953</v>
      </c>
      <c r="HK100" s="122">
        <v>11058</v>
      </c>
      <c r="HL100" s="124">
        <v>11171</v>
      </c>
      <c r="HM100" s="129">
        <v>11310</v>
      </c>
      <c r="HN100" s="133">
        <v>11606</v>
      </c>
      <c r="HO100" s="136">
        <v>11841</v>
      </c>
      <c r="HP100" s="140">
        <v>12068</v>
      </c>
      <c r="HQ100" s="145">
        <v>12306</v>
      </c>
      <c r="HR100" s="149">
        <v>12512</v>
      </c>
      <c r="HS100" s="153">
        <v>12681</v>
      </c>
      <c r="HT100" s="158">
        <v>12836</v>
      </c>
      <c r="HU100" s="163">
        <v>13013</v>
      </c>
      <c r="HV100" s="167">
        <v>13175</v>
      </c>
      <c r="HW100" s="174">
        <v>13324</v>
      </c>
      <c r="HX100" s="178">
        <v>13490</v>
      </c>
      <c r="HY100" s="184">
        <v>13639</v>
      </c>
      <c r="HZ100" s="189">
        <v>13833</v>
      </c>
      <c r="IA100" s="193">
        <v>14106</v>
      </c>
      <c r="IB100" s="202">
        <v>14300</v>
      </c>
      <c r="IC100" s="205">
        <v>14512</v>
      </c>
      <c r="ID100" s="209">
        <v>14694</v>
      </c>
      <c r="IE100" s="218">
        <v>14876</v>
      </c>
      <c r="IF100" s="225">
        <v>15036</v>
      </c>
      <c r="IG100" s="229">
        <v>15210</v>
      </c>
      <c r="IH100" s="235">
        <v>15362</v>
      </c>
      <c r="II100" s="245">
        <v>15499</v>
      </c>
      <c r="IJ100" s="251">
        <v>15667</v>
      </c>
      <c r="IK100" s="255">
        <v>15832</v>
      </c>
      <c r="IL100" s="264">
        <v>16086</v>
      </c>
      <c r="IM100" s="268">
        <v>16506</v>
      </c>
      <c r="IN100" s="272">
        <v>16881</v>
      </c>
      <c r="IO100" s="279">
        <v>17060</v>
      </c>
      <c r="IP100" s="285">
        <v>17232</v>
      </c>
      <c r="IQ100" s="291">
        <v>17395</v>
      </c>
      <c r="IR100" s="295">
        <v>17555</v>
      </c>
      <c r="IS100" s="299">
        <v>17729</v>
      </c>
      <c r="IT100" s="305">
        <v>17892</v>
      </c>
      <c r="IU100" s="308">
        <v>18044</v>
      </c>
      <c r="IV100" s="310">
        <v>18224</v>
      </c>
      <c r="IW100" s="313">
        <v>18425</v>
      </c>
      <c r="IX100" s="317">
        <v>18643</v>
      </c>
      <c r="IY100" s="322">
        <v>18862</v>
      </c>
      <c r="IZ100" s="327">
        <v>19155</v>
      </c>
      <c r="JA100" s="331">
        <v>19387</v>
      </c>
      <c r="JB100" s="335">
        <v>19574</v>
      </c>
      <c r="JC100" s="338">
        <v>19722</v>
      </c>
      <c r="JD100" s="343">
        <v>19865</v>
      </c>
      <c r="JE100" s="346">
        <v>20037</v>
      </c>
      <c r="JF100" s="354">
        <v>20231</v>
      </c>
      <c r="JG100" s="375">
        <v>20385</v>
      </c>
      <c r="JH100" s="388">
        <v>20576</v>
      </c>
      <c r="JI100" s="393">
        <v>20771</v>
      </c>
      <c r="JJ100" s="414">
        <v>20974</v>
      </c>
      <c r="JK100" s="422">
        <v>21188</v>
      </c>
      <c r="JL100" s="429">
        <v>21561</v>
      </c>
      <c r="JM100" s="435">
        <v>21733</v>
      </c>
      <c r="JN100" s="441">
        <v>21922</v>
      </c>
      <c r="JO100" s="448">
        <v>22076</v>
      </c>
      <c r="JP100" s="456">
        <v>22232</v>
      </c>
      <c r="JQ100" s="460">
        <v>22390</v>
      </c>
      <c r="JR100" s="469">
        <v>22562</v>
      </c>
      <c r="JS100" s="475">
        <v>22708</v>
      </c>
      <c r="JT100" s="483">
        <v>22874</v>
      </c>
      <c r="JU100" s="489">
        <v>23021</v>
      </c>
      <c r="JV100" s="498">
        <v>23310</v>
      </c>
      <c r="JW100" s="505">
        <v>23647</v>
      </c>
      <c r="JX100" s="511">
        <v>23904</v>
      </c>
      <c r="JY100" s="519">
        <v>24098</v>
      </c>
      <c r="JZ100" s="530">
        <v>24257</v>
      </c>
      <c r="KA100" s="218">
        <f t="shared" si="125"/>
        <v>159</v>
      </c>
      <c r="KB100" s="4"/>
    </row>
    <row r="101" spans="1:288" ht="15" customHeight="1" x14ac:dyDescent="0.2">
      <c r="A101" s="557"/>
      <c r="B101" s="132">
        <v>100</v>
      </c>
      <c r="C101" s="4" t="s">
        <v>317</v>
      </c>
      <c r="D101" s="132">
        <v>0</v>
      </c>
      <c r="E101" s="132">
        <v>0</v>
      </c>
      <c r="F101" s="7" t="s">
        <v>7</v>
      </c>
      <c r="G101" s="7" t="s">
        <v>7</v>
      </c>
      <c r="H101" s="11" t="s">
        <v>7</v>
      </c>
      <c r="I101" s="15" t="s">
        <v>7</v>
      </c>
      <c r="J101" s="18" t="s">
        <v>7</v>
      </c>
      <c r="K101" s="22" t="s">
        <v>7</v>
      </c>
      <c r="L101" s="31" t="s">
        <v>7</v>
      </c>
      <c r="M101" s="40" t="s">
        <v>7</v>
      </c>
      <c r="N101" s="41" t="s">
        <v>7</v>
      </c>
      <c r="O101" s="44" t="s">
        <v>7</v>
      </c>
      <c r="P101" s="47" t="s">
        <v>7</v>
      </c>
      <c r="Q101" s="53" t="s">
        <v>7</v>
      </c>
      <c r="R101" s="65" t="s">
        <v>7</v>
      </c>
      <c r="S101" s="69" t="s">
        <v>7</v>
      </c>
      <c r="T101" s="71" t="s">
        <v>7</v>
      </c>
      <c r="U101" s="73" t="s">
        <v>7</v>
      </c>
      <c r="V101" s="77" t="s">
        <v>7</v>
      </c>
      <c r="W101" s="82" t="s">
        <v>7</v>
      </c>
      <c r="X101" s="88" t="s">
        <v>7</v>
      </c>
      <c r="Y101" s="90" t="s">
        <v>7</v>
      </c>
      <c r="Z101" s="93" t="s">
        <v>7</v>
      </c>
      <c r="AA101" s="99" t="s">
        <v>7</v>
      </c>
      <c r="AB101" s="104" t="s">
        <v>7</v>
      </c>
      <c r="AC101" s="114" t="s">
        <v>7</v>
      </c>
      <c r="AD101" s="117" t="s">
        <v>7</v>
      </c>
      <c r="AE101" s="122" t="s">
        <v>7</v>
      </c>
      <c r="AF101" s="124" t="s">
        <v>7</v>
      </c>
      <c r="AG101" s="129" t="s">
        <v>7</v>
      </c>
      <c r="AH101" s="133" t="s">
        <v>7</v>
      </c>
      <c r="AI101" s="136" t="s">
        <v>7</v>
      </c>
      <c r="AJ101" s="142" t="s">
        <v>7</v>
      </c>
      <c r="AK101" s="148" t="s">
        <v>7</v>
      </c>
      <c r="AL101" s="151" t="s">
        <v>7</v>
      </c>
      <c r="AM101" s="157" t="s">
        <v>7</v>
      </c>
      <c r="AN101" s="159" t="s">
        <v>7</v>
      </c>
      <c r="AO101" s="165" t="s">
        <v>7</v>
      </c>
      <c r="AP101" s="169" t="s">
        <v>7</v>
      </c>
      <c r="AQ101" s="175" t="s">
        <v>7</v>
      </c>
      <c r="AR101" s="181" t="s">
        <v>7</v>
      </c>
      <c r="AS101" s="186" t="s">
        <v>7</v>
      </c>
      <c r="AT101" s="191" t="s">
        <v>7</v>
      </c>
      <c r="AU101" s="200" t="s">
        <v>7</v>
      </c>
      <c r="AV101" s="203" t="s">
        <v>7</v>
      </c>
      <c r="AW101" s="207" t="s">
        <v>7</v>
      </c>
      <c r="AX101" s="211" t="s">
        <v>7</v>
      </c>
      <c r="AY101" s="220" t="s">
        <v>7</v>
      </c>
      <c r="AZ101" s="227" t="s">
        <v>7</v>
      </c>
      <c r="BA101" s="231" t="s">
        <v>7</v>
      </c>
      <c r="BB101" s="237" t="s">
        <v>7</v>
      </c>
      <c r="BC101" s="248" t="s">
        <v>7</v>
      </c>
      <c r="BD101" s="253" t="s">
        <v>7</v>
      </c>
      <c r="BE101" s="258" t="s">
        <v>7</v>
      </c>
      <c r="BF101" s="266" t="s">
        <v>7</v>
      </c>
      <c r="BG101" s="270" t="s">
        <v>7</v>
      </c>
      <c r="BH101" s="274" t="s">
        <v>7</v>
      </c>
      <c r="BI101" s="281" t="s">
        <v>7</v>
      </c>
      <c r="BJ101" s="287" t="s">
        <v>7</v>
      </c>
      <c r="BK101" s="293" t="s">
        <v>7</v>
      </c>
      <c r="BL101" s="297" t="s">
        <v>7</v>
      </c>
      <c r="BM101" s="302" t="s">
        <v>7</v>
      </c>
      <c r="BN101" s="305">
        <v>1.236</v>
      </c>
      <c r="BO101" s="5">
        <v>1.236</v>
      </c>
      <c r="BP101" s="310">
        <v>1.236</v>
      </c>
      <c r="BQ101" s="313">
        <v>1.236</v>
      </c>
      <c r="BR101" s="317">
        <v>1.236</v>
      </c>
      <c r="BS101" s="322">
        <v>1.236</v>
      </c>
      <c r="BT101" s="328">
        <v>1.236</v>
      </c>
      <c r="BU101" s="331">
        <v>1.236</v>
      </c>
      <c r="BV101" s="335">
        <v>1.236</v>
      </c>
      <c r="BW101" s="338">
        <v>1.236</v>
      </c>
      <c r="BX101" s="1">
        <v>1.236</v>
      </c>
      <c r="BY101" s="346">
        <v>1.236</v>
      </c>
      <c r="BZ101" s="371">
        <v>1.236</v>
      </c>
      <c r="CA101" s="376">
        <v>1.236</v>
      </c>
      <c r="CB101" s="388">
        <v>1.236</v>
      </c>
      <c r="CC101" s="393">
        <v>1.236</v>
      </c>
      <c r="CD101" s="414">
        <v>1.236</v>
      </c>
      <c r="CE101" s="422">
        <v>1.236</v>
      </c>
      <c r="CF101" s="429">
        <v>1.236</v>
      </c>
      <c r="CG101" s="435">
        <v>1.236</v>
      </c>
      <c r="CH101" s="441">
        <v>1.236</v>
      </c>
      <c r="CI101" s="1">
        <v>1.236</v>
      </c>
      <c r="CJ101" s="456">
        <v>1.236</v>
      </c>
      <c r="CK101" s="1">
        <v>1.236</v>
      </c>
      <c r="CL101" s="469">
        <v>1.236</v>
      </c>
      <c r="CM101" s="475">
        <v>1.236</v>
      </c>
      <c r="CN101" s="483">
        <v>1.236</v>
      </c>
      <c r="CO101" s="489">
        <v>1.236</v>
      </c>
      <c r="CP101" s="498">
        <v>1.236</v>
      </c>
      <c r="CQ101" s="505">
        <v>1.236</v>
      </c>
      <c r="CR101" s="511">
        <v>1.236</v>
      </c>
      <c r="CS101" s="519">
        <v>1.236</v>
      </c>
      <c r="CT101" s="532">
        <v>1.236</v>
      </c>
      <c r="CU101" s="218">
        <f t="shared" si="123"/>
        <v>0</v>
      </c>
      <c r="CV101" s="7" t="s">
        <v>7</v>
      </c>
      <c r="CW101" s="7" t="s">
        <v>7</v>
      </c>
      <c r="CX101" s="11" t="s">
        <v>7</v>
      </c>
      <c r="CY101" s="15" t="s">
        <v>7</v>
      </c>
      <c r="CZ101" s="18" t="s">
        <v>7</v>
      </c>
      <c r="DA101" s="22" t="s">
        <v>7</v>
      </c>
      <c r="DB101" s="31" t="s">
        <v>7</v>
      </c>
      <c r="DC101" s="40" t="s">
        <v>7</v>
      </c>
      <c r="DD101" s="41" t="s">
        <v>7</v>
      </c>
      <c r="DE101" s="44" t="s">
        <v>7</v>
      </c>
      <c r="DF101" s="47" t="s">
        <v>7</v>
      </c>
      <c r="DG101" s="53" t="s">
        <v>7</v>
      </c>
      <c r="DH101" s="65" t="s">
        <v>7</v>
      </c>
      <c r="DI101" s="69" t="s">
        <v>7</v>
      </c>
      <c r="DJ101" s="71" t="s">
        <v>7</v>
      </c>
      <c r="DK101" s="73" t="s">
        <v>7</v>
      </c>
      <c r="DL101" s="77" t="s">
        <v>7</v>
      </c>
      <c r="DM101" s="82" t="s">
        <v>7</v>
      </c>
      <c r="DN101" s="88" t="s">
        <v>7</v>
      </c>
      <c r="DO101" s="90" t="s">
        <v>7</v>
      </c>
      <c r="DP101" s="93" t="s">
        <v>7</v>
      </c>
      <c r="DQ101" s="99" t="s">
        <v>7</v>
      </c>
      <c r="DR101" s="104" t="s">
        <v>7</v>
      </c>
      <c r="DS101" s="114" t="s">
        <v>7</v>
      </c>
      <c r="DT101" s="117" t="s">
        <v>7</v>
      </c>
      <c r="DU101" s="122" t="s">
        <v>7</v>
      </c>
      <c r="DV101" s="124" t="s">
        <v>7</v>
      </c>
      <c r="DW101" s="129" t="s">
        <v>7</v>
      </c>
      <c r="DX101" s="133" t="s">
        <v>7</v>
      </c>
      <c r="DY101" s="136" t="s">
        <v>7</v>
      </c>
      <c r="DZ101" s="142" t="s">
        <v>7</v>
      </c>
      <c r="EA101" s="148" t="s">
        <v>7</v>
      </c>
      <c r="EB101" s="151" t="s">
        <v>7</v>
      </c>
      <c r="EC101" s="157" t="s">
        <v>7</v>
      </c>
      <c r="ED101" s="159" t="s">
        <v>7</v>
      </c>
      <c r="EE101" s="165" t="s">
        <v>7</v>
      </c>
      <c r="EF101" s="169" t="s">
        <v>7</v>
      </c>
      <c r="EG101" s="175" t="s">
        <v>7</v>
      </c>
      <c r="EH101" s="181" t="s">
        <v>7</v>
      </c>
      <c r="EI101" s="186" t="s">
        <v>7</v>
      </c>
      <c r="EJ101" s="191" t="s">
        <v>7</v>
      </c>
      <c r="EK101" s="200" t="s">
        <v>7</v>
      </c>
      <c r="EL101" s="203" t="s">
        <v>7</v>
      </c>
      <c r="EM101" s="207" t="s">
        <v>7</v>
      </c>
      <c r="EN101" s="211" t="s">
        <v>7</v>
      </c>
      <c r="EO101" s="220" t="s">
        <v>7</v>
      </c>
      <c r="EP101" s="227" t="s">
        <v>7</v>
      </c>
      <c r="EQ101" s="231" t="s">
        <v>7</v>
      </c>
      <c r="ER101" s="237" t="s">
        <v>7</v>
      </c>
      <c r="ES101" s="248" t="s">
        <v>7</v>
      </c>
      <c r="ET101" s="253" t="s">
        <v>7</v>
      </c>
      <c r="EU101" s="258" t="s">
        <v>7</v>
      </c>
      <c r="EV101" s="266" t="s">
        <v>7</v>
      </c>
      <c r="EW101" s="270" t="s">
        <v>7</v>
      </c>
      <c r="EX101" s="274" t="s">
        <v>7</v>
      </c>
      <c r="EY101" s="281" t="s">
        <v>7</v>
      </c>
      <c r="EZ101" s="287" t="s">
        <v>7</v>
      </c>
      <c r="FA101" s="293" t="s">
        <v>7</v>
      </c>
      <c r="FB101" s="297" t="s">
        <v>7</v>
      </c>
      <c r="FC101" s="302" t="s">
        <v>7</v>
      </c>
      <c r="FD101" s="305">
        <v>1.6080000000000001</v>
      </c>
      <c r="FE101" s="5">
        <v>1.6080000000000001</v>
      </c>
      <c r="FF101" s="310">
        <v>1.6080000000000001</v>
      </c>
      <c r="FG101" s="313">
        <v>1.6080000000000001</v>
      </c>
      <c r="FH101" s="317">
        <v>1.6080000000000001</v>
      </c>
      <c r="FI101" s="322">
        <v>1.6080000000000001</v>
      </c>
      <c r="FJ101" s="328">
        <v>1.6080000000000001</v>
      </c>
      <c r="FK101" s="331">
        <v>1.6080000000000001</v>
      </c>
      <c r="FL101" s="335">
        <v>1.6080000000000001</v>
      </c>
      <c r="FM101" s="338">
        <v>1.6080000000000001</v>
      </c>
      <c r="FN101" s="1">
        <v>1.6080000000000001</v>
      </c>
      <c r="FO101" s="346">
        <v>1.6080000000000001</v>
      </c>
      <c r="FP101" s="371">
        <v>1.6080000000000001</v>
      </c>
      <c r="FQ101" s="376">
        <v>1.6080000000000001</v>
      </c>
      <c r="FR101" s="388">
        <v>1.6080000000000001</v>
      </c>
      <c r="FS101" s="393">
        <v>1.6080000000000001</v>
      </c>
      <c r="FT101" s="414">
        <v>1.6080000000000001</v>
      </c>
      <c r="FU101" s="422">
        <v>1.6080000000000001</v>
      </c>
      <c r="FV101" s="429">
        <v>1.6080000000000001</v>
      </c>
      <c r="FW101" s="435">
        <v>1.6080000000000001</v>
      </c>
      <c r="FX101" s="441">
        <v>1.6080000000000001</v>
      </c>
      <c r="FY101" s="1">
        <v>1.6080000000000001</v>
      </c>
      <c r="FZ101" s="456">
        <v>1.6080000000000001</v>
      </c>
      <c r="GA101" s="1">
        <v>1.6080000000000001</v>
      </c>
      <c r="GB101" s="1">
        <v>1.6080000000000001</v>
      </c>
      <c r="GC101" s="475">
        <v>1.6080000000000001</v>
      </c>
      <c r="GD101" s="483">
        <v>1.6080000000000001</v>
      </c>
      <c r="GE101" s="489">
        <v>1.6080000000000001</v>
      </c>
      <c r="GF101" s="498">
        <v>1.6080000000000001</v>
      </c>
      <c r="GG101" s="505">
        <v>1.6080000000000001</v>
      </c>
      <c r="GH101" s="511">
        <v>1.6080000000000001</v>
      </c>
      <c r="GI101" s="519">
        <v>1.6080000000000001</v>
      </c>
      <c r="GJ101" s="532">
        <v>1.6080000000000001</v>
      </c>
      <c r="GK101" s="218">
        <f t="shared" si="124"/>
        <v>0</v>
      </c>
      <c r="GL101" s="7">
        <v>3494</v>
      </c>
      <c r="GM101" s="7">
        <v>3555</v>
      </c>
      <c r="GN101" s="7">
        <v>3603</v>
      </c>
      <c r="GO101" s="13">
        <v>3659</v>
      </c>
      <c r="GP101" s="17">
        <v>3715</v>
      </c>
      <c r="GQ101" s="22">
        <v>3772</v>
      </c>
      <c r="GR101" s="31">
        <v>3829</v>
      </c>
      <c r="GS101" s="37">
        <v>3893</v>
      </c>
      <c r="GT101" s="41">
        <v>3976</v>
      </c>
      <c r="GU101" s="44">
        <v>4045</v>
      </c>
      <c r="GV101" s="47">
        <v>4147</v>
      </c>
      <c r="GW101" s="53">
        <v>4247</v>
      </c>
      <c r="GX101" s="65">
        <v>4328</v>
      </c>
      <c r="GY101" s="69">
        <v>4392</v>
      </c>
      <c r="GZ101" s="71">
        <v>4476</v>
      </c>
      <c r="HA101" s="73">
        <v>4540</v>
      </c>
      <c r="HB101" s="77">
        <v>4608</v>
      </c>
      <c r="HC101" s="82">
        <v>4683</v>
      </c>
      <c r="HD101" s="88">
        <v>4756</v>
      </c>
      <c r="HE101" s="90">
        <v>4788</v>
      </c>
      <c r="HF101" s="93">
        <v>4813</v>
      </c>
      <c r="HG101" s="99">
        <v>4841</v>
      </c>
      <c r="HH101" s="104">
        <v>4867</v>
      </c>
      <c r="HI101" s="114">
        <v>4904</v>
      </c>
      <c r="HJ101" s="117">
        <v>4944</v>
      </c>
      <c r="HK101" s="122">
        <v>4974</v>
      </c>
      <c r="HL101" s="124">
        <v>4985</v>
      </c>
      <c r="HM101" s="129">
        <v>5001</v>
      </c>
      <c r="HN101" s="133">
        <v>5021</v>
      </c>
      <c r="HO101" s="136">
        <v>5051</v>
      </c>
      <c r="HP101" s="140">
        <v>5078</v>
      </c>
      <c r="HQ101" s="145">
        <v>5106</v>
      </c>
      <c r="HR101" s="149">
        <v>5136</v>
      </c>
      <c r="HS101" s="153">
        <v>5168</v>
      </c>
      <c r="HT101" s="158">
        <v>5204</v>
      </c>
      <c r="HU101" s="163">
        <v>5241</v>
      </c>
      <c r="HV101" s="167">
        <v>5275</v>
      </c>
      <c r="HW101" s="174">
        <v>5306</v>
      </c>
      <c r="HX101" s="178">
        <v>5338</v>
      </c>
      <c r="HY101" s="184">
        <v>5358</v>
      </c>
      <c r="HZ101" s="189">
        <v>5393</v>
      </c>
      <c r="IA101" s="193">
        <v>5416</v>
      </c>
      <c r="IB101" s="202">
        <v>5454</v>
      </c>
      <c r="IC101" s="205">
        <v>5475</v>
      </c>
      <c r="ID101" s="209">
        <v>5506</v>
      </c>
      <c r="IE101" s="218">
        <v>5539</v>
      </c>
      <c r="IF101" s="225">
        <v>5579</v>
      </c>
      <c r="IG101" s="229">
        <v>5588</v>
      </c>
      <c r="IH101" s="235">
        <v>5588</v>
      </c>
      <c r="II101" s="245">
        <v>5588</v>
      </c>
      <c r="IJ101" s="251">
        <v>5588</v>
      </c>
      <c r="IK101" s="255">
        <v>5588</v>
      </c>
      <c r="IL101" s="264">
        <v>5588</v>
      </c>
      <c r="IM101" s="268">
        <v>5588</v>
      </c>
      <c r="IN101" s="272">
        <v>5588</v>
      </c>
      <c r="IO101" s="279">
        <v>5588</v>
      </c>
      <c r="IP101" s="285">
        <v>5588</v>
      </c>
      <c r="IQ101" s="291">
        <v>5588</v>
      </c>
      <c r="IR101" s="295">
        <v>5588</v>
      </c>
      <c r="IS101" s="299">
        <v>5588</v>
      </c>
      <c r="IT101" s="305">
        <v>5588</v>
      </c>
      <c r="IU101" s="308">
        <v>5589</v>
      </c>
      <c r="IV101" s="310">
        <v>5589</v>
      </c>
      <c r="IW101" s="313">
        <v>5589</v>
      </c>
      <c r="IX101" s="317">
        <v>5589</v>
      </c>
      <c r="IY101" s="322">
        <v>5589</v>
      </c>
      <c r="IZ101" s="327">
        <v>5589</v>
      </c>
      <c r="JA101" s="331">
        <v>5589</v>
      </c>
      <c r="JB101" s="335">
        <v>5589</v>
      </c>
      <c r="JC101" s="338">
        <v>5589</v>
      </c>
      <c r="JD101" s="343">
        <v>5589</v>
      </c>
      <c r="JE101" s="346">
        <v>5589</v>
      </c>
      <c r="JF101" s="354">
        <v>5589</v>
      </c>
      <c r="JG101" s="375">
        <v>5589</v>
      </c>
      <c r="JH101" s="388">
        <v>5589</v>
      </c>
      <c r="JI101" s="393">
        <v>5589</v>
      </c>
      <c r="JJ101" s="414">
        <v>5589</v>
      </c>
      <c r="JK101" s="422">
        <v>5589</v>
      </c>
      <c r="JL101" s="429">
        <v>5589</v>
      </c>
      <c r="JM101" s="435">
        <v>5589</v>
      </c>
      <c r="JN101" s="441">
        <v>5589</v>
      </c>
      <c r="JO101" s="448">
        <v>5589</v>
      </c>
      <c r="JP101" s="456">
        <v>5625</v>
      </c>
      <c r="JQ101" s="460">
        <v>5669</v>
      </c>
      <c r="JR101" s="469">
        <v>5705</v>
      </c>
      <c r="JS101" s="475">
        <v>5726</v>
      </c>
      <c r="JT101" s="483">
        <v>5726</v>
      </c>
      <c r="JU101" s="489">
        <v>5726</v>
      </c>
      <c r="JV101" s="498">
        <v>5726</v>
      </c>
      <c r="JW101" s="505">
        <v>5726</v>
      </c>
      <c r="JX101" s="511">
        <v>5726</v>
      </c>
      <c r="JY101" s="519">
        <v>5727</v>
      </c>
      <c r="JZ101" s="530">
        <v>5727</v>
      </c>
      <c r="KA101" s="218">
        <f t="shared" si="125"/>
        <v>0</v>
      </c>
      <c r="KB101" s="4" t="s">
        <v>8</v>
      </c>
    </row>
    <row r="102" spans="1:288" ht="15" customHeight="1" x14ac:dyDescent="0.2"/>
    <row r="103" spans="1:288" ht="20.100000000000001" customHeight="1" x14ac:dyDescent="0.2">
      <c r="C103" s="554" t="s">
        <v>496</v>
      </c>
      <c r="D103" s="555"/>
      <c r="E103" s="556"/>
    </row>
    <row r="104" spans="1:288" ht="20.100000000000001" customHeight="1" x14ac:dyDescent="0.2">
      <c r="C104" s="426" t="s">
        <v>498</v>
      </c>
      <c r="D104" s="558">
        <f>Поверка!M11</f>
        <v>520.17999999999995</v>
      </c>
      <c r="E104" s="558"/>
    </row>
    <row r="105" spans="1:288" ht="20.100000000000001" customHeight="1" x14ac:dyDescent="0.2">
      <c r="C105" s="426" t="s">
        <v>499</v>
      </c>
      <c r="D105" s="558">
        <f>ОДПУ!D74</f>
        <v>540</v>
      </c>
      <c r="E105" s="558"/>
    </row>
    <row r="106" spans="1:288" ht="20.100000000000001" customHeight="1" x14ac:dyDescent="0.2">
      <c r="C106" s="426" t="s">
        <v>473</v>
      </c>
      <c r="D106" s="558">
        <f>ROUND(D105-D104,3)+ОДПУ!H73</f>
        <v>19.82</v>
      </c>
      <c r="E106" s="558"/>
    </row>
    <row r="107" spans="1:288" ht="15" customHeight="1" x14ac:dyDescent="0.2">
      <c r="C107" s="6"/>
      <c r="D107" s="3"/>
      <c r="E107" s="3"/>
    </row>
    <row r="108" spans="1:288" ht="20.100000000000001" customHeight="1" x14ac:dyDescent="0.2">
      <c r="C108" s="554" t="s">
        <v>497</v>
      </c>
      <c r="D108" s="555"/>
      <c r="E108" s="556"/>
    </row>
    <row r="109" spans="1:288" ht="20.100000000000001" customHeight="1" x14ac:dyDescent="0.2">
      <c r="C109" s="426" t="s">
        <v>498</v>
      </c>
      <c r="D109" s="552">
        <f>Поверка!N11</f>
        <v>204.73599999999999</v>
      </c>
      <c r="E109" s="553"/>
    </row>
    <row r="110" spans="1:288" ht="20.100000000000001" customHeight="1" x14ac:dyDescent="0.2">
      <c r="C110" s="426" t="s">
        <v>499</v>
      </c>
      <c r="D110" s="552">
        <f>ОДПУ!K74</f>
        <v>282.99999999999818</v>
      </c>
      <c r="E110" s="553"/>
    </row>
    <row r="111" spans="1:288" ht="20.100000000000001" customHeight="1" x14ac:dyDescent="0.2">
      <c r="C111" s="426" t="s">
        <v>473</v>
      </c>
      <c r="D111" s="552">
        <f>ROUND(D110-D109,3)+ОДПУ!O73</f>
        <v>78.263999999999996</v>
      </c>
      <c r="E111" s="553"/>
    </row>
  </sheetData>
  <mergeCells count="33">
    <mergeCell ref="D110:E110"/>
    <mergeCell ref="D111:E111"/>
    <mergeCell ref="D109:E109"/>
    <mergeCell ref="C108:E108"/>
    <mergeCell ref="D106:E106"/>
    <mergeCell ref="D105:E105"/>
    <mergeCell ref="D104:E104"/>
    <mergeCell ref="C103:E103"/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94:A97"/>
    <mergeCell ref="A98:A101"/>
    <mergeCell ref="A74:A77"/>
    <mergeCell ref="A78:A81"/>
    <mergeCell ref="A82:A85"/>
    <mergeCell ref="A86:A89"/>
    <mergeCell ref="A90:A93"/>
  </mergeCells>
  <conditionalFormatting sqref="CU2:CU101 GK2:GK101">
    <cfRule type="cellIs" dxfId="11" priority="1" operator="between">
      <formula>0</formula>
      <formula>20</formula>
    </cfRule>
    <cfRule type="cellIs" dxfId="10" priority="3" operator="equal">
      <formula>"норм"</formula>
    </cfRule>
    <cfRule type="cellIs" dxfId="9" priority="6" operator="greaterThan">
      <formula>20</formula>
    </cfRule>
  </conditionalFormatting>
  <conditionalFormatting sqref="KA2:KA101">
    <cfRule type="cellIs" dxfId="8" priority="2" operator="between">
      <formula>0</formula>
      <formula>600</formula>
    </cfRule>
    <cfRule type="cellIs" dxfId="7" priority="7" operator="greaterThan">
      <formula>600</formula>
    </cfRule>
  </conditionalFormatting>
  <conditionalFormatting sqref="CU2:CU101 GK2:GK101 KA2:KA101">
    <cfRule type="cellIs" dxfId="6" priority="4" operator="equal">
      <formula>"Н/Д"</formula>
    </cfRule>
    <cfRule type="cellIs" dxfId="5" priority="5" operator="lessThan">
      <formula>0</formula>
    </cfRule>
  </conditionalFormatting>
  <pageMargins left="1.1811023622047245" right="0.78740157480314965" top="1.1811023622047245" bottom="0" header="0.78740157480314965" footer="0"/>
  <pageSetup paperSize="9" orientation="landscape" horizontalDpi="300" verticalDpi="300" r:id="rId1"/>
  <headerFooter scaleWithDoc="0">
    <oddHeader>&amp;L&amp;"+,обычный"&amp;12Подъезд №&amp;P&amp;R&amp;"+,обычный"&amp;12ТСЖ "Звездный-11"</oddHeader>
  </headerFooter>
  <rowBreaks count="4" manualBreakCount="4">
    <brk id="21" max="16383" man="1"/>
    <brk id="41" max="16383" man="1"/>
    <brk id="61" max="16383" man="1"/>
    <brk id="8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7"/>
  <sheetViews>
    <sheetView zoomScaleNormal="100" workbookViewId="0"/>
  </sheetViews>
  <sheetFormatPr defaultColWidth="6.7109375" defaultRowHeight="14.1" customHeight="1" x14ac:dyDescent="0.2"/>
  <cols>
    <col min="1" max="1" width="10.7109375" style="194" customWidth="1"/>
    <col min="2" max="2" width="14.7109375" style="195" customWidth="1"/>
    <col min="3" max="3" width="2.7109375" style="190" customWidth="1"/>
    <col min="4" max="4" width="20.7109375" style="196" customWidth="1"/>
    <col min="5" max="16384" width="6.7109375" style="190"/>
  </cols>
  <sheetData>
    <row r="1" spans="1:4" ht="14.1" customHeight="1" x14ac:dyDescent="0.2">
      <c r="A1" s="198" t="s">
        <v>1</v>
      </c>
      <c r="B1" s="198" t="s">
        <v>332</v>
      </c>
      <c r="D1" s="198" t="s">
        <v>333</v>
      </c>
    </row>
    <row r="2" spans="1:4" ht="14.1" customHeight="1" x14ac:dyDescent="0.2">
      <c r="A2" s="194">
        <v>7001</v>
      </c>
      <c r="B2" s="195">
        <v>9173159234</v>
      </c>
      <c r="D2" s="196" t="str">
        <f>CONCATENATE("7",B2,";",TEXT(A2,"00-000"))</f>
        <v>79173159234;07-001</v>
      </c>
    </row>
    <row r="3" spans="1:4" ht="14.1" customHeight="1" x14ac:dyDescent="0.2">
      <c r="A3" s="194">
        <v>7003</v>
      </c>
      <c r="B3" s="195">
        <v>9878125801</v>
      </c>
      <c r="D3" s="196" t="str">
        <f t="shared" ref="D3:D70" si="0">CONCATENATE("7",B3,";",TEXT(A3,"00-000"))</f>
        <v>79878125801;07-003</v>
      </c>
    </row>
    <row r="4" spans="1:4" ht="14.1" customHeight="1" x14ac:dyDescent="0.2">
      <c r="A4" s="194">
        <v>7004</v>
      </c>
      <c r="B4" s="195">
        <v>9649947095</v>
      </c>
      <c r="D4" s="196" t="str">
        <f t="shared" si="0"/>
        <v>79649947095;07-004</v>
      </c>
    </row>
    <row r="5" spans="1:4" ht="14.1" customHeight="1" x14ac:dyDescent="0.2">
      <c r="A5" s="194">
        <v>7005</v>
      </c>
      <c r="B5" s="195">
        <v>9371495590</v>
      </c>
      <c r="D5" s="196" t="str">
        <f t="shared" si="0"/>
        <v>79371495590;07-005</v>
      </c>
    </row>
    <row r="6" spans="1:4" ht="14.1" customHeight="1" x14ac:dyDescent="0.2">
      <c r="A6" s="194">
        <v>7006</v>
      </c>
      <c r="B6" s="195">
        <v>9995393545</v>
      </c>
      <c r="D6" s="196" t="str">
        <f t="shared" si="0"/>
        <v>79995393545;07-006</v>
      </c>
    </row>
    <row r="7" spans="1:4" ht="14.1" customHeight="1" x14ac:dyDescent="0.2">
      <c r="A7" s="194">
        <v>7008</v>
      </c>
      <c r="B7" s="195">
        <v>9675068659</v>
      </c>
      <c r="D7" s="196" t="str">
        <f t="shared" si="0"/>
        <v>79675068659;07-008</v>
      </c>
    </row>
    <row r="8" spans="1:4" ht="14.1" customHeight="1" x14ac:dyDescent="0.2">
      <c r="A8" s="194">
        <v>7009</v>
      </c>
      <c r="B8" s="195">
        <v>9271002137</v>
      </c>
      <c r="D8" s="196" t="str">
        <f t="shared" si="0"/>
        <v>79271002137;07-009</v>
      </c>
    </row>
    <row r="9" spans="1:4" ht="14.1" customHeight="1" x14ac:dyDescent="0.2">
      <c r="A9" s="194">
        <v>7011</v>
      </c>
      <c r="B9" s="195">
        <v>9873297357</v>
      </c>
      <c r="D9" s="196" t="str">
        <f t="shared" si="0"/>
        <v>79873297357;07-011</v>
      </c>
    </row>
    <row r="10" spans="1:4" ht="14.1" customHeight="1" x14ac:dyDescent="0.2">
      <c r="A10" s="194">
        <v>7012</v>
      </c>
      <c r="B10" s="195">
        <v>9967790558</v>
      </c>
      <c r="D10" s="196" t="str">
        <f t="shared" si="0"/>
        <v>79967790558;07-012</v>
      </c>
    </row>
    <row r="11" spans="1:4" ht="14.1" customHeight="1" x14ac:dyDescent="0.2">
      <c r="A11" s="194">
        <v>7015</v>
      </c>
      <c r="B11" s="195">
        <v>9271352444</v>
      </c>
      <c r="D11" s="196" t="str">
        <f t="shared" si="0"/>
        <v>79271352444;07-015</v>
      </c>
    </row>
    <row r="12" spans="1:4" ht="14.1" customHeight="1" x14ac:dyDescent="0.2">
      <c r="A12" s="194">
        <v>7016</v>
      </c>
      <c r="B12" s="195">
        <v>9372634203</v>
      </c>
      <c r="D12" s="196" t="str">
        <f t="shared" si="0"/>
        <v>79372634203;07-016</v>
      </c>
    </row>
    <row r="13" spans="1:4" ht="14.1" customHeight="1" x14ac:dyDescent="0.2">
      <c r="A13" s="194">
        <v>7017</v>
      </c>
      <c r="B13" s="195">
        <v>9372440664</v>
      </c>
      <c r="D13" s="196" t="str">
        <f t="shared" si="0"/>
        <v>79372440664;07-017</v>
      </c>
    </row>
    <row r="14" spans="1:4" ht="14.1" customHeight="1" x14ac:dyDescent="0.2">
      <c r="A14" s="194">
        <v>7018</v>
      </c>
      <c r="B14" s="195">
        <v>9372607635</v>
      </c>
      <c r="D14" s="196" t="str">
        <f t="shared" si="0"/>
        <v>79372607635;07-018</v>
      </c>
    </row>
    <row r="15" spans="1:4" ht="14.1" customHeight="1" x14ac:dyDescent="0.2">
      <c r="A15" s="194">
        <v>7019</v>
      </c>
      <c r="B15" s="195">
        <v>9658800889</v>
      </c>
      <c r="D15" s="196" t="str">
        <f t="shared" si="0"/>
        <v>79658800889;07-019</v>
      </c>
    </row>
    <row r="16" spans="1:4" s="476" customFormat="1" ht="14.1" customHeight="1" x14ac:dyDescent="0.2">
      <c r="A16" s="194">
        <v>7020</v>
      </c>
      <c r="B16" s="195">
        <v>9271125730</v>
      </c>
      <c r="D16" s="196" t="str">
        <f t="shared" si="0"/>
        <v>79271125730;07-020</v>
      </c>
    </row>
    <row r="17" spans="1:4" ht="14.1" customHeight="1" x14ac:dyDescent="0.2">
      <c r="A17" s="194">
        <v>7021</v>
      </c>
      <c r="B17" s="195">
        <v>9271566411</v>
      </c>
      <c r="D17" s="196" t="str">
        <f t="shared" si="0"/>
        <v>79271566411;07-021</v>
      </c>
    </row>
    <row r="18" spans="1:4" ht="14.1" customHeight="1" x14ac:dyDescent="0.2">
      <c r="A18" s="194">
        <v>7022</v>
      </c>
      <c r="B18" s="195">
        <v>9271535617</v>
      </c>
      <c r="D18" s="196" t="str">
        <f t="shared" si="0"/>
        <v>79271535617;07-022</v>
      </c>
    </row>
    <row r="19" spans="1:4" ht="14.1" customHeight="1" x14ac:dyDescent="0.2">
      <c r="A19" s="194">
        <v>7023</v>
      </c>
      <c r="B19" s="195">
        <v>9271454838</v>
      </c>
      <c r="D19" s="196" t="str">
        <f t="shared" si="0"/>
        <v>79271454838;07-023</v>
      </c>
    </row>
    <row r="20" spans="1:4" ht="14.1" customHeight="1" x14ac:dyDescent="0.2">
      <c r="A20" s="194">
        <v>7024</v>
      </c>
      <c r="B20" s="195">
        <v>9173088716</v>
      </c>
      <c r="D20" s="196" t="str">
        <f t="shared" si="0"/>
        <v>79173088716;07-024</v>
      </c>
    </row>
    <row r="21" spans="1:4" ht="14.1" customHeight="1" x14ac:dyDescent="0.2">
      <c r="A21" s="194">
        <v>7025</v>
      </c>
      <c r="B21" s="195">
        <v>9376330890</v>
      </c>
      <c r="D21" s="196" t="str">
        <f t="shared" si="0"/>
        <v>79376330890;07-025</v>
      </c>
    </row>
    <row r="22" spans="1:4" ht="14.1" customHeight="1" x14ac:dyDescent="0.2">
      <c r="A22" s="194">
        <v>7026</v>
      </c>
      <c r="B22" s="195">
        <v>9085596090</v>
      </c>
      <c r="D22" s="196" t="str">
        <f t="shared" si="0"/>
        <v>79085596090;07-026</v>
      </c>
    </row>
    <row r="23" spans="1:4" ht="14.1" customHeight="1" x14ac:dyDescent="0.2">
      <c r="A23" s="194">
        <v>7026</v>
      </c>
      <c r="B23" s="195">
        <v>9173062472</v>
      </c>
      <c r="D23" s="196" t="str">
        <f t="shared" si="0"/>
        <v>79173062472;07-026</v>
      </c>
    </row>
    <row r="24" spans="1:4" ht="14.1" customHeight="1" x14ac:dyDescent="0.2">
      <c r="A24" s="194">
        <v>7028</v>
      </c>
      <c r="B24" s="195">
        <v>9198332139</v>
      </c>
      <c r="D24" s="196" t="str">
        <f t="shared" si="0"/>
        <v>79198332139;07-028</v>
      </c>
    </row>
    <row r="25" spans="1:4" ht="14.1" customHeight="1" x14ac:dyDescent="0.2">
      <c r="A25" s="194">
        <v>7032</v>
      </c>
      <c r="B25" s="195">
        <v>9873270703</v>
      </c>
      <c r="D25" s="196" t="str">
        <f t="shared" si="0"/>
        <v>79873270703;07-032</v>
      </c>
    </row>
    <row r="26" spans="1:4" ht="14.1" customHeight="1" x14ac:dyDescent="0.2">
      <c r="A26" s="194">
        <v>7035</v>
      </c>
      <c r="B26" s="195">
        <v>9372462333</v>
      </c>
      <c r="D26" s="196" t="str">
        <f t="shared" si="0"/>
        <v>79372462333;07-035</v>
      </c>
    </row>
    <row r="27" spans="1:4" ht="14.1" customHeight="1" x14ac:dyDescent="0.2">
      <c r="A27" s="194">
        <v>7036</v>
      </c>
      <c r="B27" s="195">
        <v>9372441323</v>
      </c>
      <c r="D27" s="196" t="str">
        <f t="shared" si="0"/>
        <v>79372441323;07-036</v>
      </c>
    </row>
    <row r="28" spans="1:4" ht="14.1" customHeight="1" x14ac:dyDescent="0.2">
      <c r="A28" s="194">
        <v>7037</v>
      </c>
      <c r="B28" s="195">
        <v>9061487850</v>
      </c>
      <c r="D28" s="196" t="str">
        <f t="shared" si="0"/>
        <v>79061487850;07-037</v>
      </c>
    </row>
    <row r="29" spans="1:4" ht="14.1" customHeight="1" x14ac:dyDescent="0.2">
      <c r="A29" s="194">
        <v>7038</v>
      </c>
      <c r="B29" s="195">
        <v>9271465961</v>
      </c>
      <c r="D29" s="196" t="str">
        <f t="shared" si="0"/>
        <v>79271465961;07-038</v>
      </c>
    </row>
    <row r="30" spans="1:4" ht="14.1" customHeight="1" x14ac:dyDescent="0.2">
      <c r="A30" s="194">
        <v>7040</v>
      </c>
      <c r="B30" s="195">
        <v>9172012653</v>
      </c>
      <c r="D30" s="196" t="str">
        <f t="shared" si="0"/>
        <v>79172012653;07-040</v>
      </c>
    </row>
    <row r="31" spans="1:4" ht="14.1" customHeight="1" x14ac:dyDescent="0.2">
      <c r="A31" s="194">
        <v>7041</v>
      </c>
      <c r="B31" s="195">
        <v>9063199206</v>
      </c>
      <c r="D31" s="196" t="str">
        <f t="shared" si="0"/>
        <v>79063199206;07-041</v>
      </c>
    </row>
    <row r="32" spans="1:4" ht="14.1" customHeight="1" x14ac:dyDescent="0.2">
      <c r="A32" s="194">
        <v>7042</v>
      </c>
      <c r="B32" s="195">
        <v>9379747627</v>
      </c>
      <c r="D32" s="196" t="str">
        <f t="shared" si="0"/>
        <v>79379747627;07-042</v>
      </c>
    </row>
    <row r="33" spans="1:4" ht="14.1" customHeight="1" x14ac:dyDescent="0.2">
      <c r="A33" s="194">
        <v>7043</v>
      </c>
      <c r="B33" s="195">
        <v>9093369703</v>
      </c>
      <c r="D33" s="196" t="str">
        <f t="shared" si="0"/>
        <v>79093369703;07-043</v>
      </c>
    </row>
    <row r="34" spans="1:4" ht="14.1" customHeight="1" x14ac:dyDescent="0.2">
      <c r="A34" s="194">
        <v>7044</v>
      </c>
      <c r="B34" s="195">
        <v>9271211667</v>
      </c>
      <c r="D34" s="196" t="str">
        <f t="shared" si="0"/>
        <v>79271211667;07-044</v>
      </c>
    </row>
    <row r="35" spans="1:4" ht="14.1" customHeight="1" x14ac:dyDescent="0.2">
      <c r="A35" s="194">
        <v>7045</v>
      </c>
      <c r="B35" s="195">
        <v>9271043940</v>
      </c>
      <c r="D35" s="196" t="str">
        <f t="shared" si="0"/>
        <v>79271043940;07-045</v>
      </c>
    </row>
    <row r="36" spans="1:4" ht="14.1" customHeight="1" x14ac:dyDescent="0.2">
      <c r="A36" s="194">
        <v>7048</v>
      </c>
      <c r="B36" s="195">
        <v>9279188272</v>
      </c>
      <c r="D36" s="196" t="str">
        <f t="shared" si="0"/>
        <v>79279188272;07-048</v>
      </c>
    </row>
    <row r="37" spans="1:4" ht="14.1" customHeight="1" x14ac:dyDescent="0.2">
      <c r="A37" s="194">
        <v>7049</v>
      </c>
      <c r="B37" s="195">
        <v>9271399759</v>
      </c>
      <c r="D37" s="196" t="str">
        <f t="shared" si="0"/>
        <v>79271399759;07-049</v>
      </c>
    </row>
    <row r="38" spans="1:4" ht="14.1" customHeight="1" x14ac:dyDescent="0.2">
      <c r="A38" s="194">
        <v>7050</v>
      </c>
      <c r="B38" s="195">
        <v>9518860432</v>
      </c>
      <c r="D38" s="196" t="str">
        <f t="shared" si="0"/>
        <v>79518860432;07-050</v>
      </c>
    </row>
    <row r="39" spans="1:4" ht="14.1" customHeight="1" x14ac:dyDescent="0.2">
      <c r="A39" s="194">
        <v>7051</v>
      </c>
      <c r="B39" s="195">
        <v>9271274334</v>
      </c>
      <c r="D39" s="196" t="str">
        <f t="shared" si="0"/>
        <v>79271274334;07-051</v>
      </c>
    </row>
    <row r="40" spans="1:4" ht="14.1" customHeight="1" x14ac:dyDescent="0.2">
      <c r="A40" s="194">
        <v>7052</v>
      </c>
      <c r="B40" s="195">
        <v>9270575805</v>
      </c>
      <c r="D40" s="196" t="str">
        <f t="shared" si="0"/>
        <v>79270575805;07-052</v>
      </c>
    </row>
    <row r="41" spans="1:4" ht="14.1" customHeight="1" x14ac:dyDescent="0.2">
      <c r="A41" s="194">
        <v>7053</v>
      </c>
      <c r="B41" s="195">
        <v>9198241178</v>
      </c>
      <c r="D41" s="196" t="str">
        <f t="shared" si="0"/>
        <v>79198241178;07-053</v>
      </c>
    </row>
    <row r="42" spans="1:4" ht="14.1" customHeight="1" x14ac:dyDescent="0.2">
      <c r="A42" s="194">
        <v>7054</v>
      </c>
      <c r="B42" s="195">
        <v>9370269108</v>
      </c>
      <c r="D42" s="196" t="str">
        <f t="shared" si="0"/>
        <v>79370269108;07-054</v>
      </c>
    </row>
    <row r="43" spans="1:4" ht="14.1" customHeight="1" x14ac:dyDescent="0.2">
      <c r="A43" s="194">
        <v>7055</v>
      </c>
      <c r="B43" s="195">
        <v>9873233510</v>
      </c>
      <c r="D43" s="196" t="str">
        <f t="shared" si="0"/>
        <v>79873233510;07-055</v>
      </c>
    </row>
    <row r="44" spans="1:4" ht="14.1" customHeight="1" x14ac:dyDescent="0.2">
      <c r="A44" s="194">
        <v>7056</v>
      </c>
      <c r="B44" s="195">
        <v>9271456213</v>
      </c>
      <c r="D44" s="196" t="str">
        <f t="shared" si="0"/>
        <v>79271456213;07-056</v>
      </c>
    </row>
    <row r="45" spans="1:4" ht="14.1" customHeight="1" x14ac:dyDescent="0.2">
      <c r="A45" s="194">
        <v>7056</v>
      </c>
      <c r="B45" s="195">
        <v>9085535688</v>
      </c>
      <c r="D45" s="196" t="str">
        <f t="shared" si="0"/>
        <v>79085535688;07-056</v>
      </c>
    </row>
    <row r="46" spans="1:4" ht="14.1" customHeight="1" x14ac:dyDescent="0.2">
      <c r="A46" s="194">
        <v>7057</v>
      </c>
      <c r="B46" s="195">
        <v>9173027730</v>
      </c>
      <c r="D46" s="196" t="str">
        <f t="shared" si="0"/>
        <v>79173027730;07-057</v>
      </c>
    </row>
    <row r="47" spans="1:4" ht="14.1" customHeight="1" x14ac:dyDescent="0.2">
      <c r="A47" s="194">
        <v>7065</v>
      </c>
      <c r="B47" s="195">
        <v>9603430999</v>
      </c>
      <c r="D47" s="196" t="str">
        <f t="shared" si="0"/>
        <v>79603430999;07-065</v>
      </c>
    </row>
    <row r="48" spans="1:4" ht="14.1" customHeight="1" x14ac:dyDescent="0.2">
      <c r="A48" s="194">
        <v>7066</v>
      </c>
      <c r="B48" s="195">
        <v>9271055098</v>
      </c>
      <c r="D48" s="196" t="str">
        <f t="shared" si="0"/>
        <v>79271055098;07-066</v>
      </c>
    </row>
    <row r="49" spans="1:4" ht="14.1" customHeight="1" x14ac:dyDescent="0.2">
      <c r="A49" s="194">
        <v>7070</v>
      </c>
      <c r="B49" s="195">
        <v>9873007523</v>
      </c>
      <c r="D49" s="196" t="str">
        <f t="shared" si="0"/>
        <v>79873007523;07-070</v>
      </c>
    </row>
    <row r="50" spans="1:4" ht="14.1" customHeight="1" x14ac:dyDescent="0.2">
      <c r="A50" s="194">
        <v>7071</v>
      </c>
      <c r="B50" s="195">
        <v>9033850017</v>
      </c>
      <c r="D50" s="196" t="str">
        <f t="shared" si="0"/>
        <v>79033850017;07-071</v>
      </c>
    </row>
    <row r="51" spans="1:4" ht="14.1" customHeight="1" x14ac:dyDescent="0.2">
      <c r="A51" s="194">
        <v>7072</v>
      </c>
      <c r="B51" s="195">
        <v>9198379204</v>
      </c>
      <c r="D51" s="196" t="str">
        <f t="shared" si="0"/>
        <v>79198379204;07-072</v>
      </c>
    </row>
    <row r="52" spans="1:4" ht="14.1" customHeight="1" x14ac:dyDescent="0.2">
      <c r="A52" s="194">
        <v>7073</v>
      </c>
      <c r="B52" s="195">
        <v>9658873999</v>
      </c>
      <c r="D52" s="196" t="str">
        <f t="shared" si="0"/>
        <v>79658873999;07-073</v>
      </c>
    </row>
    <row r="53" spans="1:4" ht="14.1" customHeight="1" x14ac:dyDescent="0.2">
      <c r="A53" s="194">
        <v>7077</v>
      </c>
      <c r="B53" s="195">
        <v>9991800379</v>
      </c>
      <c r="D53" s="196" t="str">
        <f t="shared" si="0"/>
        <v>79991800379;07-077</v>
      </c>
    </row>
    <row r="54" spans="1:4" ht="14.1" customHeight="1" x14ac:dyDescent="0.2">
      <c r="A54" s="194">
        <v>7077</v>
      </c>
      <c r="B54" s="195">
        <v>9271069352</v>
      </c>
      <c r="D54" s="196" t="str">
        <f t="shared" si="0"/>
        <v>79271069352;07-077</v>
      </c>
    </row>
    <row r="55" spans="1:4" ht="14.1" customHeight="1" x14ac:dyDescent="0.2">
      <c r="A55" s="194">
        <v>7078</v>
      </c>
      <c r="B55" s="195">
        <v>9539759125</v>
      </c>
      <c r="D55" s="196" t="str">
        <f t="shared" si="0"/>
        <v>79539759125;07-078</v>
      </c>
    </row>
    <row r="56" spans="1:4" ht="14.1" customHeight="1" x14ac:dyDescent="0.2">
      <c r="A56" s="194">
        <v>7080</v>
      </c>
      <c r="B56" s="195">
        <v>9648491801</v>
      </c>
      <c r="D56" s="196" t="str">
        <f t="shared" si="0"/>
        <v>79648491801;07-080</v>
      </c>
    </row>
    <row r="57" spans="1:4" ht="14.1" customHeight="1" x14ac:dyDescent="0.2">
      <c r="A57" s="194">
        <v>7081</v>
      </c>
      <c r="B57" s="195">
        <v>9658802480</v>
      </c>
      <c r="D57" s="196" t="str">
        <f t="shared" si="0"/>
        <v>79658802480;07-081</v>
      </c>
    </row>
    <row r="58" spans="1:4" ht="14.1" customHeight="1" x14ac:dyDescent="0.2">
      <c r="A58" s="194">
        <v>7083</v>
      </c>
      <c r="B58" s="195">
        <v>9873736335</v>
      </c>
      <c r="D58" s="196" t="str">
        <f t="shared" si="0"/>
        <v>79873736335;07-083</v>
      </c>
    </row>
    <row r="59" spans="1:4" ht="14.1" customHeight="1" x14ac:dyDescent="0.2">
      <c r="A59" s="194">
        <v>7084</v>
      </c>
      <c r="B59" s="195">
        <v>9093409793</v>
      </c>
      <c r="D59" s="196" t="str">
        <f t="shared" si="0"/>
        <v>79093409793;07-084</v>
      </c>
    </row>
    <row r="60" spans="1:4" ht="14.1" customHeight="1" x14ac:dyDescent="0.2">
      <c r="A60" s="194">
        <v>7084</v>
      </c>
      <c r="B60" s="195">
        <v>9198229080</v>
      </c>
      <c r="D60" s="196" t="str">
        <f t="shared" si="0"/>
        <v>79198229080;07-084</v>
      </c>
    </row>
    <row r="61" spans="1:4" ht="14.1" customHeight="1" x14ac:dyDescent="0.2">
      <c r="A61" s="194">
        <v>7085</v>
      </c>
      <c r="B61" s="195">
        <v>9198315836</v>
      </c>
      <c r="D61" s="196" t="str">
        <f t="shared" si="0"/>
        <v>79198315836;07-085</v>
      </c>
    </row>
    <row r="62" spans="1:4" ht="14.1" customHeight="1" x14ac:dyDescent="0.2">
      <c r="A62" s="194">
        <v>7086</v>
      </c>
      <c r="B62" s="195">
        <v>9271390070</v>
      </c>
      <c r="D62" s="196" t="str">
        <f t="shared" si="0"/>
        <v>79271390070;07-086</v>
      </c>
    </row>
    <row r="63" spans="1:4" ht="14.1" customHeight="1" x14ac:dyDescent="0.2">
      <c r="A63" s="194">
        <v>7088</v>
      </c>
      <c r="B63" s="195">
        <v>9063045500</v>
      </c>
      <c r="D63" s="196" t="str">
        <f t="shared" si="0"/>
        <v>79063045500;07-088</v>
      </c>
    </row>
    <row r="64" spans="1:4" ht="14.1" customHeight="1" x14ac:dyDescent="0.2">
      <c r="A64" s="194">
        <v>7089</v>
      </c>
      <c r="B64" s="195">
        <v>9272281456</v>
      </c>
      <c r="D64" s="196" t="str">
        <f t="shared" si="0"/>
        <v>79272281456;07-089</v>
      </c>
    </row>
    <row r="65" spans="1:4" ht="14.1" customHeight="1" x14ac:dyDescent="0.2">
      <c r="A65" s="194">
        <v>7090</v>
      </c>
      <c r="B65" s="195">
        <v>9379707079</v>
      </c>
      <c r="D65" s="196" t="str">
        <f t="shared" si="0"/>
        <v>79379707079;07-090</v>
      </c>
    </row>
    <row r="66" spans="1:4" ht="14.1" customHeight="1" x14ac:dyDescent="0.2">
      <c r="A66" s="194">
        <v>7091</v>
      </c>
      <c r="B66" s="195">
        <v>9271053733</v>
      </c>
      <c r="D66" s="196" t="str">
        <f t="shared" si="0"/>
        <v>79271053733;07-091</v>
      </c>
    </row>
    <row r="67" spans="1:4" ht="14.1" customHeight="1" x14ac:dyDescent="0.2">
      <c r="A67" s="194">
        <v>7092</v>
      </c>
      <c r="B67" s="195">
        <v>9372593142</v>
      </c>
      <c r="D67" s="196" t="str">
        <f t="shared" si="0"/>
        <v>79372593142;07-092</v>
      </c>
    </row>
    <row r="68" spans="1:4" ht="14.1" customHeight="1" x14ac:dyDescent="0.2">
      <c r="A68" s="194">
        <v>7094</v>
      </c>
      <c r="B68" s="195">
        <v>9093393651</v>
      </c>
      <c r="D68" s="196" t="str">
        <f t="shared" si="0"/>
        <v>79093393651;07-094</v>
      </c>
    </row>
    <row r="69" spans="1:4" ht="14.1" customHeight="1" x14ac:dyDescent="0.2">
      <c r="A69" s="194">
        <v>7095</v>
      </c>
      <c r="B69" s="195">
        <v>9179872857</v>
      </c>
      <c r="D69" s="196" t="str">
        <f t="shared" si="0"/>
        <v>79179872857;07-095</v>
      </c>
    </row>
    <row r="70" spans="1:4" ht="14.1" customHeight="1" x14ac:dyDescent="0.2">
      <c r="A70" s="194">
        <v>7097</v>
      </c>
      <c r="B70" s="195">
        <v>9085505047</v>
      </c>
      <c r="D70" s="196" t="str">
        <f t="shared" si="0"/>
        <v>79085505047;07-097</v>
      </c>
    </row>
    <row r="71" spans="1:4" ht="14.1" customHeight="1" x14ac:dyDescent="0.2">
      <c r="A71" s="194">
        <v>7099</v>
      </c>
      <c r="B71" s="195">
        <v>9053217404</v>
      </c>
      <c r="D71" s="196" t="str">
        <f t="shared" ref="D71:D146" si="1">CONCATENATE("7",B71,";",TEXT(A71,"00-000"))</f>
        <v>79053217404;07-099</v>
      </c>
    </row>
    <row r="72" spans="1:4" ht="14.1" customHeight="1" x14ac:dyDescent="0.2">
      <c r="A72" s="194">
        <v>7100</v>
      </c>
      <c r="B72" s="195">
        <v>9033857461</v>
      </c>
      <c r="D72" s="196" t="str">
        <f t="shared" si="1"/>
        <v>79033857461;07-100</v>
      </c>
    </row>
    <row r="73" spans="1:4" ht="14.1" customHeight="1" x14ac:dyDescent="0.2">
      <c r="A73" s="194">
        <v>7101</v>
      </c>
      <c r="B73" s="195">
        <v>9020468281</v>
      </c>
      <c r="D73" s="196" t="str">
        <f t="shared" si="1"/>
        <v>79020468281;07-101</v>
      </c>
    </row>
    <row r="74" spans="1:4" ht="14.1" customHeight="1" x14ac:dyDescent="0.2">
      <c r="A74" s="194">
        <v>7102</v>
      </c>
      <c r="B74" s="195">
        <v>9372685199</v>
      </c>
      <c r="D74" s="196" t="str">
        <f t="shared" si="1"/>
        <v>79372685199;07-102</v>
      </c>
    </row>
    <row r="75" spans="1:4" ht="14.1" customHeight="1" x14ac:dyDescent="0.2">
      <c r="A75" s="194">
        <v>7103</v>
      </c>
      <c r="B75" s="195">
        <v>9372464625</v>
      </c>
      <c r="D75" s="196" t="str">
        <f t="shared" si="1"/>
        <v>79372464625;07-103</v>
      </c>
    </row>
    <row r="76" spans="1:4" ht="14.1" customHeight="1" x14ac:dyDescent="0.2">
      <c r="A76" s="194">
        <v>7111</v>
      </c>
      <c r="B76" s="195">
        <v>9063013038</v>
      </c>
      <c r="D76" s="196" t="str">
        <f t="shared" si="1"/>
        <v>79063013038;07-111</v>
      </c>
    </row>
    <row r="77" spans="1:4" ht="14.1" customHeight="1" x14ac:dyDescent="0.2">
      <c r="A77" s="194">
        <v>7113</v>
      </c>
      <c r="B77" s="195">
        <v>9372670477</v>
      </c>
      <c r="D77" s="196" t="str">
        <f t="shared" si="1"/>
        <v>79372670477;07-113</v>
      </c>
    </row>
    <row r="78" spans="1:4" ht="14.1" customHeight="1" x14ac:dyDescent="0.2">
      <c r="A78" s="194">
        <v>7114</v>
      </c>
      <c r="B78" s="195">
        <v>9379692111</v>
      </c>
      <c r="D78" s="196" t="str">
        <f t="shared" si="1"/>
        <v>79379692111;07-114</v>
      </c>
    </row>
    <row r="79" spans="1:4" ht="14.1" customHeight="1" x14ac:dyDescent="0.2">
      <c r="A79" s="194">
        <v>7116</v>
      </c>
      <c r="B79" s="195">
        <v>9873150518</v>
      </c>
      <c r="D79" s="196" t="str">
        <f t="shared" si="1"/>
        <v>79873150518;07-116</v>
      </c>
    </row>
    <row r="80" spans="1:4" ht="14.1" customHeight="1" x14ac:dyDescent="0.2">
      <c r="A80" s="194">
        <v>7117</v>
      </c>
      <c r="B80" s="195">
        <v>9873320107</v>
      </c>
      <c r="D80" s="196" t="str">
        <f t="shared" si="1"/>
        <v>79873320107;07-117</v>
      </c>
    </row>
    <row r="81" spans="1:4" ht="14.1" customHeight="1" x14ac:dyDescent="0.2">
      <c r="A81" s="194">
        <v>7120</v>
      </c>
      <c r="B81" s="195">
        <v>9170245855</v>
      </c>
      <c r="D81" s="196" t="str">
        <f t="shared" si="1"/>
        <v>79170245855;07-120</v>
      </c>
    </row>
    <row r="82" spans="1:4" ht="14.1" customHeight="1" x14ac:dyDescent="0.2">
      <c r="A82" s="194">
        <v>7121</v>
      </c>
      <c r="B82" s="195">
        <v>9198301139</v>
      </c>
      <c r="D82" s="196" t="str">
        <f t="shared" si="1"/>
        <v>79198301139;07-121</v>
      </c>
    </row>
    <row r="83" spans="1:4" ht="14.1" customHeight="1" x14ac:dyDescent="0.2">
      <c r="A83" s="194">
        <v>7122</v>
      </c>
      <c r="B83" s="195">
        <v>9271008666</v>
      </c>
      <c r="D83" s="196" t="str">
        <f t="shared" si="1"/>
        <v>79271008666;07-122</v>
      </c>
    </row>
    <row r="84" spans="1:4" ht="14.1" customHeight="1" x14ac:dyDescent="0.2">
      <c r="A84" s="194">
        <v>7125</v>
      </c>
      <c r="B84" s="195">
        <v>9626268666</v>
      </c>
      <c r="D84" s="196" t="str">
        <f t="shared" si="1"/>
        <v>79626268666;07-125</v>
      </c>
    </row>
    <row r="85" spans="1:4" ht="14.1" customHeight="1" x14ac:dyDescent="0.2">
      <c r="A85" s="194">
        <v>7126</v>
      </c>
      <c r="B85" s="195">
        <v>9379674084</v>
      </c>
      <c r="D85" s="196" t="str">
        <f t="shared" si="1"/>
        <v>79379674084;07-126</v>
      </c>
    </row>
    <row r="86" spans="1:4" ht="14.1" customHeight="1" x14ac:dyDescent="0.2">
      <c r="A86" s="194">
        <v>7127</v>
      </c>
      <c r="B86" s="195">
        <v>9272794911</v>
      </c>
      <c r="D86" s="196" t="str">
        <f t="shared" si="1"/>
        <v>79272794911;07-127</v>
      </c>
    </row>
    <row r="87" spans="1:4" ht="14.1" customHeight="1" x14ac:dyDescent="0.2">
      <c r="A87" s="194">
        <v>7128</v>
      </c>
      <c r="B87" s="195">
        <v>9873812293</v>
      </c>
      <c r="D87" s="196" t="str">
        <f t="shared" si="1"/>
        <v>79873812293;07-128</v>
      </c>
    </row>
    <row r="88" spans="1:4" ht="14.1" customHeight="1" x14ac:dyDescent="0.2">
      <c r="A88" s="194">
        <v>7132</v>
      </c>
      <c r="B88" s="195">
        <v>9271503704</v>
      </c>
      <c r="D88" s="196" t="str">
        <f t="shared" si="1"/>
        <v>79271503704;07-132</v>
      </c>
    </row>
    <row r="89" spans="1:4" s="484" customFormat="1" ht="14.1" customHeight="1" x14ac:dyDescent="0.2">
      <c r="A89" s="194">
        <v>7132</v>
      </c>
      <c r="B89" s="195">
        <v>9271230617</v>
      </c>
      <c r="D89" s="196" t="str">
        <f t="shared" si="1"/>
        <v>79271230617;07-132</v>
      </c>
    </row>
    <row r="90" spans="1:4" ht="14.1" customHeight="1" x14ac:dyDescent="0.2">
      <c r="A90" s="194">
        <v>7133</v>
      </c>
      <c r="B90" s="195">
        <v>9198265567</v>
      </c>
      <c r="D90" s="196" t="str">
        <f t="shared" si="1"/>
        <v>79198265567;07-133</v>
      </c>
    </row>
    <row r="91" spans="1:4" s="434" customFormat="1" ht="14.1" customHeight="1" x14ac:dyDescent="0.2">
      <c r="A91" s="194">
        <v>7134</v>
      </c>
      <c r="B91" s="195">
        <v>9372546784</v>
      </c>
      <c r="D91" s="196" t="str">
        <f t="shared" si="1"/>
        <v>79372546784;07-134</v>
      </c>
    </row>
    <row r="92" spans="1:4" ht="14.1" customHeight="1" x14ac:dyDescent="0.2">
      <c r="A92" s="194">
        <v>7135</v>
      </c>
      <c r="B92" s="195">
        <v>9085562625</v>
      </c>
      <c r="D92" s="196" t="str">
        <f t="shared" si="1"/>
        <v>79085562625;07-135</v>
      </c>
    </row>
    <row r="93" spans="1:4" ht="14.1" customHeight="1" x14ac:dyDescent="0.2">
      <c r="A93" s="194">
        <v>7137</v>
      </c>
      <c r="B93" s="195">
        <v>9873844894</v>
      </c>
      <c r="D93" s="196" t="str">
        <f t="shared" si="1"/>
        <v>79873844894;07-137</v>
      </c>
    </row>
    <row r="94" spans="1:4" ht="14.1" customHeight="1" x14ac:dyDescent="0.2">
      <c r="A94" s="194">
        <v>7138</v>
      </c>
      <c r="B94" s="195">
        <v>9053803988</v>
      </c>
      <c r="D94" s="196" t="str">
        <f t="shared" si="1"/>
        <v>79053803988;07-138</v>
      </c>
    </row>
    <row r="95" spans="1:4" ht="14.1" customHeight="1" x14ac:dyDescent="0.2">
      <c r="A95" s="194">
        <v>7139</v>
      </c>
      <c r="B95" s="195">
        <v>9539795416</v>
      </c>
      <c r="D95" s="196" t="str">
        <f>CONCATENATE("7",B95,";",TEXT(A95,"00-000"))</f>
        <v>79539795416;07-139</v>
      </c>
    </row>
    <row r="96" spans="1:4" ht="14.1" customHeight="1" x14ac:dyDescent="0.2">
      <c r="A96" s="194">
        <v>7140</v>
      </c>
      <c r="B96" s="195">
        <v>9372422570</v>
      </c>
      <c r="D96" s="196" t="str">
        <f t="shared" si="1"/>
        <v>79372422570;07-140</v>
      </c>
    </row>
    <row r="97" spans="1:4" ht="14.1" customHeight="1" x14ac:dyDescent="0.2">
      <c r="A97" s="194">
        <v>7141</v>
      </c>
      <c r="B97" s="195">
        <v>9270511114</v>
      </c>
      <c r="D97" s="196" t="str">
        <f t="shared" si="1"/>
        <v>79270511114;07-141</v>
      </c>
    </row>
    <row r="98" spans="1:4" ht="14.1" customHeight="1" x14ac:dyDescent="0.2">
      <c r="A98" s="194">
        <v>7142</v>
      </c>
      <c r="B98" s="195">
        <v>9271278238</v>
      </c>
      <c r="D98" s="196" t="str">
        <f t="shared" si="1"/>
        <v>79271278238;07-142</v>
      </c>
    </row>
    <row r="99" spans="1:4" ht="14.1" customHeight="1" x14ac:dyDescent="0.2">
      <c r="A99" s="194">
        <v>7142</v>
      </c>
      <c r="B99" s="195">
        <v>9018214297</v>
      </c>
      <c r="D99" s="196" t="str">
        <f t="shared" si="1"/>
        <v>79018214297;07-142</v>
      </c>
    </row>
    <row r="100" spans="1:4" ht="14.1" customHeight="1" x14ac:dyDescent="0.2">
      <c r="A100" s="194">
        <v>7143</v>
      </c>
      <c r="B100" s="195">
        <v>9271104742</v>
      </c>
      <c r="D100" s="196" t="str">
        <f t="shared" si="1"/>
        <v>79271104742;07-143</v>
      </c>
    </row>
    <row r="101" spans="1:4" s="470" customFormat="1" ht="14.1" customHeight="1" x14ac:dyDescent="0.2">
      <c r="A101" s="194">
        <v>7144</v>
      </c>
      <c r="B101" s="195">
        <v>9372528410</v>
      </c>
      <c r="D101" s="196" t="str">
        <f t="shared" si="1"/>
        <v>79372528410;07-144</v>
      </c>
    </row>
    <row r="102" spans="1:4" ht="14.1" customHeight="1" x14ac:dyDescent="0.2">
      <c r="A102" s="194">
        <v>9001</v>
      </c>
      <c r="B102" s="195">
        <v>9372519877</v>
      </c>
      <c r="D102" s="196" t="str">
        <f t="shared" si="1"/>
        <v>79372519877;09-001</v>
      </c>
    </row>
    <row r="103" spans="1:4" ht="14.1" customHeight="1" x14ac:dyDescent="0.2">
      <c r="A103" s="194">
        <v>9004</v>
      </c>
      <c r="B103" s="195">
        <v>9272246967</v>
      </c>
      <c r="D103" s="196" t="str">
        <f t="shared" si="1"/>
        <v>79272246967;09-004</v>
      </c>
    </row>
    <row r="104" spans="1:4" ht="14.1" customHeight="1" x14ac:dyDescent="0.2">
      <c r="A104" s="194">
        <v>9005</v>
      </c>
      <c r="B104" s="195">
        <v>9648476650</v>
      </c>
      <c r="D104" s="196" t="str">
        <f t="shared" si="1"/>
        <v>79648476650;09-005</v>
      </c>
    </row>
    <row r="105" spans="1:4" ht="14.1" customHeight="1" x14ac:dyDescent="0.2">
      <c r="A105" s="194">
        <v>9007</v>
      </c>
      <c r="B105" s="195">
        <v>9173182739</v>
      </c>
      <c r="D105" s="196" t="str">
        <f t="shared" si="1"/>
        <v>79173182739;09-007</v>
      </c>
    </row>
    <row r="106" spans="1:4" s="513" customFormat="1" ht="14.1" customHeight="1" x14ac:dyDescent="0.2">
      <c r="A106" s="194">
        <v>9008</v>
      </c>
      <c r="B106" s="195">
        <v>9873082390</v>
      </c>
      <c r="D106" s="196" t="str">
        <f t="shared" si="1"/>
        <v>79873082390;09-008</v>
      </c>
    </row>
    <row r="107" spans="1:4" ht="14.1" customHeight="1" x14ac:dyDescent="0.2">
      <c r="A107" s="194">
        <v>9009</v>
      </c>
      <c r="B107" s="195">
        <v>9053885860</v>
      </c>
      <c r="D107" s="196" t="str">
        <f t="shared" si="1"/>
        <v>79053885860;09-009</v>
      </c>
    </row>
    <row r="108" spans="1:4" ht="14.1" customHeight="1" x14ac:dyDescent="0.2">
      <c r="A108" s="194">
        <v>9010</v>
      </c>
      <c r="B108" s="195">
        <v>9648797868</v>
      </c>
      <c r="D108" s="196" t="str">
        <f t="shared" si="1"/>
        <v>79648797868;09-010</v>
      </c>
    </row>
    <row r="109" spans="1:4" ht="14.1" customHeight="1" x14ac:dyDescent="0.2">
      <c r="A109" s="194">
        <v>9011</v>
      </c>
      <c r="B109" s="195">
        <v>9271316911</v>
      </c>
      <c r="D109" s="196" t="str">
        <f t="shared" si="1"/>
        <v>79271316911;09-011</v>
      </c>
    </row>
    <row r="110" spans="1:4" ht="14.1" customHeight="1" x14ac:dyDescent="0.2">
      <c r="A110" s="194">
        <v>9012</v>
      </c>
      <c r="B110" s="195">
        <v>9179837234</v>
      </c>
      <c r="D110" s="196" t="str">
        <f t="shared" si="1"/>
        <v>79179837234;09-012</v>
      </c>
    </row>
    <row r="111" spans="1:4" ht="14.1" customHeight="1" x14ac:dyDescent="0.2">
      <c r="A111" s="194">
        <v>9013</v>
      </c>
      <c r="B111" s="195">
        <v>9271143543</v>
      </c>
      <c r="D111" s="196" t="str">
        <f t="shared" si="1"/>
        <v>79271143543;09-013</v>
      </c>
    </row>
    <row r="112" spans="1:4" ht="14.1" customHeight="1" x14ac:dyDescent="0.2">
      <c r="A112" s="194">
        <v>9014</v>
      </c>
      <c r="B112" s="195">
        <v>9603511593</v>
      </c>
      <c r="D112" s="196" t="str">
        <f t="shared" si="1"/>
        <v>79603511593;09-014</v>
      </c>
    </row>
    <row r="113" spans="1:4" ht="14.1" customHeight="1" x14ac:dyDescent="0.2">
      <c r="A113" s="194">
        <v>9015</v>
      </c>
      <c r="B113" s="195">
        <v>9198364140</v>
      </c>
      <c r="D113" s="196" t="str">
        <f t="shared" si="1"/>
        <v>79198364140;09-015</v>
      </c>
    </row>
    <row r="114" spans="1:4" ht="14.1" customHeight="1" x14ac:dyDescent="0.2">
      <c r="A114" s="194">
        <v>9016</v>
      </c>
      <c r="B114" s="195">
        <v>9042423215</v>
      </c>
      <c r="D114" s="196" t="str">
        <f t="shared" si="1"/>
        <v>79042423215;09-016</v>
      </c>
    </row>
    <row r="115" spans="1:4" ht="14.1" customHeight="1" x14ac:dyDescent="0.2">
      <c r="A115" s="194">
        <v>9017</v>
      </c>
      <c r="B115" s="195">
        <v>9042423766</v>
      </c>
      <c r="D115" s="196" t="str">
        <f t="shared" si="1"/>
        <v>79042423766;09-017</v>
      </c>
    </row>
    <row r="116" spans="1:4" ht="14.1" customHeight="1" x14ac:dyDescent="0.2">
      <c r="A116" s="194">
        <v>9017</v>
      </c>
      <c r="B116" s="195">
        <v>9873063621</v>
      </c>
      <c r="D116" s="196" t="str">
        <f t="shared" si="1"/>
        <v>79873063621;09-017</v>
      </c>
    </row>
    <row r="117" spans="1:4" ht="14.1" customHeight="1" x14ac:dyDescent="0.2">
      <c r="A117" s="194">
        <v>9018</v>
      </c>
      <c r="B117" s="195">
        <v>9198290777</v>
      </c>
      <c r="D117" s="196" t="str">
        <f t="shared" si="1"/>
        <v>79198290777;09-018</v>
      </c>
    </row>
    <row r="118" spans="1:4" ht="14.1" customHeight="1" x14ac:dyDescent="0.2">
      <c r="A118" s="194">
        <v>9019</v>
      </c>
      <c r="B118" s="195">
        <v>9378076975</v>
      </c>
      <c r="D118" s="196" t="str">
        <f t="shared" si="1"/>
        <v>79378076975;09-019</v>
      </c>
    </row>
    <row r="119" spans="1:4" ht="14.1" customHeight="1" x14ac:dyDescent="0.2">
      <c r="A119" s="194">
        <v>9020</v>
      </c>
      <c r="B119" s="195">
        <v>9271352248</v>
      </c>
      <c r="D119" s="196" t="str">
        <f t="shared" si="1"/>
        <v>79271352248;09-020</v>
      </c>
    </row>
    <row r="120" spans="1:4" ht="14.1" customHeight="1" x14ac:dyDescent="0.2">
      <c r="A120" s="194">
        <v>9021</v>
      </c>
      <c r="B120" s="195">
        <v>9878363136</v>
      </c>
      <c r="D120" s="196" t="str">
        <f t="shared" si="1"/>
        <v>79878363136;09-021</v>
      </c>
    </row>
    <row r="121" spans="1:4" ht="14.1" customHeight="1" x14ac:dyDescent="0.2">
      <c r="A121" s="194">
        <v>9022</v>
      </c>
      <c r="B121" s="195">
        <v>9270533339</v>
      </c>
      <c r="D121" s="196" t="str">
        <f t="shared" si="1"/>
        <v>79270533339;09-022</v>
      </c>
    </row>
    <row r="122" spans="1:4" ht="14.1" customHeight="1" x14ac:dyDescent="0.2">
      <c r="A122" s="194">
        <v>9023</v>
      </c>
      <c r="B122" s="195">
        <v>9053866872</v>
      </c>
      <c r="D122" s="196" t="str">
        <f t="shared" si="1"/>
        <v>79053866872;09-023</v>
      </c>
    </row>
    <row r="123" spans="1:4" ht="14.1" customHeight="1" x14ac:dyDescent="0.2">
      <c r="A123" s="194">
        <v>9023</v>
      </c>
      <c r="B123" s="195">
        <v>9093348257</v>
      </c>
      <c r="D123" s="196" t="str">
        <f t="shared" si="1"/>
        <v>79093348257;09-023</v>
      </c>
    </row>
    <row r="124" spans="1:4" ht="14.1" customHeight="1" x14ac:dyDescent="0.2">
      <c r="A124" s="194">
        <v>9024</v>
      </c>
      <c r="B124" s="195">
        <v>9033295451</v>
      </c>
      <c r="D124" s="196" t="str">
        <f t="shared" si="1"/>
        <v>79033295451;09-024</v>
      </c>
    </row>
    <row r="125" spans="1:4" ht="14.1" customHeight="1" x14ac:dyDescent="0.2">
      <c r="A125" s="194">
        <v>9025</v>
      </c>
      <c r="B125" s="195">
        <v>9085446758</v>
      </c>
      <c r="D125" s="196" t="str">
        <f t="shared" si="1"/>
        <v>79085446758;09-025</v>
      </c>
    </row>
    <row r="126" spans="1:4" ht="14.1" customHeight="1" x14ac:dyDescent="0.2">
      <c r="A126" s="194">
        <v>9025</v>
      </c>
      <c r="B126" s="195">
        <v>9518820836</v>
      </c>
      <c r="D126" s="196" t="str">
        <f t="shared" si="1"/>
        <v>79518820836;09-025</v>
      </c>
    </row>
    <row r="127" spans="1:4" ht="14.1" customHeight="1" x14ac:dyDescent="0.2">
      <c r="A127" s="194">
        <v>9026</v>
      </c>
      <c r="B127" s="195">
        <v>9093300669</v>
      </c>
      <c r="D127" s="196" t="str">
        <f t="shared" si="1"/>
        <v>79093300669;09-026</v>
      </c>
    </row>
    <row r="128" spans="1:4" ht="14.1" customHeight="1" x14ac:dyDescent="0.2">
      <c r="A128" s="194">
        <v>9028</v>
      </c>
      <c r="B128" s="195">
        <v>9093304275</v>
      </c>
      <c r="D128" s="196" t="str">
        <f t="shared" si="1"/>
        <v>79093304275;09-028</v>
      </c>
    </row>
    <row r="129" spans="1:4" ht="14.1" customHeight="1" x14ac:dyDescent="0.2">
      <c r="A129" s="194">
        <v>9028</v>
      </c>
      <c r="B129" s="195">
        <v>9033805406</v>
      </c>
      <c r="D129" s="196" t="str">
        <f t="shared" si="1"/>
        <v>79033805406;09-028</v>
      </c>
    </row>
    <row r="130" spans="1:4" ht="14.1" customHeight="1" x14ac:dyDescent="0.2">
      <c r="A130" s="194">
        <v>9029</v>
      </c>
      <c r="B130" s="195">
        <v>9313858745</v>
      </c>
      <c r="D130" s="196" t="str">
        <f t="shared" si="1"/>
        <v>79313858745;09-029</v>
      </c>
    </row>
    <row r="131" spans="1:4" ht="14.1" customHeight="1" x14ac:dyDescent="0.2">
      <c r="A131" s="194">
        <v>9030</v>
      </c>
      <c r="B131" s="195">
        <v>9053821280</v>
      </c>
      <c r="D131" s="196" t="str">
        <f t="shared" si="1"/>
        <v>79053821280;09-030</v>
      </c>
    </row>
    <row r="132" spans="1:4" ht="14.1" customHeight="1" x14ac:dyDescent="0.2">
      <c r="A132" s="194">
        <v>9031</v>
      </c>
      <c r="B132" s="195">
        <v>9518824108</v>
      </c>
      <c r="D132" s="196" t="str">
        <f t="shared" si="1"/>
        <v>79518824108;09-031</v>
      </c>
    </row>
    <row r="133" spans="1:4" ht="14.1" customHeight="1" x14ac:dyDescent="0.2">
      <c r="A133" s="194">
        <v>9032</v>
      </c>
      <c r="B133" s="195">
        <v>9172131456</v>
      </c>
      <c r="D133" s="196" t="str">
        <f t="shared" si="1"/>
        <v>79172131456;09-032</v>
      </c>
    </row>
    <row r="134" spans="1:4" ht="14.1" customHeight="1" x14ac:dyDescent="0.2">
      <c r="A134" s="194">
        <v>9033</v>
      </c>
      <c r="B134" s="195">
        <v>9271540800</v>
      </c>
      <c r="D134" s="196" t="str">
        <f t="shared" si="1"/>
        <v>79271540800;09-033</v>
      </c>
    </row>
    <row r="135" spans="1:4" ht="14.1" customHeight="1" x14ac:dyDescent="0.2">
      <c r="A135" s="194">
        <v>9035</v>
      </c>
      <c r="B135" s="195">
        <v>9658897877</v>
      </c>
      <c r="D135" s="196" t="str">
        <f t="shared" si="1"/>
        <v>79658897877;09-035</v>
      </c>
    </row>
    <row r="136" spans="1:4" ht="14.1" customHeight="1" x14ac:dyDescent="0.2">
      <c r="A136" s="194">
        <v>9036</v>
      </c>
      <c r="B136" s="195">
        <v>9173000085</v>
      </c>
      <c r="D136" s="196" t="str">
        <f t="shared" si="1"/>
        <v>79173000085;09-036</v>
      </c>
    </row>
    <row r="137" spans="1:4" ht="14.1" customHeight="1" x14ac:dyDescent="0.2">
      <c r="A137" s="194">
        <v>9037</v>
      </c>
      <c r="B137" s="195">
        <v>9271437174</v>
      </c>
      <c r="D137" s="196" t="str">
        <f t="shared" si="1"/>
        <v>79271437174;09-037</v>
      </c>
    </row>
    <row r="138" spans="1:4" ht="14.1" customHeight="1" x14ac:dyDescent="0.2">
      <c r="A138" s="194">
        <v>9038</v>
      </c>
      <c r="B138" s="195">
        <v>9678032020</v>
      </c>
      <c r="D138" s="196" t="str">
        <f t="shared" si="1"/>
        <v>79678032020;09-038</v>
      </c>
    </row>
    <row r="139" spans="1:4" ht="14.1" customHeight="1" x14ac:dyDescent="0.2">
      <c r="A139" s="194">
        <v>9039</v>
      </c>
      <c r="B139" s="195">
        <v>9297733784</v>
      </c>
      <c r="D139" s="196" t="str">
        <f t="shared" si="1"/>
        <v>79297733784;09-039</v>
      </c>
    </row>
    <row r="140" spans="1:4" ht="14.1" customHeight="1" x14ac:dyDescent="0.2">
      <c r="A140" s="194">
        <v>9040</v>
      </c>
      <c r="B140" s="195">
        <v>9873611876</v>
      </c>
      <c r="D140" s="196" t="str">
        <f t="shared" si="1"/>
        <v>79873611876;09-040</v>
      </c>
    </row>
    <row r="141" spans="1:4" ht="14.1" customHeight="1" x14ac:dyDescent="0.2">
      <c r="A141" s="194">
        <v>9041</v>
      </c>
      <c r="B141" s="195">
        <v>9372409078</v>
      </c>
      <c r="D141" s="196" t="str">
        <f t="shared" si="1"/>
        <v>79372409078;09-041</v>
      </c>
    </row>
    <row r="142" spans="1:4" ht="14.1" customHeight="1" x14ac:dyDescent="0.2">
      <c r="A142" s="194">
        <v>9042</v>
      </c>
      <c r="B142" s="195">
        <v>9649992109</v>
      </c>
      <c r="D142" s="196" t="str">
        <f t="shared" si="1"/>
        <v>79649992109;09-042</v>
      </c>
    </row>
    <row r="143" spans="1:4" ht="14.1" customHeight="1" x14ac:dyDescent="0.2">
      <c r="A143" s="194">
        <v>9043</v>
      </c>
      <c r="B143" s="195">
        <v>9276291514</v>
      </c>
      <c r="D143" s="196" t="str">
        <f t="shared" si="1"/>
        <v>79276291514;09-043</v>
      </c>
    </row>
    <row r="144" spans="1:4" ht="14.1" customHeight="1" x14ac:dyDescent="0.2">
      <c r="A144" s="194">
        <v>9044</v>
      </c>
      <c r="B144" s="195">
        <v>9271223959</v>
      </c>
      <c r="D144" s="196" t="str">
        <f t="shared" si="1"/>
        <v>79271223959;09-044</v>
      </c>
    </row>
    <row r="145" spans="1:4" ht="14.1" customHeight="1" x14ac:dyDescent="0.2">
      <c r="A145" s="194">
        <v>9045</v>
      </c>
      <c r="B145" s="195">
        <v>9085504363</v>
      </c>
      <c r="D145" s="196" t="str">
        <f t="shared" si="1"/>
        <v>79085504363;09-045</v>
      </c>
    </row>
    <row r="146" spans="1:4" ht="14.1" customHeight="1" x14ac:dyDescent="0.2">
      <c r="A146" s="194">
        <v>9047</v>
      </c>
      <c r="B146" s="195">
        <v>9873686625</v>
      </c>
      <c r="D146" s="196" t="str">
        <f t="shared" si="1"/>
        <v>79873686625;09-047</v>
      </c>
    </row>
    <row r="147" spans="1:4" ht="14.1" customHeight="1" x14ac:dyDescent="0.2">
      <c r="A147" s="194">
        <v>9048</v>
      </c>
      <c r="B147" s="195">
        <v>9198310470</v>
      </c>
      <c r="D147" s="196" t="str">
        <f t="shared" ref="D147:D213" si="2">CONCATENATE("7",B147,";",TEXT(A147,"00-000"))</f>
        <v>79198310470;09-048</v>
      </c>
    </row>
    <row r="148" spans="1:4" ht="14.1" customHeight="1" x14ac:dyDescent="0.2">
      <c r="A148" s="194">
        <v>9049</v>
      </c>
      <c r="B148" s="195">
        <v>9053294358</v>
      </c>
      <c r="D148" s="196" t="str">
        <f t="shared" si="2"/>
        <v>79053294358;09-049</v>
      </c>
    </row>
    <row r="149" spans="1:4" ht="14.1" customHeight="1" x14ac:dyDescent="0.2">
      <c r="A149" s="194">
        <v>9050</v>
      </c>
      <c r="B149" s="195">
        <v>9085479208</v>
      </c>
      <c r="D149" s="196" t="str">
        <f t="shared" si="2"/>
        <v>79085479208;09-050</v>
      </c>
    </row>
    <row r="150" spans="1:4" ht="14.1" customHeight="1" x14ac:dyDescent="0.2">
      <c r="A150" s="194">
        <v>9050</v>
      </c>
      <c r="B150" s="195">
        <v>9518881027</v>
      </c>
      <c r="D150" s="196" t="str">
        <f t="shared" si="2"/>
        <v>79518881027;09-050</v>
      </c>
    </row>
    <row r="151" spans="1:4" ht="14.1" customHeight="1" x14ac:dyDescent="0.2">
      <c r="A151" s="194">
        <v>9051</v>
      </c>
      <c r="B151" s="195">
        <v>9378170821</v>
      </c>
      <c r="D151" s="196" t="str">
        <f t="shared" si="2"/>
        <v>79378170821;09-051</v>
      </c>
    </row>
    <row r="152" spans="1:4" ht="14.1" customHeight="1" x14ac:dyDescent="0.2">
      <c r="A152" s="194">
        <v>9051</v>
      </c>
      <c r="B152" s="195">
        <v>9271248742</v>
      </c>
      <c r="D152" s="196" t="str">
        <f t="shared" si="2"/>
        <v>79271248742;09-051</v>
      </c>
    </row>
    <row r="153" spans="1:4" ht="14.1" customHeight="1" x14ac:dyDescent="0.2">
      <c r="A153" s="194">
        <v>9052</v>
      </c>
      <c r="B153" s="195">
        <v>9173253590</v>
      </c>
      <c r="D153" s="196" t="str">
        <f t="shared" si="2"/>
        <v>79173253590;09-052</v>
      </c>
    </row>
    <row r="154" spans="1:4" ht="14.1" customHeight="1" x14ac:dyDescent="0.2">
      <c r="A154" s="194">
        <v>9054</v>
      </c>
      <c r="B154" s="195">
        <v>9372633910</v>
      </c>
      <c r="D154" s="196" t="str">
        <f t="shared" si="2"/>
        <v>79372633910;09-054</v>
      </c>
    </row>
    <row r="155" spans="1:4" ht="14.1" customHeight="1" x14ac:dyDescent="0.2">
      <c r="A155" s="194">
        <v>9055</v>
      </c>
      <c r="B155" s="195">
        <v>9271005884</v>
      </c>
      <c r="D155" s="196" t="str">
        <f t="shared" si="2"/>
        <v>79271005884;09-055</v>
      </c>
    </row>
    <row r="156" spans="1:4" ht="14.1" customHeight="1" x14ac:dyDescent="0.2">
      <c r="A156" s="194">
        <v>9056</v>
      </c>
      <c r="B156" s="195">
        <v>9270575009</v>
      </c>
      <c r="D156" s="196" t="str">
        <f t="shared" si="2"/>
        <v>79270575009;09-056</v>
      </c>
    </row>
    <row r="157" spans="1:4" ht="14.1" customHeight="1" x14ac:dyDescent="0.2">
      <c r="A157" s="194">
        <v>9057</v>
      </c>
      <c r="B157" s="195">
        <v>9271630619</v>
      </c>
      <c r="D157" s="196" t="str">
        <f t="shared" si="2"/>
        <v>79271630619;09-057</v>
      </c>
    </row>
    <row r="158" spans="1:4" ht="14.1" customHeight="1" x14ac:dyDescent="0.2">
      <c r="A158" s="194">
        <v>9058</v>
      </c>
      <c r="B158" s="195">
        <v>9085504542</v>
      </c>
      <c r="D158" s="196" t="str">
        <f t="shared" si="2"/>
        <v>79085504542;09-058</v>
      </c>
    </row>
    <row r="159" spans="1:4" ht="14.1" customHeight="1" x14ac:dyDescent="0.2">
      <c r="A159" s="194">
        <v>9060</v>
      </c>
      <c r="B159" s="195">
        <v>9198356333</v>
      </c>
      <c r="D159" s="196" t="str">
        <f t="shared" si="2"/>
        <v>79198356333;09-060</v>
      </c>
    </row>
    <row r="160" spans="1:4" ht="14.1" customHeight="1" x14ac:dyDescent="0.2">
      <c r="A160" s="194">
        <v>9061</v>
      </c>
      <c r="B160" s="195">
        <v>9271249141</v>
      </c>
      <c r="D160" s="196" t="str">
        <f t="shared" si="2"/>
        <v>79271249141;09-061</v>
      </c>
    </row>
    <row r="161" spans="1:4" ht="14.1" customHeight="1" x14ac:dyDescent="0.2">
      <c r="A161" s="194">
        <v>9064</v>
      </c>
      <c r="B161" s="195">
        <v>9020476979</v>
      </c>
      <c r="D161" s="196" t="str">
        <f t="shared" si="2"/>
        <v>79020476979;09-064</v>
      </c>
    </row>
    <row r="162" spans="1:4" ht="14.1" customHeight="1" x14ac:dyDescent="0.2">
      <c r="A162" s="194">
        <v>9065</v>
      </c>
      <c r="B162" s="195">
        <v>9379639916</v>
      </c>
      <c r="D162" s="196" t="str">
        <f t="shared" si="2"/>
        <v>79379639916;09-065</v>
      </c>
    </row>
    <row r="163" spans="1:4" ht="14.1" customHeight="1" x14ac:dyDescent="0.2">
      <c r="A163" s="194">
        <v>9066</v>
      </c>
      <c r="B163" s="195">
        <v>9616454339</v>
      </c>
      <c r="D163" s="196" t="str">
        <f t="shared" si="2"/>
        <v>79616454339;09-066</v>
      </c>
    </row>
    <row r="164" spans="1:4" ht="14.1" customHeight="1" x14ac:dyDescent="0.2">
      <c r="A164" s="194">
        <v>9066</v>
      </c>
      <c r="B164" s="195">
        <v>9020491532</v>
      </c>
      <c r="D164" s="196" t="str">
        <f t="shared" si="2"/>
        <v>79020491532;09-066</v>
      </c>
    </row>
    <row r="165" spans="1:4" ht="14.1" customHeight="1" x14ac:dyDescent="0.2">
      <c r="A165" s="194">
        <v>9067</v>
      </c>
      <c r="B165" s="195">
        <v>9172069706</v>
      </c>
      <c r="D165" s="196" t="str">
        <f t="shared" si="2"/>
        <v>79172069706;09-067</v>
      </c>
    </row>
    <row r="166" spans="1:4" ht="14.1" customHeight="1" x14ac:dyDescent="0.2">
      <c r="A166" s="194">
        <v>9068</v>
      </c>
      <c r="B166" s="195">
        <v>9376317657</v>
      </c>
      <c r="D166" s="196" t="str">
        <f t="shared" si="2"/>
        <v>79376317657;09-068</v>
      </c>
    </row>
    <row r="167" spans="1:4" ht="14.1" customHeight="1" x14ac:dyDescent="0.2">
      <c r="A167" s="194">
        <v>9069</v>
      </c>
      <c r="B167" s="195">
        <v>9378073100</v>
      </c>
      <c r="D167" s="196" t="str">
        <f t="shared" si="2"/>
        <v>79378073100;09-069</v>
      </c>
    </row>
    <row r="168" spans="1:4" ht="14.1" customHeight="1" x14ac:dyDescent="0.2">
      <c r="A168" s="194">
        <v>9070</v>
      </c>
      <c r="B168" s="195">
        <v>9631120303</v>
      </c>
      <c r="D168" s="196" t="str">
        <f t="shared" si="2"/>
        <v>79631120303;09-070</v>
      </c>
    </row>
    <row r="169" spans="1:4" s="423" customFormat="1" ht="14.1" customHeight="1" x14ac:dyDescent="0.2">
      <c r="A169" s="194">
        <v>9071</v>
      </c>
      <c r="B169" s="195">
        <v>9063058621</v>
      </c>
      <c r="D169" s="196" t="str">
        <f t="shared" si="2"/>
        <v>79063058621;09-071</v>
      </c>
    </row>
    <row r="170" spans="1:4" ht="14.1" customHeight="1" x14ac:dyDescent="0.2">
      <c r="A170" s="194">
        <v>9072</v>
      </c>
      <c r="B170" s="195">
        <v>9085527721</v>
      </c>
      <c r="D170" s="196" t="str">
        <f t="shared" si="2"/>
        <v>79085527721;09-072</v>
      </c>
    </row>
    <row r="171" spans="1:4" ht="14.1" customHeight="1" x14ac:dyDescent="0.2">
      <c r="A171" s="194">
        <v>9072</v>
      </c>
      <c r="B171" s="195">
        <v>9518866210</v>
      </c>
      <c r="D171" s="196" t="str">
        <f t="shared" si="2"/>
        <v>79518866210;09-072</v>
      </c>
    </row>
    <row r="172" spans="1:4" ht="14.1" customHeight="1" x14ac:dyDescent="0.2">
      <c r="A172" s="194">
        <v>9073</v>
      </c>
      <c r="B172" s="195">
        <v>9227703127</v>
      </c>
      <c r="D172" s="196" t="str">
        <f t="shared" si="2"/>
        <v>79227703127;09-073</v>
      </c>
    </row>
    <row r="173" spans="1:4" ht="14.1" customHeight="1" x14ac:dyDescent="0.2">
      <c r="A173" s="194">
        <v>9074</v>
      </c>
      <c r="B173" s="195">
        <v>9030456888</v>
      </c>
      <c r="D173" s="196" t="str">
        <f t="shared" si="2"/>
        <v>79030456888;09-074</v>
      </c>
    </row>
    <row r="174" spans="1:4" ht="14.1" customHeight="1" x14ac:dyDescent="0.2">
      <c r="A174" s="194">
        <v>9076</v>
      </c>
      <c r="B174" s="195">
        <v>9279197515</v>
      </c>
      <c r="D174" s="196" t="str">
        <f t="shared" si="2"/>
        <v>79279197515;09-076</v>
      </c>
    </row>
    <row r="175" spans="1:4" ht="14.1" customHeight="1" x14ac:dyDescent="0.2">
      <c r="A175" s="194">
        <v>9077</v>
      </c>
      <c r="B175" s="195">
        <v>9093329136</v>
      </c>
      <c r="D175" s="196" t="str">
        <f t="shared" si="2"/>
        <v>79093329136;09-077</v>
      </c>
    </row>
    <row r="176" spans="1:4" ht="14.1" customHeight="1" x14ac:dyDescent="0.2">
      <c r="A176" s="194">
        <v>9078</v>
      </c>
      <c r="B176" s="195">
        <v>9271240001</v>
      </c>
      <c r="D176" s="196" t="str">
        <f t="shared" si="2"/>
        <v>79271240001;09-078</v>
      </c>
    </row>
    <row r="177" spans="1:4" ht="14.1" customHeight="1" x14ac:dyDescent="0.2">
      <c r="A177" s="194">
        <v>9079</v>
      </c>
      <c r="B177" s="195">
        <v>9173154220</v>
      </c>
      <c r="D177" s="196" t="str">
        <f t="shared" si="2"/>
        <v>79173154220;09-079</v>
      </c>
    </row>
    <row r="178" spans="1:4" ht="14.1" customHeight="1" x14ac:dyDescent="0.2">
      <c r="A178" s="194">
        <v>9079</v>
      </c>
      <c r="B178" s="195">
        <v>9372449503</v>
      </c>
      <c r="D178" s="196" t="str">
        <f t="shared" si="2"/>
        <v>79372449503;09-079</v>
      </c>
    </row>
    <row r="179" spans="1:4" ht="14.1" customHeight="1" x14ac:dyDescent="0.2">
      <c r="A179" s="194">
        <v>9080</v>
      </c>
      <c r="B179" s="195">
        <v>9056434891</v>
      </c>
      <c r="D179" s="196" t="str">
        <f t="shared" si="2"/>
        <v>79056434891;09-080</v>
      </c>
    </row>
    <row r="180" spans="1:4" ht="14.1" customHeight="1" x14ac:dyDescent="0.2">
      <c r="A180" s="194">
        <v>9081</v>
      </c>
      <c r="B180" s="195">
        <v>9173248863</v>
      </c>
      <c r="D180" s="196" t="str">
        <f t="shared" si="2"/>
        <v>79173248863;09-081</v>
      </c>
    </row>
    <row r="181" spans="1:4" ht="14.1" customHeight="1" x14ac:dyDescent="0.2">
      <c r="A181" s="194">
        <v>9084</v>
      </c>
      <c r="B181" s="195">
        <v>9085546939</v>
      </c>
      <c r="D181" s="196" t="str">
        <f t="shared" si="2"/>
        <v>79085546939;09-084</v>
      </c>
    </row>
    <row r="182" spans="1:4" ht="14.1" customHeight="1" x14ac:dyDescent="0.2">
      <c r="A182" s="194">
        <v>9085</v>
      </c>
      <c r="B182" s="195">
        <v>9053278695</v>
      </c>
      <c r="D182" s="196" t="str">
        <f t="shared" si="2"/>
        <v>79053278695;09-085</v>
      </c>
    </row>
    <row r="183" spans="1:4" ht="14.1" customHeight="1" x14ac:dyDescent="0.2">
      <c r="A183" s="194">
        <v>9088</v>
      </c>
      <c r="B183" s="195">
        <v>9271053590</v>
      </c>
      <c r="D183" s="196" t="str">
        <f t="shared" si="2"/>
        <v>79271053590;09-088</v>
      </c>
    </row>
    <row r="184" spans="1:4" ht="14.1" customHeight="1" x14ac:dyDescent="0.2">
      <c r="A184" s="194">
        <v>9089</v>
      </c>
      <c r="B184" s="195">
        <v>9271457334</v>
      </c>
      <c r="D184" s="196" t="str">
        <f t="shared" si="2"/>
        <v>79271457334;09-089</v>
      </c>
    </row>
    <row r="185" spans="1:4" ht="14.1" customHeight="1" x14ac:dyDescent="0.2">
      <c r="A185" s="194">
        <v>9090</v>
      </c>
      <c r="B185" s="195">
        <v>9173203749</v>
      </c>
      <c r="D185" s="196" t="str">
        <f t="shared" si="2"/>
        <v>79173203749;09-090</v>
      </c>
    </row>
    <row r="186" spans="1:4" ht="14.1" customHeight="1" x14ac:dyDescent="0.2">
      <c r="A186" s="194">
        <v>9092</v>
      </c>
      <c r="B186" s="195">
        <v>9093384767</v>
      </c>
      <c r="D186" s="196" t="str">
        <f t="shared" si="2"/>
        <v>79093384767;09-092</v>
      </c>
    </row>
    <row r="187" spans="1:4" ht="14.1" customHeight="1" x14ac:dyDescent="0.2">
      <c r="A187" s="194">
        <v>9093</v>
      </c>
      <c r="B187" s="195">
        <v>9878339555</v>
      </c>
      <c r="D187" s="196" t="str">
        <f t="shared" si="2"/>
        <v>79878339555;09-093</v>
      </c>
    </row>
    <row r="188" spans="1:4" ht="14.1" customHeight="1" x14ac:dyDescent="0.2">
      <c r="A188" s="194">
        <v>9095</v>
      </c>
      <c r="B188" s="195">
        <v>9873611583</v>
      </c>
      <c r="D188" s="196" t="str">
        <f t="shared" si="2"/>
        <v>79873611583;09-095</v>
      </c>
    </row>
    <row r="189" spans="1:4" ht="14.1" customHeight="1" x14ac:dyDescent="0.2">
      <c r="A189" s="194">
        <v>9096</v>
      </c>
      <c r="B189" s="195">
        <v>9869901170</v>
      </c>
      <c r="D189" s="196" t="str">
        <f t="shared" si="2"/>
        <v>79869901170;09-096</v>
      </c>
    </row>
    <row r="190" spans="1:4" ht="14.1" customHeight="1" x14ac:dyDescent="0.2">
      <c r="A190" s="194">
        <v>9097</v>
      </c>
      <c r="B190" s="195">
        <v>9297770499</v>
      </c>
      <c r="D190" s="196" t="str">
        <f t="shared" si="2"/>
        <v>79297770499;09-097</v>
      </c>
    </row>
    <row r="191" spans="1:4" ht="14.1" customHeight="1" x14ac:dyDescent="0.2">
      <c r="A191" s="194">
        <v>9098</v>
      </c>
      <c r="B191" s="195">
        <v>9803748154</v>
      </c>
      <c r="D191" s="196" t="str">
        <f t="shared" si="2"/>
        <v>79803748154;09-098</v>
      </c>
    </row>
    <row r="192" spans="1:4" ht="14.1" customHeight="1" x14ac:dyDescent="0.2">
      <c r="A192" s="194">
        <v>9099</v>
      </c>
      <c r="B192" s="195">
        <v>9063127794</v>
      </c>
      <c r="D192" s="196" t="str">
        <f t="shared" si="2"/>
        <v>79063127794;09-099</v>
      </c>
    </row>
    <row r="193" spans="1:4" ht="14.1" customHeight="1" x14ac:dyDescent="0.2">
      <c r="A193" s="194">
        <v>9101</v>
      </c>
      <c r="B193" s="195">
        <v>9675090931</v>
      </c>
      <c r="D193" s="196" t="str">
        <f t="shared" si="2"/>
        <v>79675090931;09-101</v>
      </c>
    </row>
    <row r="194" spans="1:4" ht="14.1" customHeight="1" x14ac:dyDescent="0.2">
      <c r="A194" s="194">
        <v>9102</v>
      </c>
      <c r="B194" s="195">
        <v>9873821501</v>
      </c>
      <c r="D194" s="196" t="str">
        <f t="shared" si="2"/>
        <v>79873821501;09-102</v>
      </c>
    </row>
    <row r="195" spans="1:4" ht="14.1" customHeight="1" x14ac:dyDescent="0.2">
      <c r="A195" s="194">
        <v>9104</v>
      </c>
      <c r="B195" s="195">
        <v>9379633958</v>
      </c>
      <c r="D195" s="196" t="str">
        <f t="shared" si="2"/>
        <v>79379633958;09-104</v>
      </c>
    </row>
    <row r="196" spans="1:4" ht="14.1" customHeight="1" x14ac:dyDescent="0.2">
      <c r="A196" s="194">
        <v>9105</v>
      </c>
      <c r="B196" s="195">
        <v>9648792593</v>
      </c>
      <c r="D196" s="196" t="str">
        <f t="shared" si="2"/>
        <v>79648792593;09-105</v>
      </c>
    </row>
    <row r="197" spans="1:4" ht="14.1" customHeight="1" x14ac:dyDescent="0.2">
      <c r="A197" s="194">
        <v>9106</v>
      </c>
      <c r="B197" s="195">
        <v>9085513108</v>
      </c>
      <c r="D197" s="196" t="str">
        <f t="shared" si="2"/>
        <v>79085513108;09-106</v>
      </c>
    </row>
    <row r="198" spans="1:4" ht="14.1" customHeight="1" x14ac:dyDescent="0.2">
      <c r="A198" s="194">
        <v>9107</v>
      </c>
      <c r="B198" s="195">
        <v>9873704631</v>
      </c>
      <c r="D198" s="196" t="str">
        <f t="shared" si="2"/>
        <v>79873704631;09-107</v>
      </c>
    </row>
    <row r="199" spans="1:4" ht="14.1" customHeight="1" x14ac:dyDescent="0.2">
      <c r="A199" s="194">
        <v>9108</v>
      </c>
      <c r="B199" s="195">
        <v>9379606707</v>
      </c>
      <c r="D199" s="196" t="str">
        <f t="shared" si="2"/>
        <v>79379606707;09-108</v>
      </c>
    </row>
    <row r="200" spans="1:4" ht="14.1" customHeight="1" x14ac:dyDescent="0.2">
      <c r="A200" s="194">
        <v>9110</v>
      </c>
      <c r="B200" s="195">
        <v>9518888000</v>
      </c>
      <c r="D200" s="196" t="str">
        <f t="shared" si="2"/>
        <v>79518888000;09-110</v>
      </c>
    </row>
    <row r="201" spans="1:4" ht="14.1" customHeight="1" x14ac:dyDescent="0.2">
      <c r="A201" s="194">
        <v>9111</v>
      </c>
      <c r="B201" s="195">
        <v>9271289871</v>
      </c>
      <c r="D201" s="196" t="str">
        <f t="shared" si="2"/>
        <v>79271289871;09-111</v>
      </c>
    </row>
    <row r="202" spans="1:4" ht="14.1" customHeight="1" x14ac:dyDescent="0.2">
      <c r="A202" s="194">
        <v>9112</v>
      </c>
      <c r="B202" s="195">
        <v>9198394051</v>
      </c>
      <c r="D202" s="196" t="str">
        <f t="shared" si="2"/>
        <v>79198394051;09-112</v>
      </c>
    </row>
    <row r="203" spans="1:4" ht="14.1" customHeight="1" x14ac:dyDescent="0.2">
      <c r="A203" s="194">
        <v>9113</v>
      </c>
      <c r="B203" s="195">
        <v>9370270455</v>
      </c>
      <c r="D203" s="196" t="str">
        <f t="shared" si="2"/>
        <v>79370270455;09-113</v>
      </c>
    </row>
    <row r="204" spans="1:4" ht="14.1" customHeight="1" x14ac:dyDescent="0.2">
      <c r="A204" s="194">
        <v>9114</v>
      </c>
      <c r="B204" s="195">
        <v>9379648581</v>
      </c>
      <c r="D204" s="196" t="str">
        <f t="shared" si="2"/>
        <v>79379648581;09-114</v>
      </c>
    </row>
    <row r="205" spans="1:4" ht="14.1" customHeight="1" x14ac:dyDescent="0.2">
      <c r="A205" s="194">
        <v>9115</v>
      </c>
      <c r="B205" s="195">
        <v>9245077922</v>
      </c>
      <c r="D205" s="196" t="str">
        <f t="shared" si="2"/>
        <v>79245077922;09-115</v>
      </c>
    </row>
    <row r="206" spans="1:4" ht="14.1" customHeight="1" x14ac:dyDescent="0.2">
      <c r="A206" s="194">
        <v>9116</v>
      </c>
      <c r="B206" s="195">
        <v>9173084261</v>
      </c>
      <c r="D206" s="196" t="str">
        <f t="shared" si="2"/>
        <v>79173084261;09-116</v>
      </c>
    </row>
    <row r="207" spans="1:4" ht="14.1" customHeight="1" x14ac:dyDescent="0.2">
      <c r="A207" s="194">
        <v>9119</v>
      </c>
      <c r="B207" s="195">
        <v>9678020815</v>
      </c>
      <c r="D207" s="196" t="str">
        <f t="shared" si="2"/>
        <v>79678020815;09-119</v>
      </c>
    </row>
    <row r="208" spans="1:4" ht="14.1" customHeight="1" x14ac:dyDescent="0.2">
      <c r="A208" s="194">
        <v>9120</v>
      </c>
      <c r="B208" s="195">
        <v>9020447720</v>
      </c>
      <c r="D208" s="196" t="str">
        <f t="shared" si="2"/>
        <v>79020447720;09-120</v>
      </c>
    </row>
    <row r="209" spans="1:4" ht="14.1" customHeight="1" x14ac:dyDescent="0.2">
      <c r="A209" s="194">
        <v>9124</v>
      </c>
      <c r="B209" s="195">
        <v>9085512261</v>
      </c>
      <c r="D209" s="196" t="str">
        <f t="shared" si="2"/>
        <v>79085512261;09-124</v>
      </c>
    </row>
    <row r="210" spans="1:4" ht="14.1" customHeight="1" x14ac:dyDescent="0.2">
      <c r="A210" s="194">
        <v>9124</v>
      </c>
      <c r="B210" s="195">
        <v>9518889995</v>
      </c>
      <c r="D210" s="196" t="str">
        <f t="shared" si="2"/>
        <v>79518889995;09-124</v>
      </c>
    </row>
    <row r="211" spans="1:4" ht="14.1" customHeight="1" x14ac:dyDescent="0.2">
      <c r="A211" s="194">
        <v>9125</v>
      </c>
      <c r="B211" s="195">
        <v>9272247431</v>
      </c>
      <c r="D211" s="196" t="str">
        <f t="shared" si="2"/>
        <v>79272247431;09-125</v>
      </c>
    </row>
    <row r="212" spans="1:4" s="490" customFormat="1" ht="14.1" customHeight="1" x14ac:dyDescent="0.2">
      <c r="A212" s="194">
        <v>9127</v>
      </c>
      <c r="B212" s="195">
        <v>9271293960</v>
      </c>
      <c r="D212" s="196" t="str">
        <f t="shared" si="2"/>
        <v>79271293960;09-127</v>
      </c>
    </row>
    <row r="213" spans="1:4" ht="14.1" customHeight="1" x14ac:dyDescent="0.2">
      <c r="A213" s="194">
        <v>9128</v>
      </c>
      <c r="B213" s="195">
        <v>9271041195</v>
      </c>
      <c r="D213" s="196" t="str">
        <f t="shared" si="2"/>
        <v>79271041195;09-128</v>
      </c>
    </row>
    <row r="214" spans="1:4" ht="14.1" customHeight="1" x14ac:dyDescent="0.2">
      <c r="A214" s="194">
        <v>9130</v>
      </c>
      <c r="B214" s="195">
        <v>9063095566</v>
      </c>
      <c r="D214" s="196" t="str">
        <f t="shared" ref="D214:D287" si="3">CONCATENATE("7",B214,";",TEXT(A214,"00-000"))</f>
        <v>79063095566;09-130</v>
      </c>
    </row>
    <row r="215" spans="1:4" ht="14.1" customHeight="1" x14ac:dyDescent="0.2">
      <c r="A215" s="194">
        <v>9130</v>
      </c>
      <c r="B215" s="195">
        <v>9603559053</v>
      </c>
      <c r="D215" s="196" t="str">
        <f t="shared" si="3"/>
        <v>79603559053;09-130</v>
      </c>
    </row>
    <row r="216" spans="1:4" ht="14.1" customHeight="1" x14ac:dyDescent="0.2">
      <c r="A216" s="194">
        <v>9131</v>
      </c>
      <c r="B216" s="195">
        <v>9873187843</v>
      </c>
      <c r="D216" s="196" t="str">
        <f t="shared" si="3"/>
        <v>79873187843;09-131</v>
      </c>
    </row>
    <row r="217" spans="1:4" ht="14.1" customHeight="1" x14ac:dyDescent="0.2">
      <c r="A217" s="194">
        <v>9132</v>
      </c>
      <c r="B217" s="195">
        <v>9271424156</v>
      </c>
      <c r="D217" s="196" t="str">
        <f t="shared" si="3"/>
        <v>79271424156;09-132</v>
      </c>
    </row>
    <row r="218" spans="1:4" s="492" customFormat="1" ht="14.1" customHeight="1" x14ac:dyDescent="0.2">
      <c r="A218" s="194">
        <v>9134</v>
      </c>
      <c r="B218" s="195">
        <v>9179809248</v>
      </c>
      <c r="D218" s="196" t="str">
        <f t="shared" si="3"/>
        <v>79179809248;09-134</v>
      </c>
    </row>
    <row r="219" spans="1:4" ht="14.1" customHeight="1" x14ac:dyDescent="0.2">
      <c r="A219" s="194">
        <v>9135</v>
      </c>
      <c r="B219" s="195">
        <v>9372673538</v>
      </c>
      <c r="D219" s="196" t="str">
        <f t="shared" si="3"/>
        <v>79372673538;09-135</v>
      </c>
    </row>
    <row r="220" spans="1:4" ht="14.1" customHeight="1" x14ac:dyDescent="0.2">
      <c r="A220" s="194">
        <v>9136</v>
      </c>
      <c r="B220" s="195">
        <v>9271146350</v>
      </c>
      <c r="D220" s="196" t="str">
        <f t="shared" si="3"/>
        <v>79271146350;09-136</v>
      </c>
    </row>
    <row r="221" spans="1:4" ht="14.1" customHeight="1" x14ac:dyDescent="0.2">
      <c r="A221" s="194">
        <v>9137</v>
      </c>
      <c r="B221" s="195">
        <v>9372455686</v>
      </c>
      <c r="D221" s="196" t="str">
        <f t="shared" si="3"/>
        <v>79372455686;09-137</v>
      </c>
    </row>
    <row r="222" spans="1:4" ht="14.1" customHeight="1" x14ac:dyDescent="0.2">
      <c r="A222" s="194">
        <v>9138</v>
      </c>
      <c r="B222" s="195">
        <v>9053887388</v>
      </c>
      <c r="D222" s="196" t="str">
        <f t="shared" si="3"/>
        <v>79053887388;09-138</v>
      </c>
    </row>
    <row r="223" spans="1:4" s="447" customFormat="1" ht="14.1" customHeight="1" x14ac:dyDescent="0.2">
      <c r="A223" s="194">
        <v>9139</v>
      </c>
      <c r="B223" s="195">
        <v>9020477604</v>
      </c>
      <c r="D223" s="196" t="str">
        <f t="shared" si="3"/>
        <v>79020477604;09-139</v>
      </c>
    </row>
    <row r="224" spans="1:4" ht="14.1" customHeight="1" x14ac:dyDescent="0.2">
      <c r="A224" s="194">
        <v>9140</v>
      </c>
      <c r="B224" s="195">
        <v>9271421807</v>
      </c>
      <c r="D224" s="196" t="str">
        <f t="shared" si="3"/>
        <v>79271421807;09-140</v>
      </c>
    </row>
    <row r="225" spans="1:4" ht="14.1" customHeight="1" x14ac:dyDescent="0.2">
      <c r="A225" s="194">
        <v>9141</v>
      </c>
      <c r="B225" s="195">
        <v>9873593542</v>
      </c>
      <c r="D225" s="196" t="str">
        <f t="shared" si="3"/>
        <v>79873593542;09-141</v>
      </c>
    </row>
    <row r="226" spans="1:4" ht="14.1" customHeight="1" x14ac:dyDescent="0.2">
      <c r="A226" s="194">
        <v>9142</v>
      </c>
      <c r="B226" s="195">
        <v>9173200157</v>
      </c>
      <c r="D226" s="196" t="str">
        <f t="shared" si="3"/>
        <v>79173200157;09-142</v>
      </c>
    </row>
    <row r="227" spans="1:4" ht="14.1" customHeight="1" x14ac:dyDescent="0.2">
      <c r="A227" s="194">
        <v>9143</v>
      </c>
      <c r="B227" s="195">
        <v>9631130660</v>
      </c>
      <c r="D227" s="196" t="str">
        <f t="shared" si="3"/>
        <v>79631130660;09-143</v>
      </c>
    </row>
    <row r="228" spans="1:4" ht="14.1" customHeight="1" x14ac:dyDescent="0.2">
      <c r="A228" s="194">
        <v>9144</v>
      </c>
      <c r="B228" s="195">
        <v>9821522905</v>
      </c>
      <c r="D228" s="196" t="str">
        <f t="shared" si="3"/>
        <v>79821522905;09-144</v>
      </c>
    </row>
    <row r="229" spans="1:4" ht="14.1" customHeight="1" x14ac:dyDescent="0.2">
      <c r="A229" s="194">
        <v>11002</v>
      </c>
      <c r="B229" s="195">
        <v>9093365368</v>
      </c>
      <c r="D229" s="196" t="str">
        <f t="shared" si="3"/>
        <v>79093365368;11-002</v>
      </c>
    </row>
    <row r="230" spans="1:4" ht="14.1" customHeight="1" x14ac:dyDescent="0.2">
      <c r="A230" s="194">
        <v>11003</v>
      </c>
      <c r="B230" s="195">
        <v>9061551736</v>
      </c>
      <c r="D230" s="196" t="str">
        <f t="shared" si="3"/>
        <v>79061551736;11-003</v>
      </c>
    </row>
    <row r="231" spans="1:4" ht="14.1" customHeight="1" x14ac:dyDescent="0.2">
      <c r="A231" s="194">
        <v>11004</v>
      </c>
      <c r="B231" s="195">
        <v>9053214441</v>
      </c>
      <c r="D231" s="196" t="str">
        <f t="shared" si="3"/>
        <v>79053214441;11-004</v>
      </c>
    </row>
    <row r="232" spans="1:4" ht="14.1" customHeight="1" x14ac:dyDescent="0.2">
      <c r="A232" s="194">
        <v>11006</v>
      </c>
      <c r="B232" s="195">
        <v>9378023911</v>
      </c>
      <c r="D232" s="196" t="str">
        <f t="shared" si="3"/>
        <v>79378023911;11-006</v>
      </c>
    </row>
    <row r="233" spans="1:4" ht="14.1" customHeight="1" x14ac:dyDescent="0.2">
      <c r="A233" s="194">
        <v>11007</v>
      </c>
      <c r="B233" s="195">
        <v>9626255508</v>
      </c>
      <c r="D233" s="196" t="str">
        <f t="shared" si="3"/>
        <v>79626255508;11-007</v>
      </c>
    </row>
    <row r="234" spans="1:4" ht="14.1" customHeight="1" x14ac:dyDescent="0.2">
      <c r="A234" s="194">
        <v>11011</v>
      </c>
      <c r="B234" s="195">
        <v>9276239699</v>
      </c>
      <c r="D234" s="196" t="str">
        <f t="shared" si="3"/>
        <v>79276239699;11-011</v>
      </c>
    </row>
    <row r="235" spans="1:4" ht="14.1" customHeight="1" x14ac:dyDescent="0.2">
      <c r="A235" s="194">
        <v>11011</v>
      </c>
      <c r="B235" s="195">
        <v>9063062321</v>
      </c>
      <c r="D235" s="196" t="str">
        <f t="shared" si="3"/>
        <v>79063062321;11-011</v>
      </c>
    </row>
    <row r="236" spans="1:4" ht="14.1" customHeight="1" x14ac:dyDescent="0.2">
      <c r="A236" s="194">
        <v>11016</v>
      </c>
      <c r="B236" s="195">
        <v>9198328536</v>
      </c>
      <c r="D236" s="196" t="str">
        <f t="shared" si="3"/>
        <v>79198328536;11-016</v>
      </c>
    </row>
    <row r="237" spans="1:4" ht="14.1" customHeight="1" x14ac:dyDescent="0.2">
      <c r="A237" s="194">
        <v>11018</v>
      </c>
      <c r="B237" s="195">
        <v>9271434375</v>
      </c>
      <c r="D237" s="196" t="str">
        <f t="shared" si="3"/>
        <v>79271434375;11-018</v>
      </c>
    </row>
    <row r="238" spans="1:4" ht="14.1" customHeight="1" x14ac:dyDescent="0.2">
      <c r="A238" s="194">
        <v>11019</v>
      </c>
      <c r="B238" s="195">
        <v>9878072544</v>
      </c>
      <c r="D238" s="196" t="str">
        <f t="shared" si="3"/>
        <v>79878072544;11-019</v>
      </c>
    </row>
    <row r="239" spans="1:4" ht="14.1" customHeight="1" x14ac:dyDescent="0.2">
      <c r="A239" s="194">
        <v>11020</v>
      </c>
      <c r="B239" s="195">
        <v>9626169613</v>
      </c>
      <c r="D239" s="196" t="str">
        <f t="shared" si="3"/>
        <v>79626169613;11-020</v>
      </c>
    </row>
    <row r="240" spans="1:4" ht="14.1" customHeight="1" x14ac:dyDescent="0.2">
      <c r="A240" s="194">
        <v>11021</v>
      </c>
      <c r="B240" s="195">
        <v>9271432072</v>
      </c>
      <c r="D240" s="196" t="str">
        <f t="shared" si="3"/>
        <v>79271432072;11-021</v>
      </c>
    </row>
    <row r="241" spans="1:4" ht="14.1" customHeight="1" x14ac:dyDescent="0.2">
      <c r="A241" s="194">
        <v>11024</v>
      </c>
      <c r="B241" s="195">
        <v>9371450537</v>
      </c>
      <c r="D241" s="196" t="str">
        <f t="shared" si="3"/>
        <v>79371450537;11-024</v>
      </c>
    </row>
    <row r="242" spans="1:4" ht="14.1" customHeight="1" x14ac:dyDescent="0.2">
      <c r="A242" s="194">
        <v>11025</v>
      </c>
      <c r="B242" s="195">
        <v>9271248629</v>
      </c>
      <c r="D242" s="196" t="str">
        <f t="shared" si="3"/>
        <v>79271248629;11-025</v>
      </c>
    </row>
    <row r="243" spans="1:4" ht="14.1" customHeight="1" x14ac:dyDescent="0.2">
      <c r="A243" s="194">
        <v>11027</v>
      </c>
      <c r="B243" s="195">
        <v>9271023275</v>
      </c>
      <c r="D243" s="196" t="str">
        <f t="shared" si="3"/>
        <v>79271023275;11-027</v>
      </c>
    </row>
    <row r="244" spans="1:4" ht="14.1" customHeight="1" x14ac:dyDescent="0.2">
      <c r="A244" s="194">
        <v>11028</v>
      </c>
      <c r="B244" s="195">
        <v>9878113224</v>
      </c>
      <c r="D244" s="196" t="str">
        <f t="shared" si="3"/>
        <v>79878113224;11-028</v>
      </c>
    </row>
    <row r="245" spans="1:4" ht="14.1" customHeight="1" x14ac:dyDescent="0.2">
      <c r="A245" s="194">
        <v>11029</v>
      </c>
      <c r="B245" s="195">
        <v>9085479071</v>
      </c>
      <c r="D245" s="196" t="str">
        <f t="shared" si="3"/>
        <v>79085479071;11-029</v>
      </c>
    </row>
    <row r="246" spans="1:4" ht="14.1" customHeight="1" x14ac:dyDescent="0.2">
      <c r="A246" s="194">
        <v>11030</v>
      </c>
      <c r="B246" s="195">
        <v>9878284357</v>
      </c>
      <c r="D246" s="196" t="str">
        <f t="shared" si="3"/>
        <v>79878284357;11-030</v>
      </c>
    </row>
    <row r="247" spans="1:4" ht="14.1" customHeight="1" x14ac:dyDescent="0.2">
      <c r="A247" s="194">
        <v>11031</v>
      </c>
      <c r="B247" s="195">
        <v>9198333114</v>
      </c>
      <c r="D247" s="196" t="str">
        <f t="shared" si="3"/>
        <v>79198333114;11-031</v>
      </c>
    </row>
    <row r="248" spans="1:4" ht="14.1" customHeight="1" x14ac:dyDescent="0.2">
      <c r="A248" s="194">
        <v>11033</v>
      </c>
      <c r="B248" s="195">
        <v>9379858576</v>
      </c>
      <c r="D248" s="196" t="str">
        <f t="shared" si="3"/>
        <v>79379858576;11-033</v>
      </c>
    </row>
    <row r="249" spans="1:4" ht="14.1" customHeight="1" x14ac:dyDescent="0.2">
      <c r="A249" s="194">
        <v>11034</v>
      </c>
      <c r="B249" s="195">
        <v>9053807756</v>
      </c>
      <c r="D249" s="196" t="str">
        <f t="shared" si="3"/>
        <v>79053807756;11-034</v>
      </c>
    </row>
    <row r="250" spans="1:4" ht="14.1" customHeight="1" x14ac:dyDescent="0.2">
      <c r="A250" s="194">
        <v>11034</v>
      </c>
      <c r="B250" s="195">
        <v>9372567735</v>
      </c>
      <c r="D250" s="196" t="str">
        <f t="shared" si="3"/>
        <v>79372567735;11-034</v>
      </c>
    </row>
    <row r="251" spans="1:4" ht="14.1" customHeight="1" x14ac:dyDescent="0.2">
      <c r="A251" s="194">
        <v>11036</v>
      </c>
      <c r="B251" s="195">
        <v>9371475994</v>
      </c>
      <c r="D251" s="196" t="str">
        <f t="shared" si="3"/>
        <v>79371475994;11-036</v>
      </c>
    </row>
    <row r="252" spans="1:4" s="497" customFormat="1" ht="14.1" customHeight="1" x14ac:dyDescent="0.2">
      <c r="A252" s="194">
        <v>11036</v>
      </c>
      <c r="B252" s="195">
        <v>9372515913</v>
      </c>
      <c r="D252" s="196" t="str">
        <f t="shared" si="3"/>
        <v>79372515913;11-036</v>
      </c>
    </row>
    <row r="253" spans="1:4" ht="14.1" customHeight="1" x14ac:dyDescent="0.2">
      <c r="A253" s="194">
        <v>11038</v>
      </c>
      <c r="B253" s="195">
        <v>9271355058</v>
      </c>
      <c r="D253" s="196" t="str">
        <f t="shared" si="3"/>
        <v>79271355058;11-038</v>
      </c>
    </row>
    <row r="254" spans="1:4" ht="14.1" customHeight="1" x14ac:dyDescent="0.2">
      <c r="A254" s="194">
        <v>11039</v>
      </c>
      <c r="B254" s="195">
        <v>9271326532</v>
      </c>
      <c r="D254" s="196" t="str">
        <f t="shared" si="3"/>
        <v>79271326532;11-039</v>
      </c>
    </row>
    <row r="255" spans="1:4" ht="14.1" customHeight="1" x14ac:dyDescent="0.2">
      <c r="A255" s="194">
        <v>11040</v>
      </c>
      <c r="B255" s="195">
        <v>9869887662</v>
      </c>
      <c r="D255" s="196" t="str">
        <f t="shared" si="3"/>
        <v>79869887662;11-040</v>
      </c>
    </row>
    <row r="256" spans="1:4" ht="14.1" customHeight="1" x14ac:dyDescent="0.2">
      <c r="A256" s="194">
        <v>11041</v>
      </c>
      <c r="B256" s="195">
        <v>9042424117</v>
      </c>
      <c r="D256" s="196" t="str">
        <f t="shared" si="3"/>
        <v>79042424117;11-041</v>
      </c>
    </row>
    <row r="257" spans="1:4" ht="14.1" customHeight="1" x14ac:dyDescent="0.2">
      <c r="A257" s="194">
        <v>11042</v>
      </c>
      <c r="B257" s="195">
        <v>9042422201</v>
      </c>
      <c r="D257" s="196" t="str">
        <f t="shared" si="3"/>
        <v>79042422201;11-042</v>
      </c>
    </row>
    <row r="258" spans="1:4" ht="14.1" customHeight="1" x14ac:dyDescent="0.2">
      <c r="A258" s="194">
        <v>11043</v>
      </c>
      <c r="B258" s="195">
        <v>9371429949</v>
      </c>
      <c r="D258" s="196" t="str">
        <f t="shared" si="3"/>
        <v>79371429949;11-043</v>
      </c>
    </row>
    <row r="259" spans="1:4" ht="14.1" customHeight="1" x14ac:dyDescent="0.2">
      <c r="A259" s="194">
        <v>11045</v>
      </c>
      <c r="B259" s="195">
        <v>9878337599</v>
      </c>
      <c r="D259" s="196" t="str">
        <f t="shared" si="3"/>
        <v>79878337599;11-045</v>
      </c>
    </row>
    <row r="260" spans="1:4" ht="14.1" customHeight="1" x14ac:dyDescent="0.2">
      <c r="A260" s="194">
        <v>11046</v>
      </c>
      <c r="B260" s="195">
        <v>9279107006</v>
      </c>
      <c r="D260" s="196" t="str">
        <f t="shared" si="3"/>
        <v>79279107006;11-046</v>
      </c>
    </row>
    <row r="261" spans="1:4" ht="14.1" customHeight="1" x14ac:dyDescent="0.2">
      <c r="A261" s="194">
        <v>11047</v>
      </c>
      <c r="B261" s="195">
        <v>9271051080</v>
      </c>
      <c r="D261" s="196" t="str">
        <f t="shared" si="3"/>
        <v>79271051080;11-047</v>
      </c>
    </row>
    <row r="262" spans="1:4" ht="14.1" customHeight="1" x14ac:dyDescent="0.2">
      <c r="A262" s="194">
        <v>11048</v>
      </c>
      <c r="B262" s="195">
        <v>9320197723</v>
      </c>
      <c r="D262" s="196" t="str">
        <f t="shared" si="3"/>
        <v>79320197723;11-048</v>
      </c>
    </row>
    <row r="263" spans="1:4" ht="14.1" customHeight="1" x14ac:dyDescent="0.2">
      <c r="A263" s="194">
        <v>11049</v>
      </c>
      <c r="B263" s="195">
        <v>9878017150</v>
      </c>
      <c r="D263" s="196" t="str">
        <f t="shared" si="3"/>
        <v>79878017150;11-049</v>
      </c>
    </row>
    <row r="264" spans="1:4" ht="14.1" customHeight="1" x14ac:dyDescent="0.2">
      <c r="A264" s="194">
        <v>11050</v>
      </c>
      <c r="B264" s="195">
        <v>9271331227</v>
      </c>
      <c r="D264" s="196" t="str">
        <f t="shared" si="3"/>
        <v>79271331227;11-050</v>
      </c>
    </row>
    <row r="265" spans="1:4" ht="14.1" customHeight="1" x14ac:dyDescent="0.2">
      <c r="A265" s="194">
        <v>11053</v>
      </c>
      <c r="B265" s="195">
        <v>9172129490</v>
      </c>
      <c r="D265" s="196" t="str">
        <f t="shared" si="3"/>
        <v>79172129490;11-053</v>
      </c>
    </row>
    <row r="266" spans="1:4" ht="14.1" customHeight="1" x14ac:dyDescent="0.2">
      <c r="A266" s="194">
        <v>11055</v>
      </c>
      <c r="B266" s="195">
        <v>9271543816</v>
      </c>
      <c r="D266" s="196" t="str">
        <f t="shared" si="3"/>
        <v>79271543816;11-055</v>
      </c>
    </row>
    <row r="267" spans="1:4" ht="14.1" customHeight="1" x14ac:dyDescent="0.2">
      <c r="A267" s="194">
        <v>11056</v>
      </c>
      <c r="B267" s="195">
        <v>9173160730</v>
      </c>
      <c r="D267" s="196" t="str">
        <f t="shared" si="3"/>
        <v>79173160730;11-056</v>
      </c>
    </row>
    <row r="268" spans="1:4" ht="14.1" customHeight="1" x14ac:dyDescent="0.2">
      <c r="A268" s="194">
        <v>11059</v>
      </c>
      <c r="B268" s="195">
        <v>9085428581</v>
      </c>
      <c r="D268" s="196" t="str">
        <f t="shared" si="3"/>
        <v>79085428581;11-059</v>
      </c>
    </row>
    <row r="269" spans="1:4" ht="14.1" customHeight="1" x14ac:dyDescent="0.2">
      <c r="A269" s="194">
        <v>11063</v>
      </c>
      <c r="B269" s="195">
        <v>9063009101</v>
      </c>
      <c r="D269" s="196" t="str">
        <f t="shared" si="3"/>
        <v>79063009101;11-063</v>
      </c>
    </row>
    <row r="270" spans="1:4" ht="14.1" customHeight="1" x14ac:dyDescent="0.2">
      <c r="A270" s="194">
        <v>11064</v>
      </c>
      <c r="B270" s="195">
        <v>9536312074</v>
      </c>
      <c r="D270" s="196" t="str">
        <f t="shared" si="3"/>
        <v>79536312074;11-064</v>
      </c>
    </row>
    <row r="271" spans="1:4" ht="14.1" customHeight="1" x14ac:dyDescent="0.2">
      <c r="A271" s="194">
        <v>11069</v>
      </c>
      <c r="B271" s="195">
        <v>9085544106</v>
      </c>
      <c r="D271" s="196" t="str">
        <f t="shared" si="3"/>
        <v>79085544106;11-069</v>
      </c>
    </row>
    <row r="272" spans="1:4" ht="14.1" customHeight="1" x14ac:dyDescent="0.2">
      <c r="A272" s="194">
        <v>11072</v>
      </c>
      <c r="B272" s="195">
        <v>9053696943</v>
      </c>
      <c r="D272" s="196" t="str">
        <f t="shared" si="3"/>
        <v>79053696943;11-072</v>
      </c>
    </row>
    <row r="273" spans="1:4" ht="14.1" customHeight="1" x14ac:dyDescent="0.2">
      <c r="A273" s="194">
        <v>11074</v>
      </c>
      <c r="B273" s="195">
        <v>9279134518</v>
      </c>
      <c r="D273" s="196" t="str">
        <f t="shared" si="3"/>
        <v>79279134518;11-074</v>
      </c>
    </row>
    <row r="274" spans="1:4" ht="14.1" customHeight="1" x14ac:dyDescent="0.2">
      <c r="A274" s="194">
        <v>11079</v>
      </c>
      <c r="B274" s="195">
        <v>9376314105</v>
      </c>
      <c r="D274" s="196" t="str">
        <f t="shared" si="3"/>
        <v>79376314105;11-079</v>
      </c>
    </row>
    <row r="275" spans="1:4" ht="14.1" customHeight="1" x14ac:dyDescent="0.2">
      <c r="A275" s="194">
        <v>11080</v>
      </c>
      <c r="B275" s="195">
        <v>9372631805</v>
      </c>
      <c r="D275" s="196" t="str">
        <f t="shared" si="3"/>
        <v>79372631805;11-080</v>
      </c>
    </row>
    <row r="276" spans="1:4" ht="14.1" customHeight="1" x14ac:dyDescent="0.2">
      <c r="A276" s="194">
        <v>11080</v>
      </c>
      <c r="B276" s="195">
        <v>9616492324</v>
      </c>
      <c r="D276" s="196" t="str">
        <f t="shared" si="3"/>
        <v>79616492324;11-080</v>
      </c>
    </row>
    <row r="277" spans="1:4" ht="14.1" customHeight="1" x14ac:dyDescent="0.2">
      <c r="A277" s="194">
        <v>11080</v>
      </c>
      <c r="B277" s="195">
        <v>9518848444</v>
      </c>
      <c r="D277" s="196" t="str">
        <f t="shared" si="3"/>
        <v>79518848444;11-080</v>
      </c>
    </row>
    <row r="278" spans="1:4" ht="14.1" customHeight="1" x14ac:dyDescent="0.2">
      <c r="A278" s="194">
        <v>11082</v>
      </c>
      <c r="B278" s="195">
        <v>9297731726</v>
      </c>
      <c r="D278" s="196" t="str">
        <f t="shared" si="3"/>
        <v>79297731726;11-082</v>
      </c>
    </row>
    <row r="279" spans="1:4" ht="14.1" customHeight="1" x14ac:dyDescent="0.2">
      <c r="A279" s="194">
        <v>11083</v>
      </c>
      <c r="B279" s="195">
        <v>9276291963</v>
      </c>
      <c r="D279" s="196" t="str">
        <f t="shared" si="3"/>
        <v>79276291963;11-083</v>
      </c>
    </row>
    <row r="280" spans="1:4" ht="14.1" customHeight="1" x14ac:dyDescent="0.2">
      <c r="A280" s="194">
        <v>11085</v>
      </c>
      <c r="B280" s="195">
        <v>9272212387</v>
      </c>
      <c r="D280" s="196" t="str">
        <f t="shared" si="3"/>
        <v>79272212387;11-085</v>
      </c>
    </row>
    <row r="281" spans="1:4" ht="14.1" customHeight="1" x14ac:dyDescent="0.2">
      <c r="A281" s="194">
        <v>11089</v>
      </c>
      <c r="B281" s="195">
        <v>9030212728</v>
      </c>
      <c r="D281" s="196" t="str">
        <f t="shared" si="3"/>
        <v>79030212728;11-089</v>
      </c>
    </row>
    <row r="282" spans="1:4" ht="14.1" customHeight="1" x14ac:dyDescent="0.2">
      <c r="A282" s="194">
        <v>11090</v>
      </c>
      <c r="B282" s="195">
        <v>9172072008</v>
      </c>
      <c r="D282" s="196" t="str">
        <f t="shared" si="3"/>
        <v>79172072008;11-090</v>
      </c>
    </row>
    <row r="283" spans="1:4" ht="14.1" customHeight="1" x14ac:dyDescent="0.2">
      <c r="A283" s="194">
        <v>11091</v>
      </c>
      <c r="B283" s="195">
        <v>9271479365</v>
      </c>
      <c r="D283" s="196" t="str">
        <f t="shared" si="3"/>
        <v>79271479365;11-091</v>
      </c>
    </row>
    <row r="284" spans="1:4" ht="14.1" customHeight="1" x14ac:dyDescent="0.2">
      <c r="A284" s="194">
        <v>11092</v>
      </c>
      <c r="B284" s="195">
        <v>9271579167</v>
      </c>
      <c r="D284" s="196" t="str">
        <f t="shared" si="3"/>
        <v>79271579167;11-092</v>
      </c>
    </row>
    <row r="285" spans="1:4" ht="14.1" customHeight="1" x14ac:dyDescent="0.2">
      <c r="A285" s="194">
        <v>11094</v>
      </c>
      <c r="B285" s="195">
        <v>9173212185</v>
      </c>
      <c r="D285" s="196" t="str">
        <f t="shared" si="3"/>
        <v>79173212185;11-094</v>
      </c>
    </row>
    <row r="286" spans="1:4" ht="14.1" customHeight="1" x14ac:dyDescent="0.2">
      <c r="A286" s="194">
        <v>11097</v>
      </c>
      <c r="B286" s="195">
        <v>9378093446</v>
      </c>
      <c r="D286" s="196" t="str">
        <f t="shared" si="3"/>
        <v>79378093446;11-097</v>
      </c>
    </row>
    <row r="287" spans="1:4" ht="14.1" customHeight="1" x14ac:dyDescent="0.2">
      <c r="A287" s="194">
        <v>11098</v>
      </c>
      <c r="B287" s="195">
        <v>9272280404</v>
      </c>
      <c r="D287" s="196" t="str">
        <f t="shared" si="3"/>
        <v>79272280404;11-098</v>
      </c>
    </row>
  </sheetData>
  <sortState ref="A2:B261">
    <sortCondition ref="A11"/>
  </sortState>
  <conditionalFormatting sqref="A2:A1048576">
    <cfRule type="duplicateValues" dxfId="4" priority="3"/>
  </conditionalFormatting>
  <conditionalFormatting sqref="B2:B1048576">
    <cfRule type="duplicateValues" dxfId="3" priority="15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8"/>
  <sheetViews>
    <sheetView workbookViewId="0"/>
  </sheetViews>
  <sheetFormatPr defaultColWidth="8.7109375" defaultRowHeight="14.1" customHeight="1" x14ac:dyDescent="0.2"/>
  <cols>
    <col min="1" max="1" width="8.7109375" style="190"/>
    <col min="2" max="2" width="10.7109375" style="190" customWidth="1"/>
    <col min="3" max="16384" width="8.7109375" style="190"/>
  </cols>
  <sheetData>
    <row r="1" spans="1:4" ht="14.1" customHeight="1" x14ac:dyDescent="0.2">
      <c r="A1" s="204" t="s">
        <v>1</v>
      </c>
      <c r="B1" s="204" t="s">
        <v>334</v>
      </c>
      <c r="C1" s="210" t="s">
        <v>552</v>
      </c>
      <c r="D1" s="204" t="s">
        <v>335</v>
      </c>
    </row>
    <row r="2" spans="1:4" ht="14.1" customHeight="1" x14ac:dyDescent="0.2">
      <c r="A2" s="194">
        <v>7001</v>
      </c>
      <c r="B2" s="204">
        <v>9489530480</v>
      </c>
      <c r="C2" s="204">
        <v>25727</v>
      </c>
      <c r="D2" s="204">
        <f>'ЗВД-7'!JZ2</f>
        <v>25727</v>
      </c>
    </row>
    <row r="3" spans="1:4" ht="14.1" customHeight="1" x14ac:dyDescent="0.2">
      <c r="A3" s="194">
        <v>7002</v>
      </c>
      <c r="B3" s="204">
        <v>9489530589</v>
      </c>
      <c r="C3" s="204">
        <v>4422</v>
      </c>
      <c r="D3" s="204">
        <f>'ЗВД-7'!JZ3</f>
        <v>4422</v>
      </c>
    </row>
    <row r="4" spans="1:4" ht="14.1" customHeight="1" x14ac:dyDescent="0.2">
      <c r="A4" s="194">
        <v>7003</v>
      </c>
      <c r="B4" s="204">
        <v>9489530688</v>
      </c>
      <c r="C4" s="204"/>
      <c r="D4" s="204">
        <f>'ЗВД-7'!JZ4</f>
        <v>0</v>
      </c>
    </row>
    <row r="5" spans="1:4" ht="14.1" customHeight="1" x14ac:dyDescent="0.2">
      <c r="A5" s="194">
        <v>7004</v>
      </c>
      <c r="B5" s="204">
        <v>9489530787</v>
      </c>
      <c r="C5" s="204">
        <v>18645</v>
      </c>
      <c r="D5" s="204">
        <f>'ЗВД-7'!JZ5</f>
        <v>18645</v>
      </c>
    </row>
    <row r="6" spans="1:4" ht="14.1" customHeight="1" x14ac:dyDescent="0.2">
      <c r="A6" s="194">
        <v>7005</v>
      </c>
      <c r="B6" s="204">
        <v>9489530886</v>
      </c>
      <c r="C6" s="204">
        <v>35640</v>
      </c>
      <c r="D6" s="204">
        <f>'ЗВД-7'!JZ6</f>
        <v>35640</v>
      </c>
    </row>
    <row r="7" spans="1:4" ht="14.1" customHeight="1" x14ac:dyDescent="0.2">
      <c r="A7" s="194">
        <v>7006</v>
      </c>
      <c r="B7" s="204">
        <v>9489530985</v>
      </c>
      <c r="C7" s="204">
        <v>20653</v>
      </c>
      <c r="D7" s="204">
        <f>'ЗВД-7'!JZ7</f>
        <v>20653</v>
      </c>
    </row>
    <row r="8" spans="1:4" ht="14.1" customHeight="1" x14ac:dyDescent="0.2">
      <c r="A8" s="194">
        <v>7007</v>
      </c>
      <c r="B8" s="204">
        <v>9489531081</v>
      </c>
      <c r="C8" s="204">
        <v>11800</v>
      </c>
      <c r="D8" s="204">
        <f>'ЗВД-7'!JZ8</f>
        <v>11800</v>
      </c>
    </row>
    <row r="9" spans="1:4" ht="14.1" customHeight="1" x14ac:dyDescent="0.2">
      <c r="A9" s="194">
        <v>7008</v>
      </c>
      <c r="B9" s="204">
        <v>9489531180</v>
      </c>
      <c r="C9" s="204">
        <v>19600</v>
      </c>
      <c r="D9" s="204">
        <f>'ЗВД-7'!JZ9</f>
        <v>19600</v>
      </c>
    </row>
    <row r="10" spans="1:4" ht="14.1" customHeight="1" x14ac:dyDescent="0.2">
      <c r="A10" s="194">
        <v>7009</v>
      </c>
      <c r="B10" s="204">
        <v>9489531289</v>
      </c>
      <c r="C10" s="204">
        <v>35607</v>
      </c>
      <c r="D10" s="204">
        <f>'ЗВД-7'!JZ10</f>
        <v>35607</v>
      </c>
    </row>
    <row r="11" spans="1:4" ht="14.1" customHeight="1" x14ac:dyDescent="0.2">
      <c r="A11" s="194">
        <v>7010</v>
      </c>
      <c r="B11" s="204">
        <v>9489531388</v>
      </c>
      <c r="C11" s="204">
        <v>12261</v>
      </c>
      <c r="D11" s="204">
        <f>'ЗВД-7'!JZ11</f>
        <v>12261</v>
      </c>
    </row>
    <row r="12" spans="1:4" ht="14.1" customHeight="1" x14ac:dyDescent="0.2">
      <c r="A12" s="194">
        <v>7011</v>
      </c>
      <c r="B12" s="204">
        <v>9489531487</v>
      </c>
      <c r="C12" s="204">
        <v>12766</v>
      </c>
      <c r="D12" s="204">
        <f>'ЗВД-7'!JZ12</f>
        <v>12766</v>
      </c>
    </row>
    <row r="13" spans="1:4" ht="14.1" customHeight="1" x14ac:dyDescent="0.2">
      <c r="A13" s="194">
        <v>7012</v>
      </c>
      <c r="B13" s="204">
        <v>9489531586</v>
      </c>
      <c r="C13" s="204">
        <v>9250</v>
      </c>
      <c r="D13" s="204">
        <f>'ЗВД-7'!JZ13</f>
        <v>9250</v>
      </c>
    </row>
    <row r="14" spans="1:4" ht="14.1" customHeight="1" x14ac:dyDescent="0.2">
      <c r="A14" s="194">
        <v>7013</v>
      </c>
      <c r="B14" s="204">
        <v>9489531685</v>
      </c>
      <c r="C14" s="204">
        <v>51426</v>
      </c>
      <c r="D14" s="204">
        <f>'ЗВД-7'!JZ14</f>
        <v>51426</v>
      </c>
    </row>
    <row r="15" spans="1:4" ht="14.1" customHeight="1" x14ac:dyDescent="0.2">
      <c r="A15" s="194">
        <v>7014</v>
      </c>
      <c r="B15" s="204">
        <v>9489531784</v>
      </c>
      <c r="C15" s="204">
        <v>25549</v>
      </c>
      <c r="D15" s="204">
        <f>'ЗВД-7'!JZ15</f>
        <v>25549</v>
      </c>
    </row>
    <row r="16" spans="1:4" ht="14.1" customHeight="1" x14ac:dyDescent="0.2">
      <c r="A16" s="194">
        <v>7015</v>
      </c>
      <c r="B16" s="204">
        <v>9489531883</v>
      </c>
      <c r="C16" s="204"/>
      <c r="D16" s="204">
        <f>'ЗВД-7'!JZ16</f>
        <v>0</v>
      </c>
    </row>
    <row r="17" spans="1:4" ht="14.1" customHeight="1" x14ac:dyDescent="0.2">
      <c r="A17" s="194">
        <v>7016</v>
      </c>
      <c r="B17" s="204">
        <v>9489531982</v>
      </c>
      <c r="C17" s="204">
        <v>35533</v>
      </c>
      <c r="D17" s="204">
        <f>'ЗВД-7'!JZ17</f>
        <v>35533</v>
      </c>
    </row>
    <row r="18" spans="1:4" ht="14.1" customHeight="1" x14ac:dyDescent="0.2">
      <c r="A18" s="194">
        <v>7017</v>
      </c>
      <c r="B18" s="204">
        <v>9489532088</v>
      </c>
      <c r="C18" s="204">
        <v>30318</v>
      </c>
      <c r="D18" s="204">
        <f>'ЗВД-7'!JZ18</f>
        <v>30318</v>
      </c>
    </row>
    <row r="19" spans="1:4" ht="14.1" customHeight="1" x14ac:dyDescent="0.2">
      <c r="A19" s="194">
        <v>7018</v>
      </c>
      <c r="B19" s="204">
        <v>9489532187</v>
      </c>
      <c r="C19" s="204">
        <v>14739</v>
      </c>
      <c r="D19" s="204">
        <f>'ЗВД-7'!JZ19</f>
        <v>14739</v>
      </c>
    </row>
    <row r="20" spans="1:4" ht="14.1" customHeight="1" x14ac:dyDescent="0.2">
      <c r="A20" s="194">
        <v>7019</v>
      </c>
      <c r="B20" s="204">
        <v>9489532286</v>
      </c>
      <c r="C20" s="204"/>
      <c r="D20" s="204">
        <f>'ЗВД-7'!JZ20</f>
        <v>0</v>
      </c>
    </row>
    <row r="21" spans="1:4" ht="14.1" customHeight="1" x14ac:dyDescent="0.2">
      <c r="A21" s="194">
        <v>7020</v>
      </c>
      <c r="B21" s="204">
        <v>9489532385</v>
      </c>
      <c r="C21" s="204">
        <v>20282</v>
      </c>
      <c r="D21" s="204">
        <f>'ЗВД-7'!JZ21</f>
        <v>20282</v>
      </c>
    </row>
    <row r="22" spans="1:4" ht="14.1" customHeight="1" x14ac:dyDescent="0.2">
      <c r="A22" s="194">
        <v>7021</v>
      </c>
      <c r="B22" s="204">
        <v>9489532484</v>
      </c>
      <c r="C22" s="204">
        <v>26974</v>
      </c>
      <c r="D22" s="204">
        <f>'ЗВД-7'!JZ22</f>
        <v>26974</v>
      </c>
    </row>
    <row r="23" spans="1:4" ht="14.1" customHeight="1" x14ac:dyDescent="0.2">
      <c r="A23" s="194">
        <v>7022</v>
      </c>
      <c r="B23" s="204">
        <v>9489532583</v>
      </c>
      <c r="C23" s="204">
        <v>11885</v>
      </c>
      <c r="D23" s="204">
        <f>'ЗВД-7'!JZ23</f>
        <v>11885</v>
      </c>
    </row>
    <row r="24" spans="1:4" ht="14.1" customHeight="1" x14ac:dyDescent="0.2">
      <c r="A24" s="194">
        <v>7023</v>
      </c>
      <c r="B24" s="204">
        <v>9489532682</v>
      </c>
      <c r="C24" s="204">
        <v>15360</v>
      </c>
      <c r="D24" s="204">
        <f>'ЗВД-7'!JZ24</f>
        <v>15360</v>
      </c>
    </row>
    <row r="25" spans="1:4" ht="14.1" customHeight="1" x14ac:dyDescent="0.2">
      <c r="A25" s="194">
        <v>7024</v>
      </c>
      <c r="B25" s="204">
        <v>9489532781</v>
      </c>
      <c r="C25" s="204">
        <v>38299</v>
      </c>
      <c r="D25" s="204">
        <f>'ЗВД-7'!JZ25</f>
        <v>38299</v>
      </c>
    </row>
    <row r="26" spans="1:4" ht="14.1" customHeight="1" x14ac:dyDescent="0.2">
      <c r="A26" s="194">
        <v>7025</v>
      </c>
      <c r="B26" s="204">
        <v>9489532880</v>
      </c>
      <c r="C26" s="204">
        <v>41515</v>
      </c>
      <c r="D26" s="204">
        <f>'ЗВД-7'!JZ26</f>
        <v>41515</v>
      </c>
    </row>
    <row r="27" spans="1:4" ht="14.1" customHeight="1" x14ac:dyDescent="0.2">
      <c r="A27" s="194">
        <v>7026</v>
      </c>
      <c r="B27" s="204">
        <v>9489532989</v>
      </c>
      <c r="C27" s="204">
        <v>13081</v>
      </c>
      <c r="D27" s="204">
        <f>'ЗВД-7'!JZ27</f>
        <v>13081</v>
      </c>
    </row>
    <row r="28" spans="1:4" ht="14.1" customHeight="1" x14ac:dyDescent="0.2">
      <c r="A28" s="194">
        <v>7027</v>
      </c>
      <c r="B28" s="204">
        <v>9489533085</v>
      </c>
      <c r="C28" s="204">
        <v>12707</v>
      </c>
      <c r="D28" s="204">
        <f>'ЗВД-7'!JZ28</f>
        <v>12707</v>
      </c>
    </row>
    <row r="29" spans="1:4" ht="14.1" customHeight="1" x14ac:dyDescent="0.2">
      <c r="A29" s="194">
        <v>7028</v>
      </c>
      <c r="B29" s="204">
        <v>9489533184</v>
      </c>
      <c r="C29" s="204">
        <v>31577</v>
      </c>
      <c r="D29" s="204">
        <f>'ЗВД-7'!JZ29</f>
        <v>31577</v>
      </c>
    </row>
    <row r="30" spans="1:4" ht="14.1" customHeight="1" x14ac:dyDescent="0.2">
      <c r="A30" s="194">
        <v>7029</v>
      </c>
      <c r="B30" s="204">
        <v>9489533283</v>
      </c>
      <c r="C30" s="204"/>
      <c r="D30" s="204">
        <f>'ЗВД-7'!JZ30</f>
        <v>0</v>
      </c>
    </row>
    <row r="31" spans="1:4" ht="14.1" customHeight="1" x14ac:dyDescent="0.2">
      <c r="A31" s="194">
        <v>7030</v>
      </c>
      <c r="B31" s="204">
        <v>9489533382</v>
      </c>
      <c r="C31" s="204"/>
      <c r="D31" s="204">
        <f>'ЗВД-7'!JZ31</f>
        <v>0</v>
      </c>
    </row>
    <row r="32" spans="1:4" ht="14.1" customHeight="1" x14ac:dyDescent="0.2">
      <c r="A32" s="194">
        <v>7031</v>
      </c>
      <c r="B32" s="204">
        <v>9489533481</v>
      </c>
      <c r="C32" s="204">
        <v>16795</v>
      </c>
      <c r="D32" s="204">
        <f>'ЗВД-7'!JZ32</f>
        <v>16795</v>
      </c>
    </row>
    <row r="33" spans="1:4" ht="14.1" customHeight="1" x14ac:dyDescent="0.2">
      <c r="A33" s="194">
        <v>7032</v>
      </c>
      <c r="B33" s="204">
        <v>9489533580</v>
      </c>
      <c r="C33" s="204"/>
      <c r="D33" s="204">
        <f>'ЗВД-7'!JZ33</f>
        <v>0</v>
      </c>
    </row>
    <row r="34" spans="1:4" ht="14.1" customHeight="1" x14ac:dyDescent="0.2">
      <c r="A34" s="194">
        <v>7033</v>
      </c>
      <c r="B34" s="204">
        <v>9489533689</v>
      </c>
      <c r="C34" s="204">
        <v>23740</v>
      </c>
      <c r="D34" s="204">
        <f>'ЗВД-7'!JZ34</f>
        <v>23740</v>
      </c>
    </row>
    <row r="35" spans="1:4" ht="14.1" customHeight="1" x14ac:dyDescent="0.2">
      <c r="A35" s="194">
        <v>7034</v>
      </c>
      <c r="B35" s="204">
        <v>9489533788</v>
      </c>
      <c r="C35" s="204">
        <v>17571</v>
      </c>
      <c r="D35" s="204">
        <f>'ЗВД-7'!JZ35</f>
        <v>17571</v>
      </c>
    </row>
    <row r="36" spans="1:4" ht="14.1" customHeight="1" x14ac:dyDescent="0.2">
      <c r="A36" s="194">
        <v>7035</v>
      </c>
      <c r="B36" s="204">
        <v>9489533887</v>
      </c>
      <c r="C36" s="204"/>
      <c r="D36" s="204">
        <f>'ЗВД-7'!JZ36</f>
        <v>0</v>
      </c>
    </row>
    <row r="37" spans="1:4" ht="14.1" customHeight="1" x14ac:dyDescent="0.2">
      <c r="A37" s="194">
        <v>7036</v>
      </c>
      <c r="B37" s="204">
        <v>9489533986</v>
      </c>
      <c r="C37" s="204">
        <v>19596</v>
      </c>
      <c r="D37" s="204">
        <f>'ЗВД-7'!JZ37</f>
        <v>19596</v>
      </c>
    </row>
    <row r="38" spans="1:4" ht="14.1" customHeight="1" x14ac:dyDescent="0.2">
      <c r="A38" s="194">
        <v>7037</v>
      </c>
      <c r="B38" s="204">
        <v>9489534082</v>
      </c>
      <c r="C38" s="204">
        <v>13562</v>
      </c>
      <c r="D38" s="204">
        <f>'ЗВД-7'!JZ38</f>
        <v>13562</v>
      </c>
    </row>
    <row r="39" spans="1:4" ht="14.1" customHeight="1" x14ac:dyDescent="0.2">
      <c r="A39" s="194">
        <v>7038</v>
      </c>
      <c r="B39" s="204">
        <v>9489534181</v>
      </c>
      <c r="C39" s="204">
        <v>23416</v>
      </c>
      <c r="D39" s="204">
        <f>'ЗВД-7'!JZ39</f>
        <v>23416</v>
      </c>
    </row>
    <row r="40" spans="1:4" ht="14.1" customHeight="1" x14ac:dyDescent="0.2">
      <c r="A40" s="194">
        <v>7039</v>
      </c>
      <c r="B40" s="204">
        <v>9489534280</v>
      </c>
      <c r="C40" s="204">
        <v>15869</v>
      </c>
      <c r="D40" s="204">
        <f>'ЗВД-7'!JZ40</f>
        <v>15869</v>
      </c>
    </row>
    <row r="41" spans="1:4" ht="14.1" customHeight="1" x14ac:dyDescent="0.2">
      <c r="A41" s="194">
        <v>7040</v>
      </c>
      <c r="B41" s="204">
        <v>9489534389</v>
      </c>
      <c r="C41" s="204">
        <v>25010</v>
      </c>
      <c r="D41" s="204">
        <f>'ЗВД-7'!JZ41</f>
        <v>25010</v>
      </c>
    </row>
    <row r="42" spans="1:4" ht="14.1" customHeight="1" x14ac:dyDescent="0.2">
      <c r="A42" s="194">
        <v>7041</v>
      </c>
      <c r="B42" s="204">
        <v>9489534488</v>
      </c>
      <c r="C42" s="204"/>
      <c r="D42" s="204">
        <f>'ЗВД-7'!JZ42</f>
        <v>0</v>
      </c>
    </row>
    <row r="43" spans="1:4" ht="14.1" customHeight="1" x14ac:dyDescent="0.2">
      <c r="A43" s="194">
        <v>7042</v>
      </c>
      <c r="B43" s="204">
        <v>9489534587</v>
      </c>
      <c r="C43" s="204"/>
      <c r="D43" s="204">
        <f>'ЗВД-7'!JZ43</f>
        <v>0</v>
      </c>
    </row>
    <row r="44" spans="1:4" ht="14.1" customHeight="1" x14ac:dyDescent="0.2">
      <c r="A44" s="194">
        <v>7043</v>
      </c>
      <c r="B44" s="204">
        <v>9489534686</v>
      </c>
      <c r="C44" s="204">
        <v>26828</v>
      </c>
      <c r="D44" s="204">
        <f>'ЗВД-7'!JZ44</f>
        <v>26828</v>
      </c>
    </row>
    <row r="45" spans="1:4" ht="14.1" customHeight="1" x14ac:dyDescent="0.2">
      <c r="A45" s="194">
        <v>7044</v>
      </c>
      <c r="B45" s="204">
        <v>9489534785</v>
      </c>
      <c r="C45" s="204">
        <v>22580</v>
      </c>
      <c r="D45" s="204">
        <f>'ЗВД-7'!JZ45</f>
        <v>22580</v>
      </c>
    </row>
    <row r="46" spans="1:4" ht="14.1" customHeight="1" x14ac:dyDescent="0.2">
      <c r="A46" s="194">
        <v>7045</v>
      </c>
      <c r="B46" s="204">
        <v>9489534884</v>
      </c>
      <c r="C46" s="204">
        <v>16159</v>
      </c>
      <c r="D46" s="204">
        <f>'ЗВД-7'!JZ46</f>
        <v>16159</v>
      </c>
    </row>
    <row r="47" spans="1:4" ht="14.1" customHeight="1" x14ac:dyDescent="0.2">
      <c r="A47" s="194">
        <v>7046</v>
      </c>
      <c r="B47" s="204">
        <v>9489534983</v>
      </c>
      <c r="C47" s="204"/>
      <c r="D47" s="204">
        <f>'ЗВД-7'!JZ47</f>
        <v>0</v>
      </c>
    </row>
    <row r="48" spans="1:4" ht="14.1" customHeight="1" x14ac:dyDescent="0.2">
      <c r="A48" s="194">
        <v>7047</v>
      </c>
      <c r="B48" s="204">
        <v>9489535089</v>
      </c>
      <c r="C48" s="204">
        <v>21350</v>
      </c>
      <c r="D48" s="204">
        <f>'ЗВД-7'!JZ48</f>
        <v>21350</v>
      </c>
    </row>
    <row r="49" spans="1:4" ht="14.1" customHeight="1" x14ac:dyDescent="0.2">
      <c r="A49" s="194">
        <v>7048</v>
      </c>
      <c r="B49" s="204">
        <v>9489535188</v>
      </c>
      <c r="C49" s="204"/>
      <c r="D49" s="204">
        <f>'ЗВД-7'!JZ49</f>
        <v>0</v>
      </c>
    </row>
    <row r="50" spans="1:4" ht="14.1" customHeight="1" x14ac:dyDescent="0.2">
      <c r="A50" s="194">
        <v>7049</v>
      </c>
      <c r="B50" s="204">
        <v>9489535287</v>
      </c>
      <c r="C50" s="204"/>
      <c r="D50" s="204">
        <f>'ЗВД-7'!JZ50</f>
        <v>0</v>
      </c>
    </row>
    <row r="51" spans="1:4" ht="14.1" customHeight="1" x14ac:dyDescent="0.2">
      <c r="A51" s="194">
        <v>7050</v>
      </c>
      <c r="B51" s="204">
        <v>9489535386</v>
      </c>
      <c r="C51" s="204">
        <v>15194</v>
      </c>
      <c r="D51" s="204">
        <f>'ЗВД-7'!JZ51</f>
        <v>15194</v>
      </c>
    </row>
    <row r="52" spans="1:4" ht="14.1" customHeight="1" x14ac:dyDescent="0.2">
      <c r="A52" s="194">
        <v>7051</v>
      </c>
      <c r="B52" s="204">
        <v>9489535485</v>
      </c>
      <c r="C52" s="204">
        <v>24202</v>
      </c>
      <c r="D52" s="204">
        <f>'ЗВД-7'!JZ52</f>
        <v>24202</v>
      </c>
    </row>
    <row r="53" spans="1:4" ht="14.1" customHeight="1" x14ac:dyDescent="0.2">
      <c r="A53" s="194">
        <v>7052</v>
      </c>
      <c r="B53" s="204">
        <v>9489535584</v>
      </c>
      <c r="C53" s="204">
        <v>23355</v>
      </c>
      <c r="D53" s="204">
        <f>'ЗВД-7'!JZ53</f>
        <v>23355</v>
      </c>
    </row>
    <row r="54" spans="1:4" ht="14.1" customHeight="1" x14ac:dyDescent="0.2">
      <c r="A54" s="194">
        <v>7053</v>
      </c>
      <c r="B54" s="204">
        <v>9489535683</v>
      </c>
      <c r="C54" s="204">
        <v>19075</v>
      </c>
      <c r="D54" s="204">
        <f>'ЗВД-7'!JZ54</f>
        <v>19075</v>
      </c>
    </row>
    <row r="55" spans="1:4" ht="14.1" customHeight="1" x14ac:dyDescent="0.2">
      <c r="A55" s="194">
        <v>7054</v>
      </c>
      <c r="B55" s="204">
        <v>9489535782</v>
      </c>
      <c r="C55" s="204">
        <v>21257</v>
      </c>
      <c r="D55" s="204">
        <f>'ЗВД-7'!JZ55</f>
        <v>21257</v>
      </c>
    </row>
    <row r="56" spans="1:4" ht="14.1" customHeight="1" x14ac:dyDescent="0.2">
      <c r="A56" s="194">
        <v>7055</v>
      </c>
      <c r="B56" s="204">
        <v>9489535881</v>
      </c>
      <c r="C56" s="204">
        <v>22166</v>
      </c>
      <c r="D56" s="204">
        <f>'ЗВД-7'!JZ56</f>
        <v>22166</v>
      </c>
    </row>
    <row r="57" spans="1:4" ht="14.1" customHeight="1" x14ac:dyDescent="0.2">
      <c r="A57" s="194">
        <v>7056</v>
      </c>
      <c r="B57" s="204">
        <v>9489535980</v>
      </c>
      <c r="C57" s="204"/>
      <c r="D57" s="204">
        <f>'ЗВД-7'!JZ57</f>
        <v>0</v>
      </c>
    </row>
    <row r="58" spans="1:4" ht="14.1" customHeight="1" x14ac:dyDescent="0.2">
      <c r="A58" s="194">
        <v>7057</v>
      </c>
      <c r="B58" s="204">
        <v>9489536086</v>
      </c>
      <c r="C58" s="204">
        <v>16744</v>
      </c>
      <c r="D58" s="204">
        <f>'ЗВД-7'!JZ58</f>
        <v>16744</v>
      </c>
    </row>
    <row r="59" spans="1:4" ht="14.1" customHeight="1" x14ac:dyDescent="0.2">
      <c r="A59" s="194">
        <v>7058</v>
      </c>
      <c r="B59" s="204">
        <v>9489536185</v>
      </c>
      <c r="C59" s="204">
        <v>17190</v>
      </c>
      <c r="D59" s="204">
        <f>'ЗВД-7'!JZ59</f>
        <v>17190</v>
      </c>
    </row>
    <row r="60" spans="1:4" ht="14.1" customHeight="1" x14ac:dyDescent="0.2">
      <c r="A60" s="194">
        <v>7059</v>
      </c>
      <c r="B60" s="204">
        <v>9489536284</v>
      </c>
      <c r="C60" s="204">
        <v>17403</v>
      </c>
      <c r="D60" s="204">
        <f>'ЗВД-7'!JZ60</f>
        <v>17403</v>
      </c>
    </row>
    <row r="61" spans="1:4" ht="14.1" customHeight="1" x14ac:dyDescent="0.2">
      <c r="A61" s="194">
        <v>7060</v>
      </c>
      <c r="B61" s="204">
        <v>9489536383</v>
      </c>
      <c r="C61" s="204">
        <v>10145</v>
      </c>
      <c r="D61" s="204">
        <f>'ЗВД-7'!JZ61</f>
        <v>10145</v>
      </c>
    </row>
    <row r="62" spans="1:4" ht="14.1" customHeight="1" x14ac:dyDescent="0.2">
      <c r="A62" s="194">
        <v>7061</v>
      </c>
      <c r="B62" s="204">
        <v>9489536482</v>
      </c>
      <c r="C62" s="204"/>
      <c r="D62" s="204">
        <f>'ЗВД-7'!JZ62</f>
        <v>0</v>
      </c>
    </row>
    <row r="63" spans="1:4" ht="14.1" customHeight="1" x14ac:dyDescent="0.2">
      <c r="A63" s="194">
        <v>7062</v>
      </c>
      <c r="B63" s="204">
        <v>9489536581</v>
      </c>
      <c r="C63" s="204">
        <v>17554</v>
      </c>
      <c r="D63" s="204">
        <f>'ЗВД-7'!JZ63</f>
        <v>17554</v>
      </c>
    </row>
    <row r="64" spans="1:4" ht="14.1" customHeight="1" x14ac:dyDescent="0.2">
      <c r="A64" s="194">
        <v>7063</v>
      </c>
      <c r="B64" s="204">
        <v>9489536680</v>
      </c>
      <c r="C64" s="204"/>
      <c r="D64" s="204">
        <f>'ЗВД-7'!JZ64</f>
        <v>0</v>
      </c>
    </row>
    <row r="65" spans="1:4" ht="14.1" customHeight="1" x14ac:dyDescent="0.2">
      <c r="A65" s="194">
        <v>7064</v>
      </c>
      <c r="B65" s="204">
        <v>9489536789</v>
      </c>
      <c r="C65" s="204">
        <v>2650</v>
      </c>
      <c r="D65" s="204">
        <f>'ЗВД-7'!JZ65</f>
        <v>2650</v>
      </c>
    </row>
    <row r="66" spans="1:4" ht="14.1" customHeight="1" x14ac:dyDescent="0.2">
      <c r="A66" s="194">
        <v>7065</v>
      </c>
      <c r="B66" s="204">
        <v>9489536888</v>
      </c>
      <c r="C66" s="204">
        <v>24203</v>
      </c>
      <c r="D66" s="204">
        <f>'ЗВД-7'!JZ66</f>
        <v>24203</v>
      </c>
    </row>
    <row r="67" spans="1:4" ht="14.1" customHeight="1" x14ac:dyDescent="0.2">
      <c r="A67" s="194">
        <v>7066</v>
      </c>
      <c r="B67" s="204">
        <v>9489536987</v>
      </c>
      <c r="C67" s="204">
        <v>14973</v>
      </c>
      <c r="D67" s="204">
        <f>'ЗВД-7'!JZ67</f>
        <v>14973</v>
      </c>
    </row>
    <row r="68" spans="1:4" ht="14.1" customHeight="1" x14ac:dyDescent="0.2">
      <c r="A68" s="194">
        <v>7067</v>
      </c>
      <c r="B68" s="204">
        <v>9489537083</v>
      </c>
      <c r="C68" s="204">
        <v>18660</v>
      </c>
      <c r="D68" s="204">
        <f>'ЗВД-7'!JZ68</f>
        <v>18660</v>
      </c>
    </row>
    <row r="69" spans="1:4" ht="14.1" customHeight="1" x14ac:dyDescent="0.2">
      <c r="A69" s="194">
        <v>7068</v>
      </c>
      <c r="B69" s="204">
        <v>9489537182</v>
      </c>
      <c r="C69" s="204"/>
      <c r="D69" s="204">
        <f>'ЗВД-7'!JZ69</f>
        <v>0</v>
      </c>
    </row>
    <row r="70" spans="1:4" ht="14.1" customHeight="1" x14ac:dyDescent="0.2">
      <c r="A70" s="194">
        <v>7069</v>
      </c>
      <c r="B70" s="204">
        <v>9489537281</v>
      </c>
      <c r="C70" s="204">
        <v>21648</v>
      </c>
      <c r="D70" s="204">
        <f>'ЗВД-7'!JZ70</f>
        <v>21648</v>
      </c>
    </row>
    <row r="71" spans="1:4" ht="14.1" customHeight="1" x14ac:dyDescent="0.2">
      <c r="A71" s="194">
        <v>7070</v>
      </c>
      <c r="B71" s="204">
        <v>9489537380</v>
      </c>
      <c r="C71" s="204">
        <v>25651</v>
      </c>
      <c r="D71" s="204">
        <f>'ЗВД-7'!JZ71</f>
        <v>25651</v>
      </c>
    </row>
    <row r="72" spans="1:4" ht="14.1" customHeight="1" x14ac:dyDescent="0.2">
      <c r="A72" s="194">
        <v>7071</v>
      </c>
      <c r="B72" s="204">
        <v>9489537489</v>
      </c>
      <c r="C72" s="204">
        <v>12423</v>
      </c>
      <c r="D72" s="204">
        <f>'ЗВД-7'!JZ72</f>
        <v>12423</v>
      </c>
    </row>
    <row r="73" spans="1:4" ht="14.1" customHeight="1" x14ac:dyDescent="0.2">
      <c r="A73" s="194">
        <v>7072</v>
      </c>
      <c r="B73" s="204">
        <v>9489537588</v>
      </c>
      <c r="C73" s="204">
        <v>14153</v>
      </c>
      <c r="D73" s="204">
        <f>'ЗВД-7'!JZ73</f>
        <v>14153</v>
      </c>
    </row>
    <row r="74" spans="1:4" ht="14.1" customHeight="1" x14ac:dyDescent="0.2">
      <c r="A74" s="194">
        <v>7073</v>
      </c>
      <c r="B74" s="204">
        <v>9489537687</v>
      </c>
      <c r="C74" s="204">
        <v>37102</v>
      </c>
      <c r="D74" s="204">
        <f>'ЗВД-7'!JZ74</f>
        <v>37102</v>
      </c>
    </row>
    <row r="75" spans="1:4" ht="14.1" customHeight="1" x14ac:dyDescent="0.2">
      <c r="A75" s="194">
        <v>7074</v>
      </c>
      <c r="B75" s="204">
        <v>9489537786</v>
      </c>
      <c r="C75" s="204">
        <v>15990</v>
      </c>
      <c r="D75" s="204">
        <f>'ЗВД-7'!JZ75</f>
        <v>15990</v>
      </c>
    </row>
    <row r="76" spans="1:4" ht="14.1" customHeight="1" x14ac:dyDescent="0.2">
      <c r="A76" s="194">
        <v>7075</v>
      </c>
      <c r="B76" s="204">
        <v>9489537885</v>
      </c>
      <c r="C76" s="204">
        <v>24500</v>
      </c>
      <c r="D76" s="204">
        <f>'ЗВД-7'!JZ76</f>
        <v>24500</v>
      </c>
    </row>
    <row r="77" spans="1:4" ht="14.1" customHeight="1" x14ac:dyDescent="0.2">
      <c r="A77" s="194">
        <v>7076</v>
      </c>
      <c r="B77" s="204">
        <v>9489537984</v>
      </c>
      <c r="C77" s="204">
        <v>49488</v>
      </c>
      <c r="D77" s="204">
        <f>'ЗВД-7'!JZ77</f>
        <v>49488</v>
      </c>
    </row>
    <row r="78" spans="1:4" ht="14.1" customHeight="1" x14ac:dyDescent="0.2">
      <c r="A78" s="194">
        <v>7077</v>
      </c>
      <c r="B78" s="204">
        <v>9489538080</v>
      </c>
      <c r="C78" s="204">
        <v>17250</v>
      </c>
      <c r="D78" s="204">
        <f>'ЗВД-7'!JZ78</f>
        <v>17250</v>
      </c>
    </row>
    <row r="79" spans="1:4" ht="14.1" customHeight="1" x14ac:dyDescent="0.2">
      <c r="A79" s="194">
        <v>7078</v>
      </c>
      <c r="B79" s="204">
        <v>9489538189</v>
      </c>
      <c r="C79" s="204">
        <v>5944</v>
      </c>
      <c r="D79" s="204">
        <f>'ЗВД-7'!JZ79</f>
        <v>5944</v>
      </c>
    </row>
    <row r="80" spans="1:4" ht="14.1" customHeight="1" x14ac:dyDescent="0.2">
      <c r="A80" s="194">
        <v>7079</v>
      </c>
      <c r="B80" s="204">
        <v>9489538288</v>
      </c>
      <c r="C80" s="204">
        <v>23000</v>
      </c>
      <c r="D80" s="204">
        <f>'ЗВД-7'!JZ80</f>
        <v>23000</v>
      </c>
    </row>
    <row r="81" spans="1:4" ht="14.1" customHeight="1" x14ac:dyDescent="0.2">
      <c r="A81" s="194">
        <v>7080</v>
      </c>
      <c r="B81" s="204">
        <v>9489538387</v>
      </c>
      <c r="C81" s="204">
        <v>22664</v>
      </c>
      <c r="D81" s="204">
        <f>'ЗВД-7'!JZ81</f>
        <v>22664</v>
      </c>
    </row>
    <row r="82" spans="1:4" ht="14.1" customHeight="1" x14ac:dyDescent="0.2">
      <c r="A82" s="194">
        <v>7081</v>
      </c>
      <c r="B82" s="204">
        <v>9489538486</v>
      </c>
      <c r="C82" s="204">
        <v>19127</v>
      </c>
      <c r="D82" s="204">
        <f>'ЗВД-7'!JZ82</f>
        <v>19127</v>
      </c>
    </row>
    <row r="83" spans="1:4" ht="14.1" customHeight="1" x14ac:dyDescent="0.2">
      <c r="A83" s="194">
        <v>7082</v>
      </c>
      <c r="B83" s="204">
        <v>9489538585</v>
      </c>
      <c r="C83" s="204">
        <v>11738</v>
      </c>
      <c r="D83" s="204">
        <f>'ЗВД-7'!JZ83</f>
        <v>11738</v>
      </c>
    </row>
    <row r="84" spans="1:4" ht="14.1" customHeight="1" x14ac:dyDescent="0.2">
      <c r="A84" s="194">
        <v>7083</v>
      </c>
      <c r="B84" s="204">
        <v>9489538684</v>
      </c>
      <c r="C84" s="204">
        <v>25576</v>
      </c>
      <c r="D84" s="204">
        <f>'ЗВД-7'!JZ84</f>
        <v>25576</v>
      </c>
    </row>
    <row r="85" spans="1:4" ht="14.1" customHeight="1" x14ac:dyDescent="0.2">
      <c r="A85" s="194">
        <v>7084</v>
      </c>
      <c r="B85" s="204">
        <v>9489538783</v>
      </c>
      <c r="C85" s="204"/>
      <c r="D85" s="204">
        <f>'ЗВД-7'!JZ85</f>
        <v>0</v>
      </c>
    </row>
    <row r="86" spans="1:4" ht="14.1" customHeight="1" x14ac:dyDescent="0.2">
      <c r="A86" s="194">
        <v>7085</v>
      </c>
      <c r="B86" s="204">
        <v>9489538882</v>
      </c>
      <c r="C86" s="204">
        <v>26493</v>
      </c>
      <c r="D86" s="204">
        <f>'ЗВД-7'!JZ86</f>
        <v>26493</v>
      </c>
    </row>
    <row r="87" spans="1:4" ht="14.1" customHeight="1" x14ac:dyDescent="0.2">
      <c r="A87" s="194">
        <v>7086</v>
      </c>
      <c r="B87" s="204">
        <v>9489538981</v>
      </c>
      <c r="C87" s="204">
        <v>31028</v>
      </c>
      <c r="D87" s="204">
        <f>'ЗВД-7'!JZ87</f>
        <v>31028</v>
      </c>
    </row>
    <row r="88" spans="1:4" ht="14.1" customHeight="1" x14ac:dyDescent="0.2">
      <c r="A88" s="194">
        <v>7087</v>
      </c>
      <c r="B88" s="204">
        <v>9489539087</v>
      </c>
      <c r="C88" s="204">
        <v>6759</v>
      </c>
      <c r="D88" s="204">
        <f>'ЗВД-7'!JZ88</f>
        <v>6759</v>
      </c>
    </row>
    <row r="89" spans="1:4" ht="14.1" customHeight="1" x14ac:dyDescent="0.2">
      <c r="A89" s="194">
        <v>7088</v>
      </c>
      <c r="B89" s="204">
        <v>9489539186</v>
      </c>
      <c r="C89" s="204">
        <v>10365</v>
      </c>
      <c r="D89" s="204">
        <f>'ЗВД-7'!JZ89</f>
        <v>10365</v>
      </c>
    </row>
    <row r="90" spans="1:4" ht="14.1" customHeight="1" x14ac:dyDescent="0.2">
      <c r="A90" s="194">
        <v>7089</v>
      </c>
      <c r="B90" s="204">
        <v>9489539285</v>
      </c>
      <c r="C90" s="204">
        <v>25527</v>
      </c>
      <c r="D90" s="204">
        <f>'ЗВД-7'!JZ90</f>
        <v>25527</v>
      </c>
    </row>
    <row r="91" spans="1:4" ht="14.1" customHeight="1" x14ac:dyDescent="0.2">
      <c r="A91" s="194">
        <v>7090</v>
      </c>
      <c r="B91" s="204">
        <v>9489539384</v>
      </c>
      <c r="C91" s="204">
        <v>12118</v>
      </c>
      <c r="D91" s="204">
        <f>'ЗВД-7'!JZ91</f>
        <v>12118</v>
      </c>
    </row>
    <row r="92" spans="1:4" ht="14.1" customHeight="1" x14ac:dyDescent="0.2">
      <c r="A92" s="194">
        <v>7091</v>
      </c>
      <c r="B92" s="204">
        <v>9489539483</v>
      </c>
      <c r="C92" s="204">
        <v>24076</v>
      </c>
      <c r="D92" s="204">
        <f>'ЗВД-7'!JZ92</f>
        <v>24076</v>
      </c>
    </row>
    <row r="93" spans="1:4" ht="14.1" customHeight="1" x14ac:dyDescent="0.2">
      <c r="A93" s="194">
        <v>7092</v>
      </c>
      <c r="B93" s="204">
        <v>9489539582</v>
      </c>
      <c r="C93" s="204">
        <v>25146</v>
      </c>
      <c r="D93" s="204">
        <f>'ЗВД-7'!JZ93</f>
        <v>25146</v>
      </c>
    </row>
    <row r="94" spans="1:4" ht="14.1" customHeight="1" x14ac:dyDescent="0.2">
      <c r="A94" s="194">
        <v>7093</v>
      </c>
      <c r="B94" s="204">
        <v>9489539681</v>
      </c>
      <c r="C94" s="204"/>
      <c r="D94" s="204">
        <f>'ЗВД-7'!JZ94</f>
        <v>0</v>
      </c>
    </row>
    <row r="95" spans="1:4" ht="14.1" customHeight="1" x14ac:dyDescent="0.2">
      <c r="A95" s="194">
        <v>7094</v>
      </c>
      <c r="B95" s="204">
        <v>9489539780</v>
      </c>
      <c r="C95" s="204">
        <v>22585</v>
      </c>
      <c r="D95" s="204">
        <f>'ЗВД-7'!JZ95</f>
        <v>22585</v>
      </c>
    </row>
    <row r="96" spans="1:4" ht="14.1" customHeight="1" x14ac:dyDescent="0.2">
      <c r="A96" s="194">
        <v>7095</v>
      </c>
      <c r="B96" s="204">
        <v>9489539889</v>
      </c>
      <c r="C96" s="204">
        <v>13146</v>
      </c>
      <c r="D96" s="204">
        <f>'ЗВД-7'!JZ96</f>
        <v>13146</v>
      </c>
    </row>
    <row r="97" spans="1:4" ht="14.1" customHeight="1" x14ac:dyDescent="0.2">
      <c r="A97" s="194">
        <v>7096</v>
      </c>
      <c r="B97" s="204">
        <v>9489539988</v>
      </c>
      <c r="C97" s="204">
        <v>34753</v>
      </c>
      <c r="D97" s="204">
        <f>'ЗВД-7'!JZ97</f>
        <v>34753</v>
      </c>
    </row>
    <row r="98" spans="1:4" ht="14.1" customHeight="1" x14ac:dyDescent="0.2">
      <c r="A98" s="194">
        <v>7097</v>
      </c>
      <c r="B98" s="204">
        <v>9489540087</v>
      </c>
      <c r="C98" s="204">
        <v>21741</v>
      </c>
      <c r="D98" s="204">
        <f>'ЗВД-7'!JZ98</f>
        <v>21741</v>
      </c>
    </row>
    <row r="99" spans="1:4" ht="14.1" customHeight="1" x14ac:dyDescent="0.2">
      <c r="A99" s="194">
        <v>7098</v>
      </c>
      <c r="B99" s="204">
        <v>9489540186</v>
      </c>
      <c r="C99" s="204">
        <v>13290</v>
      </c>
      <c r="D99" s="204">
        <f>'ЗВД-7'!JZ99</f>
        <v>13290</v>
      </c>
    </row>
    <row r="100" spans="1:4" ht="14.1" customHeight="1" x14ac:dyDescent="0.2">
      <c r="A100" s="194">
        <v>7099</v>
      </c>
      <c r="B100" s="204">
        <v>9489540285</v>
      </c>
      <c r="C100" s="204"/>
      <c r="D100" s="204">
        <f>'ЗВД-7'!JZ100</f>
        <v>0</v>
      </c>
    </row>
    <row r="101" spans="1:4" ht="14.1" customHeight="1" x14ac:dyDescent="0.2">
      <c r="A101" s="194">
        <v>7100</v>
      </c>
      <c r="B101" s="204">
        <v>9489540384</v>
      </c>
      <c r="C101" s="204">
        <v>29756</v>
      </c>
      <c r="D101" s="204">
        <f>'ЗВД-7'!JZ101</f>
        <v>29756</v>
      </c>
    </row>
    <row r="102" spans="1:4" ht="14.1" customHeight="1" x14ac:dyDescent="0.2">
      <c r="A102" s="194">
        <v>7101</v>
      </c>
      <c r="B102" s="204">
        <v>9489540483</v>
      </c>
      <c r="C102" s="204">
        <v>47048</v>
      </c>
      <c r="D102" s="204">
        <f>'ЗВД-7'!JZ102</f>
        <v>47048</v>
      </c>
    </row>
    <row r="103" spans="1:4" ht="14.1" customHeight="1" x14ac:dyDescent="0.2">
      <c r="A103" s="194">
        <v>7102</v>
      </c>
      <c r="B103" s="204">
        <v>9489540582</v>
      </c>
      <c r="C103" s="204">
        <v>8643</v>
      </c>
      <c r="D103" s="204">
        <f>'ЗВД-7'!JZ103</f>
        <v>8643</v>
      </c>
    </row>
    <row r="104" spans="1:4" ht="14.1" customHeight="1" x14ac:dyDescent="0.2">
      <c r="A104" s="194">
        <v>7103</v>
      </c>
      <c r="B104" s="204">
        <v>9489540681</v>
      </c>
      <c r="C104" s="204">
        <v>24881</v>
      </c>
      <c r="D104" s="204">
        <f>'ЗВД-7'!JZ104</f>
        <v>24881</v>
      </c>
    </row>
    <row r="105" spans="1:4" ht="14.1" customHeight="1" x14ac:dyDescent="0.2">
      <c r="A105" s="194">
        <v>7104</v>
      </c>
      <c r="B105" s="204">
        <v>9489540780</v>
      </c>
      <c r="C105" s="204"/>
      <c r="D105" s="204">
        <f>'ЗВД-7'!JZ105</f>
        <v>0</v>
      </c>
    </row>
    <row r="106" spans="1:4" ht="14.1" customHeight="1" x14ac:dyDescent="0.2">
      <c r="A106" s="194">
        <v>7105</v>
      </c>
      <c r="B106" s="204">
        <v>9489540889</v>
      </c>
      <c r="C106" s="204">
        <v>141</v>
      </c>
      <c r="D106" s="204">
        <f>'ЗВД-7'!JZ106</f>
        <v>141</v>
      </c>
    </row>
    <row r="107" spans="1:4" ht="14.1" customHeight="1" x14ac:dyDescent="0.2">
      <c r="A107" s="194">
        <v>7106</v>
      </c>
      <c r="B107" s="204">
        <v>9489540988</v>
      </c>
      <c r="C107" s="204">
        <v>13840</v>
      </c>
      <c r="D107" s="204">
        <f>'ЗВД-7'!JZ107</f>
        <v>13840</v>
      </c>
    </row>
    <row r="108" spans="1:4" ht="14.1" customHeight="1" x14ac:dyDescent="0.2">
      <c r="A108" s="194">
        <v>7107</v>
      </c>
      <c r="B108" s="204">
        <v>9489541084</v>
      </c>
      <c r="C108" s="204">
        <v>21260</v>
      </c>
      <c r="D108" s="204">
        <f>'ЗВД-7'!JZ108</f>
        <v>21260</v>
      </c>
    </row>
    <row r="109" spans="1:4" ht="14.1" customHeight="1" x14ac:dyDescent="0.2">
      <c r="A109" s="194">
        <v>7108</v>
      </c>
      <c r="B109" s="204">
        <v>9489541183</v>
      </c>
      <c r="C109" s="204">
        <v>40607</v>
      </c>
      <c r="D109" s="204">
        <f>'ЗВД-7'!JZ109</f>
        <v>40607</v>
      </c>
    </row>
    <row r="110" spans="1:4" ht="14.1" customHeight="1" x14ac:dyDescent="0.2">
      <c r="A110" s="194">
        <v>7109</v>
      </c>
      <c r="B110" s="204">
        <v>9489541282</v>
      </c>
      <c r="C110" s="204"/>
      <c r="D110" s="204">
        <f>'ЗВД-7'!JZ110</f>
        <v>0</v>
      </c>
    </row>
    <row r="111" spans="1:4" ht="14.1" customHeight="1" x14ac:dyDescent="0.2">
      <c r="A111" s="194">
        <v>7110</v>
      </c>
      <c r="B111" s="204">
        <v>9489541381</v>
      </c>
      <c r="C111" s="204">
        <v>13240</v>
      </c>
      <c r="D111" s="204">
        <f>'ЗВД-7'!JZ111</f>
        <v>13240</v>
      </c>
    </row>
    <row r="112" spans="1:4" ht="14.1" customHeight="1" x14ac:dyDescent="0.2">
      <c r="A112" s="194">
        <v>7111</v>
      </c>
      <c r="B112" s="204">
        <v>9489541480</v>
      </c>
      <c r="C112" s="204">
        <v>14380</v>
      </c>
      <c r="D112" s="204">
        <f>'ЗВД-7'!JZ112</f>
        <v>14380</v>
      </c>
    </row>
    <row r="113" spans="1:4" ht="14.1" customHeight="1" x14ac:dyDescent="0.2">
      <c r="A113" s="194">
        <v>7112</v>
      </c>
      <c r="B113" s="204">
        <v>9489541589</v>
      </c>
      <c r="C113" s="204">
        <v>32222</v>
      </c>
      <c r="D113" s="204">
        <f>'ЗВД-7'!JZ113</f>
        <v>32222</v>
      </c>
    </row>
    <row r="114" spans="1:4" ht="14.1" customHeight="1" x14ac:dyDescent="0.2">
      <c r="A114" s="194">
        <v>7113</v>
      </c>
      <c r="B114" s="204">
        <v>9489541688</v>
      </c>
      <c r="C114" s="204">
        <v>25900</v>
      </c>
      <c r="D114" s="204">
        <f>'ЗВД-7'!JZ114</f>
        <v>25900</v>
      </c>
    </row>
    <row r="115" spans="1:4" ht="14.1" customHeight="1" x14ac:dyDescent="0.2">
      <c r="A115" s="194">
        <v>7114</v>
      </c>
      <c r="B115" s="204">
        <v>9489541787</v>
      </c>
      <c r="C115" s="204"/>
      <c r="D115" s="204">
        <f>'ЗВД-7'!JZ115</f>
        <v>0</v>
      </c>
    </row>
    <row r="116" spans="1:4" ht="14.1" customHeight="1" x14ac:dyDescent="0.2">
      <c r="A116" s="194">
        <v>7115</v>
      </c>
      <c r="B116" s="204">
        <v>9489541886</v>
      </c>
      <c r="C116" s="204">
        <v>14530</v>
      </c>
      <c r="D116" s="204">
        <f>'ЗВД-7'!JZ116</f>
        <v>14530</v>
      </c>
    </row>
    <row r="117" spans="1:4" ht="14.1" customHeight="1" x14ac:dyDescent="0.2">
      <c r="A117" s="194">
        <v>7116</v>
      </c>
      <c r="B117" s="204">
        <v>9489541985</v>
      </c>
      <c r="C117" s="204"/>
      <c r="D117" s="204">
        <f>'ЗВД-7'!JZ117</f>
        <v>0</v>
      </c>
    </row>
    <row r="118" spans="1:4" ht="14.1" customHeight="1" x14ac:dyDescent="0.2">
      <c r="A118" s="194">
        <v>7117</v>
      </c>
      <c r="B118" s="204">
        <v>9489542081</v>
      </c>
      <c r="C118" s="204">
        <v>13164</v>
      </c>
      <c r="D118" s="204">
        <f>'ЗВД-7'!JZ118</f>
        <v>13164</v>
      </c>
    </row>
    <row r="119" spans="1:4" ht="14.1" customHeight="1" x14ac:dyDescent="0.2">
      <c r="A119" s="194">
        <v>7118</v>
      </c>
      <c r="B119" s="204">
        <v>9489542180</v>
      </c>
      <c r="C119" s="204">
        <v>574</v>
      </c>
      <c r="D119" s="204">
        <f>'ЗВД-7'!JZ119</f>
        <v>574</v>
      </c>
    </row>
    <row r="120" spans="1:4" ht="14.1" customHeight="1" x14ac:dyDescent="0.2">
      <c r="A120" s="194">
        <v>7119</v>
      </c>
      <c r="B120" s="204">
        <v>9489542289</v>
      </c>
      <c r="C120" s="204"/>
      <c r="D120" s="204">
        <f>'ЗВД-7'!JZ120</f>
        <v>0</v>
      </c>
    </row>
    <row r="121" spans="1:4" ht="14.1" customHeight="1" x14ac:dyDescent="0.2">
      <c r="A121" s="194">
        <v>7120</v>
      </c>
      <c r="B121" s="204">
        <v>9489542388</v>
      </c>
      <c r="C121" s="204">
        <v>33312</v>
      </c>
      <c r="D121" s="204">
        <f>'ЗВД-7'!JZ121</f>
        <v>33312</v>
      </c>
    </row>
    <row r="122" spans="1:4" ht="14.1" customHeight="1" x14ac:dyDescent="0.2">
      <c r="A122" s="194">
        <v>7121</v>
      </c>
      <c r="B122" s="204">
        <v>9489542487</v>
      </c>
      <c r="C122" s="204">
        <v>25905</v>
      </c>
      <c r="D122" s="204">
        <f>'ЗВД-7'!JZ122</f>
        <v>25905</v>
      </c>
    </row>
    <row r="123" spans="1:4" ht="14.1" customHeight="1" x14ac:dyDescent="0.2">
      <c r="A123" s="194">
        <v>7122</v>
      </c>
      <c r="B123" s="204">
        <v>9489542586</v>
      </c>
      <c r="C123" s="204">
        <v>14009</v>
      </c>
      <c r="D123" s="204">
        <f>'ЗВД-7'!JZ123</f>
        <v>14009</v>
      </c>
    </row>
    <row r="124" spans="1:4" ht="14.1" customHeight="1" x14ac:dyDescent="0.2">
      <c r="A124" s="194">
        <v>7123</v>
      </c>
      <c r="B124" s="204">
        <v>9489542685</v>
      </c>
      <c r="C124" s="204">
        <v>18476</v>
      </c>
      <c r="D124" s="204">
        <f>'ЗВД-7'!JZ124</f>
        <v>18476</v>
      </c>
    </row>
    <row r="125" spans="1:4" ht="14.1" customHeight="1" x14ac:dyDescent="0.2">
      <c r="A125" s="194">
        <v>7124</v>
      </c>
      <c r="B125" s="204">
        <v>9489542784</v>
      </c>
      <c r="C125" s="204">
        <v>17086</v>
      </c>
      <c r="D125" s="204">
        <f>'ЗВД-7'!JZ125</f>
        <v>17086</v>
      </c>
    </row>
    <row r="126" spans="1:4" ht="14.1" customHeight="1" x14ac:dyDescent="0.2">
      <c r="A126" s="194">
        <v>7125</v>
      </c>
      <c r="B126" s="204">
        <v>9489542883</v>
      </c>
      <c r="C126" s="204">
        <v>10903</v>
      </c>
      <c r="D126" s="204">
        <f>'ЗВД-7'!JZ126</f>
        <v>10903</v>
      </c>
    </row>
    <row r="127" spans="1:4" ht="14.1" customHeight="1" x14ac:dyDescent="0.2">
      <c r="A127" s="194">
        <v>7126</v>
      </c>
      <c r="B127" s="204">
        <v>9489542982</v>
      </c>
      <c r="C127" s="204">
        <v>878</v>
      </c>
      <c r="D127" s="204">
        <f>'ЗВД-7'!JZ127</f>
        <v>878</v>
      </c>
    </row>
    <row r="128" spans="1:4" ht="14.1" customHeight="1" x14ac:dyDescent="0.2">
      <c r="A128" s="194">
        <v>7127</v>
      </c>
      <c r="B128" s="204">
        <v>9489543088</v>
      </c>
      <c r="C128" s="204">
        <v>12753</v>
      </c>
      <c r="D128" s="204">
        <f>'ЗВД-7'!JZ128</f>
        <v>12753</v>
      </c>
    </row>
    <row r="129" spans="1:4" ht="14.1" customHeight="1" x14ac:dyDescent="0.2">
      <c r="A129" s="194">
        <v>7128</v>
      </c>
      <c r="B129" s="204">
        <v>9489543187</v>
      </c>
      <c r="C129" s="204">
        <v>60623</v>
      </c>
      <c r="D129" s="204">
        <f>'ЗВД-7'!JZ129</f>
        <v>60623</v>
      </c>
    </row>
    <row r="130" spans="1:4" ht="14.1" customHeight="1" x14ac:dyDescent="0.2">
      <c r="A130" s="194">
        <v>7129</v>
      </c>
      <c r="B130" s="204">
        <v>9489543286</v>
      </c>
      <c r="C130" s="204">
        <v>17105</v>
      </c>
      <c r="D130" s="204">
        <f>'ЗВД-7'!JZ130</f>
        <v>17105</v>
      </c>
    </row>
    <row r="131" spans="1:4" ht="14.1" customHeight="1" x14ac:dyDescent="0.2">
      <c r="A131" s="194">
        <v>7130</v>
      </c>
      <c r="B131" s="204">
        <v>9489543385</v>
      </c>
      <c r="C131" s="204">
        <v>7780</v>
      </c>
      <c r="D131" s="204">
        <f>'ЗВД-7'!JZ131</f>
        <v>7780</v>
      </c>
    </row>
    <row r="132" spans="1:4" ht="14.1" customHeight="1" x14ac:dyDescent="0.2">
      <c r="A132" s="194">
        <v>7131</v>
      </c>
      <c r="B132" s="204">
        <v>9489543484</v>
      </c>
      <c r="C132" s="204">
        <v>12876</v>
      </c>
      <c r="D132" s="204">
        <f>'ЗВД-7'!JZ132</f>
        <v>12876</v>
      </c>
    </row>
    <row r="133" spans="1:4" ht="14.1" customHeight="1" x14ac:dyDescent="0.2">
      <c r="A133" s="194">
        <v>7132</v>
      </c>
      <c r="B133" s="204">
        <v>9489543583</v>
      </c>
      <c r="C133" s="204">
        <v>40442</v>
      </c>
      <c r="D133" s="204">
        <f>'ЗВД-7'!JZ133</f>
        <v>40442</v>
      </c>
    </row>
    <row r="134" spans="1:4" ht="14.1" customHeight="1" x14ac:dyDescent="0.2">
      <c r="A134" s="194">
        <v>7133</v>
      </c>
      <c r="B134" s="204">
        <v>9489543682</v>
      </c>
      <c r="C134" s="204"/>
      <c r="D134" s="204">
        <f>'ЗВД-7'!JZ134</f>
        <v>0</v>
      </c>
    </row>
    <row r="135" spans="1:4" ht="14.1" customHeight="1" x14ac:dyDescent="0.2">
      <c r="A135" s="194">
        <v>7134</v>
      </c>
      <c r="B135" s="204">
        <v>9489543781</v>
      </c>
      <c r="C135" s="204">
        <v>8526</v>
      </c>
      <c r="D135" s="204">
        <f>'ЗВД-7'!JZ135</f>
        <v>8526</v>
      </c>
    </row>
    <row r="136" spans="1:4" ht="14.1" customHeight="1" x14ac:dyDescent="0.2">
      <c r="A136" s="194">
        <v>7135</v>
      </c>
      <c r="B136" s="204">
        <v>9489543880</v>
      </c>
      <c r="C136" s="204">
        <v>21956</v>
      </c>
      <c r="D136" s="204">
        <f>'ЗВД-7'!JZ136</f>
        <v>21956</v>
      </c>
    </row>
    <row r="137" spans="1:4" ht="14.1" customHeight="1" x14ac:dyDescent="0.2">
      <c r="A137" s="194">
        <v>7136</v>
      </c>
      <c r="B137" s="204">
        <v>9489543989</v>
      </c>
      <c r="C137" s="204">
        <v>50746</v>
      </c>
      <c r="D137" s="204">
        <f>'ЗВД-7'!JZ137</f>
        <v>50746</v>
      </c>
    </row>
    <row r="138" spans="1:4" ht="14.1" customHeight="1" x14ac:dyDescent="0.2">
      <c r="A138" s="194">
        <v>7137</v>
      </c>
      <c r="B138" s="204">
        <v>9489544085</v>
      </c>
      <c r="C138" s="204"/>
      <c r="D138" s="204">
        <f>'ЗВД-7'!JZ138</f>
        <v>0</v>
      </c>
    </row>
    <row r="139" spans="1:4" ht="14.1" customHeight="1" x14ac:dyDescent="0.2">
      <c r="A139" s="194">
        <v>7138</v>
      </c>
      <c r="B139" s="204">
        <v>9489544184</v>
      </c>
      <c r="C139" s="204">
        <v>7690</v>
      </c>
      <c r="D139" s="204">
        <f>'ЗВД-7'!JZ139</f>
        <v>7690</v>
      </c>
    </row>
    <row r="140" spans="1:4" ht="14.1" customHeight="1" x14ac:dyDescent="0.2">
      <c r="A140" s="194">
        <v>7139</v>
      </c>
      <c r="B140" s="204">
        <v>9489544283</v>
      </c>
      <c r="C140" s="204">
        <v>18833</v>
      </c>
      <c r="D140" s="204">
        <f>'ЗВД-7'!JZ140</f>
        <v>18833</v>
      </c>
    </row>
    <row r="141" spans="1:4" ht="14.1" customHeight="1" x14ac:dyDescent="0.2">
      <c r="A141" s="194">
        <v>7140</v>
      </c>
      <c r="B141" s="204">
        <v>9489544382</v>
      </c>
      <c r="C141" s="204">
        <v>39494</v>
      </c>
      <c r="D141" s="204">
        <f>'ЗВД-7'!JZ141</f>
        <v>39494</v>
      </c>
    </row>
    <row r="142" spans="1:4" ht="14.1" customHeight="1" x14ac:dyDescent="0.2">
      <c r="A142" s="194">
        <v>7141</v>
      </c>
      <c r="B142" s="204">
        <v>9489544481</v>
      </c>
      <c r="C142" s="204">
        <v>36900</v>
      </c>
      <c r="D142" s="204">
        <f>'ЗВД-7'!JZ142</f>
        <v>36900</v>
      </c>
    </row>
    <row r="143" spans="1:4" ht="14.1" customHeight="1" x14ac:dyDescent="0.2">
      <c r="A143" s="194">
        <v>7142</v>
      </c>
      <c r="B143" s="204">
        <v>9489544580</v>
      </c>
      <c r="C143" s="204">
        <v>20303</v>
      </c>
      <c r="D143" s="204">
        <f>'ЗВД-7'!JZ143</f>
        <v>20303</v>
      </c>
    </row>
    <row r="144" spans="1:4" ht="14.1" customHeight="1" x14ac:dyDescent="0.2">
      <c r="A144" s="194">
        <v>7143</v>
      </c>
      <c r="B144" s="204">
        <v>9489544689</v>
      </c>
      <c r="C144" s="204">
        <v>31285</v>
      </c>
      <c r="D144" s="204">
        <f>'ЗВД-7'!JZ144</f>
        <v>31285</v>
      </c>
    </row>
    <row r="145" spans="1:4" ht="14.1" customHeight="1" x14ac:dyDescent="0.2">
      <c r="A145" s="194">
        <v>7144</v>
      </c>
      <c r="B145" s="204">
        <v>9489544788</v>
      </c>
      <c r="C145" s="204"/>
      <c r="D145" s="204">
        <f>'ЗВД-7'!JZ145</f>
        <v>0</v>
      </c>
    </row>
    <row r="146" spans="1:4" ht="14.1" customHeight="1" x14ac:dyDescent="0.2">
      <c r="A146" s="194">
        <v>9001</v>
      </c>
      <c r="B146" s="204">
        <v>9489544887</v>
      </c>
      <c r="C146" s="204">
        <v>39160</v>
      </c>
      <c r="D146" s="204">
        <f>'ЗВД-9'!JZ2</f>
        <v>39160</v>
      </c>
    </row>
    <row r="147" spans="1:4" ht="14.1" customHeight="1" x14ac:dyDescent="0.2">
      <c r="A147" s="194">
        <v>9002</v>
      </c>
      <c r="B147" s="204">
        <v>9489544986</v>
      </c>
      <c r="C147" s="204">
        <v>19926</v>
      </c>
      <c r="D147" s="204">
        <f>'ЗВД-9'!JZ3</f>
        <v>19926</v>
      </c>
    </row>
    <row r="148" spans="1:4" ht="14.1" customHeight="1" x14ac:dyDescent="0.2">
      <c r="A148" s="194">
        <v>9003</v>
      </c>
      <c r="B148" s="204">
        <v>9489545082</v>
      </c>
      <c r="C148" s="204">
        <v>31540</v>
      </c>
      <c r="D148" s="204">
        <f>'ЗВД-9'!JZ4</f>
        <v>31540</v>
      </c>
    </row>
    <row r="149" spans="1:4" ht="14.1" customHeight="1" x14ac:dyDescent="0.2">
      <c r="A149" s="194">
        <v>9004</v>
      </c>
      <c r="B149" s="204">
        <v>9489545181</v>
      </c>
      <c r="C149" s="204">
        <v>28116</v>
      </c>
      <c r="D149" s="204">
        <f>'ЗВД-9'!JZ5</f>
        <v>28116</v>
      </c>
    </row>
    <row r="150" spans="1:4" ht="14.1" customHeight="1" x14ac:dyDescent="0.2">
      <c r="A150" s="194">
        <v>9005</v>
      </c>
      <c r="B150" s="204">
        <v>9489545280</v>
      </c>
      <c r="C150" s="204">
        <v>26868</v>
      </c>
      <c r="D150" s="204">
        <f>'ЗВД-9'!JZ6</f>
        <v>26868</v>
      </c>
    </row>
    <row r="151" spans="1:4" ht="14.1" customHeight="1" x14ac:dyDescent="0.2">
      <c r="A151" s="194">
        <v>9006</v>
      </c>
      <c r="B151" s="204">
        <v>9489545389</v>
      </c>
      <c r="C151" s="204">
        <v>4815</v>
      </c>
      <c r="D151" s="204">
        <f>'ЗВД-9'!JZ7</f>
        <v>4815</v>
      </c>
    </row>
    <row r="152" spans="1:4" ht="14.1" customHeight="1" x14ac:dyDescent="0.2">
      <c r="A152" s="194">
        <v>9007</v>
      </c>
      <c r="B152" s="204">
        <v>9489545488</v>
      </c>
      <c r="C152" s="204"/>
      <c r="D152" s="204">
        <f>'ЗВД-9'!JZ8</f>
        <v>0</v>
      </c>
    </row>
    <row r="153" spans="1:4" ht="14.1" customHeight="1" x14ac:dyDescent="0.2">
      <c r="A153" s="194">
        <v>9008</v>
      </c>
      <c r="B153" s="204">
        <v>9489545587</v>
      </c>
      <c r="C153" s="204"/>
      <c r="D153" s="204">
        <f>'ЗВД-9'!JZ9</f>
        <v>28409</v>
      </c>
    </row>
    <row r="154" spans="1:4" ht="14.1" customHeight="1" x14ac:dyDescent="0.2">
      <c r="A154" s="194">
        <v>9009</v>
      </c>
      <c r="B154" s="204">
        <v>9489545686</v>
      </c>
      <c r="C154" s="204">
        <v>41690</v>
      </c>
      <c r="D154" s="204">
        <f>'ЗВД-9'!JZ10</f>
        <v>41690</v>
      </c>
    </row>
    <row r="155" spans="1:4" ht="14.1" customHeight="1" x14ac:dyDescent="0.2">
      <c r="A155" s="194">
        <v>9010</v>
      </c>
      <c r="B155" s="204">
        <v>9489545785</v>
      </c>
      <c r="C155" s="204"/>
      <c r="D155" s="204">
        <f>'ЗВД-9'!JZ11</f>
        <v>0</v>
      </c>
    </row>
    <row r="156" spans="1:4" ht="14.1" customHeight="1" x14ac:dyDescent="0.2">
      <c r="A156" s="194">
        <v>9011</v>
      </c>
      <c r="B156" s="204">
        <v>9489545884</v>
      </c>
      <c r="C156" s="204">
        <v>154</v>
      </c>
      <c r="D156" s="204">
        <f>'ЗВД-9'!JZ12</f>
        <v>154</v>
      </c>
    </row>
    <row r="157" spans="1:4" ht="14.1" customHeight="1" x14ac:dyDescent="0.2">
      <c r="A157" s="194">
        <v>9012</v>
      </c>
      <c r="B157" s="204">
        <v>9489545983</v>
      </c>
      <c r="C157" s="204">
        <v>17615</v>
      </c>
      <c r="D157" s="204">
        <f>'ЗВД-9'!JZ13</f>
        <v>17615</v>
      </c>
    </row>
    <row r="158" spans="1:4" ht="14.1" customHeight="1" x14ac:dyDescent="0.2">
      <c r="A158" s="194">
        <v>9013</v>
      </c>
      <c r="B158" s="204">
        <v>9489546089</v>
      </c>
      <c r="C158" s="204"/>
      <c r="D158" s="204">
        <f>'ЗВД-9'!JZ14</f>
        <v>0</v>
      </c>
    </row>
    <row r="159" spans="1:4" ht="14.1" customHeight="1" x14ac:dyDescent="0.2">
      <c r="A159" s="194">
        <v>9014</v>
      </c>
      <c r="B159" s="204">
        <v>9489546188</v>
      </c>
      <c r="C159" s="204">
        <v>18270</v>
      </c>
      <c r="D159" s="204">
        <f>'ЗВД-9'!JZ15</f>
        <v>18270</v>
      </c>
    </row>
    <row r="160" spans="1:4" ht="14.1" customHeight="1" x14ac:dyDescent="0.2">
      <c r="A160" s="194">
        <v>9015</v>
      </c>
      <c r="B160" s="204">
        <v>9489546287</v>
      </c>
      <c r="C160" s="204">
        <v>4022</v>
      </c>
      <c r="D160" s="204">
        <f>'ЗВД-9'!JZ16</f>
        <v>4022</v>
      </c>
    </row>
    <row r="161" spans="1:4" ht="14.1" customHeight="1" x14ac:dyDescent="0.2">
      <c r="A161" s="194">
        <v>9016</v>
      </c>
      <c r="B161" s="204">
        <v>9489546386</v>
      </c>
      <c r="C161" s="204">
        <v>30090</v>
      </c>
      <c r="D161" s="204">
        <f>'ЗВД-9'!JZ17</f>
        <v>30090</v>
      </c>
    </row>
    <row r="162" spans="1:4" ht="14.1" customHeight="1" x14ac:dyDescent="0.2">
      <c r="A162" s="194">
        <v>9017</v>
      </c>
      <c r="B162" s="204">
        <v>9489546485</v>
      </c>
      <c r="C162" s="204">
        <v>12613</v>
      </c>
      <c r="D162" s="204">
        <f>'ЗВД-9'!JZ18</f>
        <v>12613</v>
      </c>
    </row>
    <row r="163" spans="1:4" ht="14.1" customHeight="1" x14ac:dyDescent="0.2">
      <c r="A163" s="194">
        <v>9018</v>
      </c>
      <c r="B163" s="204">
        <v>9489546584</v>
      </c>
      <c r="C163" s="204">
        <v>4357</v>
      </c>
      <c r="D163" s="204">
        <f>'ЗВД-9'!JZ19</f>
        <v>4357</v>
      </c>
    </row>
    <row r="164" spans="1:4" ht="14.1" customHeight="1" x14ac:dyDescent="0.2">
      <c r="A164" s="194">
        <v>9019</v>
      </c>
      <c r="B164" s="204">
        <v>9489546683</v>
      </c>
      <c r="C164" s="204">
        <v>17646</v>
      </c>
      <c r="D164" s="204">
        <f>'ЗВД-9'!JZ20</f>
        <v>17646</v>
      </c>
    </row>
    <row r="165" spans="1:4" ht="14.1" customHeight="1" x14ac:dyDescent="0.2">
      <c r="A165" s="194">
        <v>9020</v>
      </c>
      <c r="B165" s="204">
        <v>9489546782</v>
      </c>
      <c r="C165" s="204">
        <v>13911</v>
      </c>
      <c r="D165" s="204">
        <f>'ЗВД-9'!JZ21</f>
        <v>13911</v>
      </c>
    </row>
    <row r="166" spans="1:4" ht="14.1" customHeight="1" x14ac:dyDescent="0.2">
      <c r="A166" s="194">
        <v>9021</v>
      </c>
      <c r="B166" s="204">
        <v>9489546881</v>
      </c>
      <c r="C166" s="204">
        <v>29490</v>
      </c>
      <c r="D166" s="204">
        <f>'ЗВД-9'!JZ22</f>
        <v>29490</v>
      </c>
    </row>
    <row r="167" spans="1:4" ht="14.1" customHeight="1" x14ac:dyDescent="0.2">
      <c r="A167" s="194">
        <v>9022</v>
      </c>
      <c r="B167" s="204">
        <v>9489546980</v>
      </c>
      <c r="C167" s="204"/>
      <c r="D167" s="204">
        <f>'ЗВД-9'!JZ23</f>
        <v>0</v>
      </c>
    </row>
    <row r="168" spans="1:4" ht="14.1" customHeight="1" x14ac:dyDescent="0.2">
      <c r="A168" s="194">
        <v>9023</v>
      </c>
      <c r="B168" s="204">
        <v>9489547086</v>
      </c>
      <c r="C168" s="204"/>
      <c r="D168" s="204">
        <f>'ЗВД-9'!JZ24</f>
        <v>0</v>
      </c>
    </row>
    <row r="169" spans="1:4" ht="14.1" customHeight="1" x14ac:dyDescent="0.2">
      <c r="A169" s="194">
        <v>9024</v>
      </c>
      <c r="B169" s="204">
        <v>9489547185</v>
      </c>
      <c r="C169" s="204">
        <v>40490</v>
      </c>
      <c r="D169" s="204">
        <f>'ЗВД-9'!JZ25</f>
        <v>40490</v>
      </c>
    </row>
    <row r="170" spans="1:4" ht="14.1" customHeight="1" x14ac:dyDescent="0.2">
      <c r="A170" s="194">
        <v>9025</v>
      </c>
      <c r="B170" s="204">
        <v>9489547284</v>
      </c>
      <c r="C170" s="204"/>
      <c r="D170" s="204">
        <f>'ЗВД-9'!JZ26</f>
        <v>0</v>
      </c>
    </row>
    <row r="171" spans="1:4" ht="14.1" customHeight="1" x14ac:dyDescent="0.2">
      <c r="A171" s="194">
        <v>9026</v>
      </c>
      <c r="B171" s="204">
        <v>9489547383</v>
      </c>
      <c r="C171" s="204">
        <v>17989</v>
      </c>
      <c r="D171" s="204">
        <f>'ЗВД-9'!JZ27</f>
        <v>17989</v>
      </c>
    </row>
    <row r="172" spans="1:4" ht="14.1" customHeight="1" x14ac:dyDescent="0.2">
      <c r="A172" s="194">
        <v>9027</v>
      </c>
      <c r="B172" s="204">
        <v>9489547482</v>
      </c>
      <c r="C172" s="204">
        <v>13333</v>
      </c>
      <c r="D172" s="204">
        <f>'ЗВД-9'!JZ28</f>
        <v>13333</v>
      </c>
    </row>
    <row r="173" spans="1:4" ht="14.1" customHeight="1" x14ac:dyDescent="0.2">
      <c r="A173" s="194">
        <v>9028</v>
      </c>
      <c r="B173" s="204">
        <v>9489547581</v>
      </c>
      <c r="C173" s="204">
        <v>13769</v>
      </c>
      <c r="D173" s="204">
        <f>'ЗВД-9'!JZ29</f>
        <v>13769</v>
      </c>
    </row>
    <row r="174" spans="1:4" ht="14.1" customHeight="1" x14ac:dyDescent="0.2">
      <c r="A174" s="194">
        <v>9029</v>
      </c>
      <c r="B174" s="204">
        <v>9489547680</v>
      </c>
      <c r="C174" s="204">
        <v>23946</v>
      </c>
      <c r="D174" s="204">
        <f>'ЗВД-9'!JZ30</f>
        <v>23946</v>
      </c>
    </row>
    <row r="175" spans="1:4" ht="14.1" customHeight="1" x14ac:dyDescent="0.2">
      <c r="A175" s="194">
        <v>9030</v>
      </c>
      <c r="B175" s="204">
        <v>9489547789</v>
      </c>
      <c r="C175" s="204"/>
      <c r="D175" s="204">
        <f>'ЗВД-9'!JZ31</f>
        <v>0</v>
      </c>
    </row>
    <row r="176" spans="1:4" ht="14.1" customHeight="1" x14ac:dyDescent="0.2">
      <c r="A176" s="194">
        <v>9031</v>
      </c>
      <c r="B176" s="204">
        <v>9489547888</v>
      </c>
      <c r="C176" s="204"/>
      <c r="D176" s="204">
        <f>'ЗВД-9'!JZ32</f>
        <v>0</v>
      </c>
    </row>
    <row r="177" spans="1:4" ht="14.1" customHeight="1" x14ac:dyDescent="0.2">
      <c r="A177" s="194">
        <v>9032</v>
      </c>
      <c r="B177" s="204">
        <v>9489547987</v>
      </c>
      <c r="C177" s="204">
        <v>22128</v>
      </c>
      <c r="D177" s="204">
        <f>'ЗВД-9'!JZ33</f>
        <v>22128</v>
      </c>
    </row>
    <row r="178" spans="1:4" ht="14.1" customHeight="1" x14ac:dyDescent="0.2">
      <c r="A178" s="194">
        <v>9033</v>
      </c>
      <c r="B178" s="204">
        <v>9489548083</v>
      </c>
      <c r="C178" s="204">
        <v>23512</v>
      </c>
      <c r="D178" s="204">
        <f>'ЗВД-9'!JZ34</f>
        <v>23512</v>
      </c>
    </row>
    <row r="179" spans="1:4" ht="14.1" customHeight="1" x14ac:dyDescent="0.2">
      <c r="A179" s="194">
        <v>9034</v>
      </c>
      <c r="B179" s="204">
        <v>9489548182</v>
      </c>
      <c r="C179" s="204"/>
      <c r="D179" s="204">
        <f>'ЗВД-9'!JZ35</f>
        <v>0</v>
      </c>
    </row>
    <row r="180" spans="1:4" ht="14.1" customHeight="1" x14ac:dyDescent="0.2">
      <c r="A180" s="194">
        <v>9035</v>
      </c>
      <c r="B180" s="204">
        <v>9489548281</v>
      </c>
      <c r="C180" s="204">
        <v>298</v>
      </c>
      <c r="D180" s="204">
        <f>'ЗВД-9'!JZ36</f>
        <v>298</v>
      </c>
    </row>
    <row r="181" spans="1:4" ht="14.1" customHeight="1" x14ac:dyDescent="0.2">
      <c r="A181" s="194">
        <v>9036</v>
      </c>
      <c r="B181" s="204">
        <v>9489548380</v>
      </c>
      <c r="C181" s="204"/>
      <c r="D181" s="204">
        <f>'ЗВД-9'!JZ37</f>
        <v>10998</v>
      </c>
    </row>
    <row r="182" spans="1:4" ht="14.1" customHeight="1" x14ac:dyDescent="0.2">
      <c r="A182" s="194">
        <v>9037</v>
      </c>
      <c r="B182" s="204">
        <v>9489548489</v>
      </c>
      <c r="C182" s="204">
        <v>25713</v>
      </c>
      <c r="D182" s="204">
        <f>'ЗВД-9'!JZ38</f>
        <v>25713</v>
      </c>
    </row>
    <row r="183" spans="1:4" ht="14.1" customHeight="1" x14ac:dyDescent="0.2">
      <c r="A183" s="194">
        <v>9038</v>
      </c>
      <c r="B183" s="204">
        <v>9489548588</v>
      </c>
      <c r="C183" s="204"/>
      <c r="D183" s="204">
        <f>'ЗВД-9'!JZ39</f>
        <v>0</v>
      </c>
    </row>
    <row r="184" spans="1:4" ht="14.1" customHeight="1" x14ac:dyDescent="0.2">
      <c r="A184" s="194">
        <v>9039</v>
      </c>
      <c r="B184" s="204">
        <v>9489548687</v>
      </c>
      <c r="C184" s="204">
        <v>14653</v>
      </c>
      <c r="D184" s="204">
        <f>'ЗВД-9'!JZ40</f>
        <v>14653</v>
      </c>
    </row>
    <row r="185" spans="1:4" ht="14.1" customHeight="1" x14ac:dyDescent="0.2">
      <c r="A185" s="194">
        <v>9040</v>
      </c>
      <c r="B185" s="204">
        <v>9489548786</v>
      </c>
      <c r="C185" s="204">
        <v>20231</v>
      </c>
      <c r="D185" s="204">
        <f>'ЗВД-9'!JZ41</f>
        <v>20231</v>
      </c>
    </row>
    <row r="186" spans="1:4" ht="14.1" customHeight="1" x14ac:dyDescent="0.2">
      <c r="A186" s="194">
        <v>9041</v>
      </c>
      <c r="B186" s="204">
        <v>9489548885</v>
      </c>
      <c r="C186" s="204">
        <v>36563</v>
      </c>
      <c r="D186" s="204">
        <f>'ЗВД-9'!JZ42</f>
        <v>36563</v>
      </c>
    </row>
    <row r="187" spans="1:4" ht="14.1" customHeight="1" x14ac:dyDescent="0.2">
      <c r="A187" s="194">
        <v>9042</v>
      </c>
      <c r="B187" s="204">
        <v>9489548984</v>
      </c>
      <c r="C187" s="204"/>
      <c r="D187" s="204">
        <f>'ЗВД-9'!JZ43</f>
        <v>0</v>
      </c>
    </row>
    <row r="188" spans="1:4" ht="14.1" customHeight="1" x14ac:dyDescent="0.2">
      <c r="A188" s="194">
        <v>9043</v>
      </c>
      <c r="B188" s="204">
        <v>9489549080</v>
      </c>
      <c r="C188" s="204"/>
      <c r="D188" s="204">
        <f>'ЗВД-9'!JZ44</f>
        <v>0</v>
      </c>
    </row>
    <row r="189" spans="1:4" ht="14.1" customHeight="1" x14ac:dyDescent="0.2">
      <c r="A189" s="194">
        <v>9044</v>
      </c>
      <c r="B189" s="204">
        <v>9489549189</v>
      </c>
      <c r="C189" s="204">
        <v>18835</v>
      </c>
      <c r="D189" s="204">
        <f>'ЗВД-9'!JZ45</f>
        <v>18835</v>
      </c>
    </row>
    <row r="190" spans="1:4" ht="14.1" customHeight="1" x14ac:dyDescent="0.2">
      <c r="A190" s="194">
        <v>9045</v>
      </c>
      <c r="B190" s="204">
        <v>9489549288</v>
      </c>
      <c r="C190" s="204">
        <v>30387</v>
      </c>
      <c r="D190" s="204">
        <f>'ЗВД-9'!JZ46</f>
        <v>30387</v>
      </c>
    </row>
    <row r="191" spans="1:4" ht="14.1" customHeight="1" x14ac:dyDescent="0.2">
      <c r="A191" s="194">
        <v>9046</v>
      </c>
      <c r="B191" s="204">
        <v>9489549387</v>
      </c>
      <c r="C191" s="204"/>
      <c r="D191" s="204">
        <f>'ЗВД-9'!JZ47</f>
        <v>0</v>
      </c>
    </row>
    <row r="192" spans="1:4" ht="14.1" customHeight="1" x14ac:dyDescent="0.2">
      <c r="A192" s="194">
        <v>9047</v>
      </c>
      <c r="B192" s="204">
        <v>9489549486</v>
      </c>
      <c r="C192" s="204">
        <v>16892</v>
      </c>
      <c r="D192" s="204">
        <f>'ЗВД-9'!JZ48</f>
        <v>16892</v>
      </c>
    </row>
    <row r="193" spans="1:4" ht="14.1" customHeight="1" x14ac:dyDescent="0.2">
      <c r="A193" s="194">
        <v>9048</v>
      </c>
      <c r="B193" s="204">
        <v>9489549585</v>
      </c>
      <c r="C193" s="204"/>
      <c r="D193" s="204">
        <f>'ЗВД-9'!JZ49</f>
        <v>0</v>
      </c>
    </row>
    <row r="194" spans="1:4" ht="14.1" customHeight="1" x14ac:dyDescent="0.2">
      <c r="A194" s="194">
        <v>9049</v>
      </c>
      <c r="B194" s="204">
        <v>9489549684</v>
      </c>
      <c r="C194" s="204">
        <v>9370</v>
      </c>
      <c r="D194" s="204">
        <f>'ЗВД-9'!JZ50</f>
        <v>9370</v>
      </c>
    </row>
    <row r="195" spans="1:4" ht="14.1" customHeight="1" x14ac:dyDescent="0.2">
      <c r="A195" s="194">
        <v>9050</v>
      </c>
      <c r="B195" s="204">
        <v>9489549783</v>
      </c>
      <c r="C195" s="204"/>
      <c r="D195" s="204">
        <f>'ЗВД-9'!JZ51</f>
        <v>0</v>
      </c>
    </row>
    <row r="196" spans="1:4" ht="14.1" customHeight="1" x14ac:dyDescent="0.2">
      <c r="A196" s="194">
        <v>9051</v>
      </c>
      <c r="B196" s="204">
        <v>9489549882</v>
      </c>
      <c r="C196" s="204">
        <v>15771</v>
      </c>
      <c r="D196" s="204">
        <f>'ЗВД-9'!JZ52</f>
        <v>15771</v>
      </c>
    </row>
    <row r="197" spans="1:4" ht="14.1" customHeight="1" x14ac:dyDescent="0.2">
      <c r="A197" s="194">
        <v>9052</v>
      </c>
      <c r="B197" s="204">
        <v>9489549981</v>
      </c>
      <c r="C197" s="204">
        <v>6345</v>
      </c>
      <c r="D197" s="204">
        <f>'ЗВД-9'!JZ53</f>
        <v>6345</v>
      </c>
    </row>
    <row r="198" spans="1:4" ht="14.1" customHeight="1" x14ac:dyDescent="0.2">
      <c r="A198" s="194">
        <v>9053</v>
      </c>
      <c r="B198" s="204">
        <v>9489550080</v>
      </c>
      <c r="C198" s="204">
        <v>45142</v>
      </c>
      <c r="D198" s="204">
        <f>'ЗВД-9'!JZ54</f>
        <v>45142</v>
      </c>
    </row>
    <row r="199" spans="1:4" ht="14.1" customHeight="1" x14ac:dyDescent="0.2">
      <c r="A199" s="194">
        <v>9054</v>
      </c>
      <c r="B199" s="204">
        <v>9489550189</v>
      </c>
      <c r="C199" s="204">
        <v>12955</v>
      </c>
      <c r="D199" s="204">
        <f>'ЗВД-9'!JZ55</f>
        <v>12955</v>
      </c>
    </row>
    <row r="200" spans="1:4" ht="14.1" customHeight="1" x14ac:dyDescent="0.2">
      <c r="A200" s="194">
        <v>9055</v>
      </c>
      <c r="B200" s="204">
        <v>9489550288</v>
      </c>
      <c r="C200" s="204">
        <v>19499</v>
      </c>
      <c r="D200" s="204">
        <f>'ЗВД-9'!JZ56</f>
        <v>19499</v>
      </c>
    </row>
    <row r="201" spans="1:4" ht="14.1" customHeight="1" x14ac:dyDescent="0.2">
      <c r="A201" s="194">
        <v>9056</v>
      </c>
      <c r="B201" s="204">
        <v>9489550387</v>
      </c>
      <c r="C201" s="204">
        <v>22042</v>
      </c>
      <c r="D201" s="204">
        <f>'ЗВД-9'!JZ57</f>
        <v>22042</v>
      </c>
    </row>
    <row r="202" spans="1:4" ht="14.1" customHeight="1" x14ac:dyDescent="0.2">
      <c r="A202" s="194">
        <v>9057</v>
      </c>
      <c r="B202" s="204">
        <v>9489550486</v>
      </c>
      <c r="C202" s="204">
        <v>14659</v>
      </c>
      <c r="D202" s="204">
        <f>'ЗВД-9'!JZ58</f>
        <v>14659</v>
      </c>
    </row>
    <row r="203" spans="1:4" ht="14.1" customHeight="1" x14ac:dyDescent="0.2">
      <c r="A203" s="194">
        <v>9058</v>
      </c>
      <c r="B203" s="204">
        <v>9489550585</v>
      </c>
      <c r="C203" s="204"/>
      <c r="D203" s="204">
        <f>'ЗВД-9'!JZ59</f>
        <v>0</v>
      </c>
    </row>
    <row r="204" spans="1:4" ht="14.1" customHeight="1" x14ac:dyDescent="0.2">
      <c r="A204" s="194">
        <v>9059</v>
      </c>
      <c r="B204" s="204">
        <v>9489550684</v>
      </c>
      <c r="C204" s="204"/>
      <c r="D204" s="204">
        <f>'ЗВД-9'!JZ60</f>
        <v>0</v>
      </c>
    </row>
    <row r="205" spans="1:4" ht="14.1" customHeight="1" x14ac:dyDescent="0.2">
      <c r="A205" s="194">
        <v>9060</v>
      </c>
      <c r="B205" s="204">
        <v>9489550783</v>
      </c>
      <c r="C205" s="204">
        <v>37774</v>
      </c>
      <c r="D205" s="204">
        <f>'ЗВД-9'!JZ61</f>
        <v>37774</v>
      </c>
    </row>
    <row r="206" spans="1:4" ht="14.1" customHeight="1" x14ac:dyDescent="0.2">
      <c r="A206" s="194">
        <v>9061</v>
      </c>
      <c r="B206" s="204">
        <v>9489550882</v>
      </c>
      <c r="C206" s="204"/>
      <c r="D206" s="204">
        <f>'ЗВД-9'!JZ62</f>
        <v>0</v>
      </c>
    </row>
    <row r="207" spans="1:4" ht="14.1" customHeight="1" x14ac:dyDescent="0.2">
      <c r="A207" s="194">
        <v>9062</v>
      </c>
      <c r="B207" s="204">
        <v>9489550981</v>
      </c>
      <c r="C207" s="204">
        <v>11897</v>
      </c>
      <c r="D207" s="204">
        <f>'ЗВД-9'!JZ63</f>
        <v>11897</v>
      </c>
    </row>
    <row r="208" spans="1:4" ht="14.1" customHeight="1" x14ac:dyDescent="0.2">
      <c r="A208" s="194">
        <v>9063</v>
      </c>
      <c r="B208" s="204">
        <v>9489551087</v>
      </c>
      <c r="C208" s="204">
        <v>8713</v>
      </c>
      <c r="D208" s="204">
        <f>'ЗВД-9'!JZ64</f>
        <v>8713</v>
      </c>
    </row>
    <row r="209" spans="1:4" ht="14.1" customHeight="1" x14ac:dyDescent="0.2">
      <c r="A209" s="194">
        <v>9064</v>
      </c>
      <c r="B209" s="204">
        <v>9489551186</v>
      </c>
      <c r="C209" s="204">
        <v>41916</v>
      </c>
      <c r="D209" s="204">
        <f>'ЗВД-9'!JZ65</f>
        <v>41916</v>
      </c>
    </row>
    <row r="210" spans="1:4" ht="14.1" customHeight="1" x14ac:dyDescent="0.2">
      <c r="A210" s="194">
        <v>9065</v>
      </c>
      <c r="B210" s="204">
        <v>9489551285</v>
      </c>
      <c r="C210" s="204">
        <v>14119</v>
      </c>
      <c r="D210" s="204">
        <f>'ЗВД-9'!JZ66</f>
        <v>14119</v>
      </c>
    </row>
    <row r="211" spans="1:4" ht="14.1" customHeight="1" x14ac:dyDescent="0.2">
      <c r="A211" s="194">
        <v>9066</v>
      </c>
      <c r="B211" s="204">
        <v>9489551384</v>
      </c>
      <c r="C211" s="204">
        <v>18889</v>
      </c>
      <c r="D211" s="204">
        <f>'ЗВД-9'!JZ67</f>
        <v>18889</v>
      </c>
    </row>
    <row r="212" spans="1:4" ht="14.1" customHeight="1" x14ac:dyDescent="0.2">
      <c r="A212" s="194">
        <v>9067</v>
      </c>
      <c r="B212" s="204">
        <v>9489551483</v>
      </c>
      <c r="C212" s="204"/>
      <c r="D212" s="204">
        <f>'ЗВД-9'!JZ68</f>
        <v>0</v>
      </c>
    </row>
    <row r="213" spans="1:4" ht="14.1" customHeight="1" x14ac:dyDescent="0.2">
      <c r="A213" s="194">
        <v>9068</v>
      </c>
      <c r="B213" s="204">
        <v>9489551582</v>
      </c>
      <c r="C213" s="204">
        <v>27346</v>
      </c>
      <c r="D213" s="204">
        <f>'ЗВД-9'!JZ69</f>
        <v>27346</v>
      </c>
    </row>
    <row r="214" spans="1:4" ht="14.1" customHeight="1" x14ac:dyDescent="0.2">
      <c r="A214" s="194">
        <v>9069</v>
      </c>
      <c r="B214" s="204">
        <v>9489551681</v>
      </c>
      <c r="C214" s="204">
        <v>17269</v>
      </c>
      <c r="D214" s="204">
        <f>'ЗВД-9'!JZ70</f>
        <v>17269</v>
      </c>
    </row>
    <row r="215" spans="1:4" ht="14.1" customHeight="1" x14ac:dyDescent="0.2">
      <c r="A215" s="194">
        <v>9070</v>
      </c>
      <c r="B215" s="204">
        <v>9489551780</v>
      </c>
      <c r="C215" s="204">
        <v>15816</v>
      </c>
      <c r="D215" s="204">
        <f>'ЗВД-9'!JZ71</f>
        <v>15816</v>
      </c>
    </row>
    <row r="216" spans="1:4" ht="14.1" customHeight="1" x14ac:dyDescent="0.2">
      <c r="A216" s="194">
        <v>9071</v>
      </c>
      <c r="B216" s="204">
        <v>9489551889</v>
      </c>
      <c r="C216" s="204">
        <v>24073</v>
      </c>
      <c r="D216" s="204">
        <f>'ЗВД-9'!JZ72</f>
        <v>24073</v>
      </c>
    </row>
    <row r="217" spans="1:4" ht="14.1" customHeight="1" x14ac:dyDescent="0.2">
      <c r="A217" s="194">
        <v>9072</v>
      </c>
      <c r="B217" s="204">
        <v>9489551988</v>
      </c>
      <c r="C217" s="204">
        <v>29865</v>
      </c>
      <c r="D217" s="204">
        <f>'ЗВД-9'!JZ73</f>
        <v>29865</v>
      </c>
    </row>
    <row r="218" spans="1:4" ht="14.1" customHeight="1" x14ac:dyDescent="0.2">
      <c r="A218" s="194">
        <v>9073</v>
      </c>
      <c r="B218" s="204">
        <v>9489552084</v>
      </c>
      <c r="C218" s="204">
        <v>8220</v>
      </c>
      <c r="D218" s="204">
        <f>'ЗВД-9'!JZ74</f>
        <v>8220</v>
      </c>
    </row>
    <row r="219" spans="1:4" ht="14.1" customHeight="1" x14ac:dyDescent="0.2">
      <c r="A219" s="194">
        <v>9074</v>
      </c>
      <c r="B219" s="204">
        <v>9489552183</v>
      </c>
      <c r="C219" s="204">
        <v>18649</v>
      </c>
      <c r="D219" s="204">
        <f>'ЗВД-9'!JZ75</f>
        <v>18649</v>
      </c>
    </row>
    <row r="220" spans="1:4" ht="14.1" customHeight="1" x14ac:dyDescent="0.2">
      <c r="A220" s="194">
        <v>9075</v>
      </c>
      <c r="B220" s="204">
        <v>9489552282</v>
      </c>
      <c r="C220" s="204">
        <v>10781</v>
      </c>
      <c r="D220" s="204">
        <f>'ЗВД-9'!JZ76</f>
        <v>10781</v>
      </c>
    </row>
    <row r="221" spans="1:4" ht="14.1" customHeight="1" x14ac:dyDescent="0.2">
      <c r="A221" s="194">
        <v>9076</v>
      </c>
      <c r="B221" s="204">
        <v>9489552381</v>
      </c>
      <c r="C221" s="204">
        <v>28520</v>
      </c>
      <c r="D221" s="204">
        <f>'ЗВД-9'!JZ77</f>
        <v>28520</v>
      </c>
    </row>
    <row r="222" spans="1:4" ht="14.1" customHeight="1" x14ac:dyDescent="0.2">
      <c r="A222" s="194">
        <v>9077</v>
      </c>
      <c r="B222" s="204">
        <v>9489552480</v>
      </c>
      <c r="C222" s="204">
        <v>13699</v>
      </c>
      <c r="D222" s="204">
        <f>'ЗВД-9'!JZ78</f>
        <v>13699</v>
      </c>
    </row>
    <row r="223" spans="1:4" ht="14.1" customHeight="1" x14ac:dyDescent="0.2">
      <c r="A223" s="194">
        <v>9078</v>
      </c>
      <c r="B223" s="204">
        <v>9489552589</v>
      </c>
      <c r="C223" s="204">
        <v>29067</v>
      </c>
      <c r="D223" s="204">
        <f>'ЗВД-9'!JZ79</f>
        <v>29067</v>
      </c>
    </row>
    <row r="224" spans="1:4" ht="14.1" customHeight="1" x14ac:dyDescent="0.2">
      <c r="A224" s="194">
        <v>9079</v>
      </c>
      <c r="B224" s="204">
        <v>9489552688</v>
      </c>
      <c r="C224" s="204">
        <v>12200</v>
      </c>
      <c r="D224" s="204">
        <f>'ЗВД-9'!JZ80</f>
        <v>12200</v>
      </c>
    </row>
    <row r="225" spans="1:4" ht="14.1" customHeight="1" x14ac:dyDescent="0.2">
      <c r="A225" s="194">
        <v>9080</v>
      </c>
      <c r="B225" s="204">
        <v>9489552787</v>
      </c>
      <c r="C225" s="204">
        <v>4036</v>
      </c>
      <c r="D225" s="204">
        <f>'ЗВД-9'!JZ81</f>
        <v>4036</v>
      </c>
    </row>
    <row r="226" spans="1:4" ht="14.1" customHeight="1" x14ac:dyDescent="0.2">
      <c r="A226" s="194">
        <v>9081</v>
      </c>
      <c r="B226" s="204">
        <v>9489552886</v>
      </c>
      <c r="C226" s="204"/>
      <c r="D226" s="204">
        <f>'ЗВД-9'!JZ82</f>
        <v>0</v>
      </c>
    </row>
    <row r="227" spans="1:4" ht="14.1" customHeight="1" x14ac:dyDescent="0.2">
      <c r="A227" s="194">
        <v>9082</v>
      </c>
      <c r="B227" s="204">
        <v>9489552985</v>
      </c>
      <c r="C227" s="204">
        <v>12453</v>
      </c>
      <c r="D227" s="204">
        <f>'ЗВД-9'!JZ83</f>
        <v>12453</v>
      </c>
    </row>
    <row r="228" spans="1:4" ht="14.1" customHeight="1" x14ac:dyDescent="0.2">
      <c r="A228" s="194">
        <v>9083</v>
      </c>
      <c r="B228" s="204">
        <v>9489553081</v>
      </c>
      <c r="C228" s="204">
        <v>32956</v>
      </c>
      <c r="D228" s="204">
        <f>'ЗВД-9'!JZ84</f>
        <v>32956</v>
      </c>
    </row>
    <row r="229" spans="1:4" ht="14.1" customHeight="1" x14ac:dyDescent="0.2">
      <c r="A229" s="194">
        <v>9084</v>
      </c>
      <c r="B229" s="204">
        <v>9489553180</v>
      </c>
      <c r="C229" s="204">
        <v>34118</v>
      </c>
      <c r="D229" s="204">
        <f>'ЗВД-9'!JZ85</f>
        <v>34118</v>
      </c>
    </row>
    <row r="230" spans="1:4" ht="14.1" customHeight="1" x14ac:dyDescent="0.2">
      <c r="A230" s="194">
        <v>9085</v>
      </c>
      <c r="B230" s="204">
        <v>9489553289</v>
      </c>
      <c r="C230" s="204"/>
      <c r="D230" s="204">
        <f>'ЗВД-9'!JZ86</f>
        <v>0</v>
      </c>
    </row>
    <row r="231" spans="1:4" ht="14.1" customHeight="1" x14ac:dyDescent="0.2">
      <c r="A231" s="194">
        <v>9086</v>
      </c>
      <c r="B231" s="204">
        <v>9489553388</v>
      </c>
      <c r="C231" s="204">
        <v>5584</v>
      </c>
      <c r="D231" s="204">
        <f>'ЗВД-9'!JZ87</f>
        <v>5584</v>
      </c>
    </row>
    <row r="232" spans="1:4" ht="14.1" customHeight="1" x14ac:dyDescent="0.2">
      <c r="A232" s="194">
        <v>9087</v>
      </c>
      <c r="B232" s="204">
        <v>9489553487</v>
      </c>
      <c r="C232" s="204">
        <v>9180</v>
      </c>
      <c r="D232" s="204">
        <f>'ЗВД-9'!JZ88</f>
        <v>9180</v>
      </c>
    </row>
    <row r="233" spans="1:4" ht="14.1" customHeight="1" x14ac:dyDescent="0.2">
      <c r="A233" s="194">
        <v>9088</v>
      </c>
      <c r="B233" s="204">
        <v>9489553586</v>
      </c>
      <c r="C233" s="204"/>
      <c r="D233" s="204">
        <f>'ЗВД-9'!JZ89</f>
        <v>0</v>
      </c>
    </row>
    <row r="234" spans="1:4" ht="14.1" customHeight="1" x14ac:dyDescent="0.2">
      <c r="A234" s="194">
        <v>9089</v>
      </c>
      <c r="B234" s="204">
        <v>9489553685</v>
      </c>
      <c r="C234" s="204">
        <v>29902</v>
      </c>
      <c r="D234" s="204">
        <f>'ЗВД-9'!JZ90</f>
        <v>29902</v>
      </c>
    </row>
    <row r="235" spans="1:4" ht="14.1" customHeight="1" x14ac:dyDescent="0.2">
      <c r="A235" s="194">
        <v>9090</v>
      </c>
      <c r="B235" s="204">
        <v>9489553784</v>
      </c>
      <c r="C235" s="204">
        <v>16070</v>
      </c>
      <c r="D235" s="204">
        <f>'ЗВД-9'!JZ91</f>
        <v>16070</v>
      </c>
    </row>
    <row r="236" spans="1:4" ht="14.1" customHeight="1" x14ac:dyDescent="0.2">
      <c r="A236" s="194">
        <v>9091</v>
      </c>
      <c r="B236" s="204">
        <v>9489553883</v>
      </c>
      <c r="C236" s="204"/>
      <c r="D236" s="204">
        <f>'ЗВД-9'!JZ92</f>
        <v>0</v>
      </c>
    </row>
    <row r="237" spans="1:4" ht="14.1" customHeight="1" x14ac:dyDescent="0.2">
      <c r="A237" s="194">
        <v>9092</v>
      </c>
      <c r="B237" s="204">
        <v>9489553982</v>
      </c>
      <c r="C237" s="204">
        <v>19283</v>
      </c>
      <c r="D237" s="204">
        <f>'ЗВД-9'!JZ93</f>
        <v>19283</v>
      </c>
    </row>
    <row r="238" spans="1:4" ht="14.1" customHeight="1" x14ac:dyDescent="0.2">
      <c r="A238" s="194">
        <v>9093</v>
      </c>
      <c r="B238" s="204">
        <v>9489554088</v>
      </c>
      <c r="C238" s="204">
        <v>28470</v>
      </c>
      <c r="D238" s="204">
        <f>'ЗВД-9'!JZ94</f>
        <v>28470</v>
      </c>
    </row>
    <row r="239" spans="1:4" ht="14.1" customHeight="1" x14ac:dyDescent="0.2">
      <c r="A239" s="194">
        <v>9094</v>
      </c>
      <c r="B239" s="204">
        <v>9489554187</v>
      </c>
      <c r="C239" s="204">
        <v>20930</v>
      </c>
      <c r="D239" s="204">
        <f>'ЗВД-9'!JZ95</f>
        <v>20930</v>
      </c>
    </row>
    <row r="240" spans="1:4" ht="14.1" customHeight="1" x14ac:dyDescent="0.2">
      <c r="A240" s="194">
        <v>9095</v>
      </c>
      <c r="B240" s="204">
        <v>9489554286</v>
      </c>
      <c r="C240" s="204"/>
      <c r="D240" s="204">
        <f>'ЗВД-9'!JZ96</f>
        <v>0</v>
      </c>
    </row>
    <row r="241" spans="1:4" ht="14.1" customHeight="1" x14ac:dyDescent="0.2">
      <c r="A241" s="194">
        <v>9096</v>
      </c>
      <c r="B241" s="204">
        <v>9489554385</v>
      </c>
      <c r="C241" s="204"/>
      <c r="D241" s="204">
        <f>'ЗВД-9'!JZ97</f>
        <v>0</v>
      </c>
    </row>
    <row r="242" spans="1:4" ht="14.1" customHeight="1" x14ac:dyDescent="0.2">
      <c r="A242" s="194">
        <v>9097</v>
      </c>
      <c r="B242" s="204">
        <v>9489554484</v>
      </c>
      <c r="C242" s="204">
        <v>22806</v>
      </c>
      <c r="D242" s="204">
        <f>'ЗВД-9'!JZ98</f>
        <v>22806</v>
      </c>
    </row>
    <row r="243" spans="1:4" ht="14.1" customHeight="1" x14ac:dyDescent="0.2">
      <c r="A243" s="194">
        <v>9098</v>
      </c>
      <c r="B243" s="204">
        <v>9489554583</v>
      </c>
      <c r="C243" s="204"/>
      <c r="D243" s="204">
        <f>'ЗВД-9'!JZ99</f>
        <v>0</v>
      </c>
    </row>
    <row r="244" spans="1:4" ht="14.1" customHeight="1" x14ac:dyDescent="0.2">
      <c r="A244" s="194">
        <v>9099</v>
      </c>
      <c r="B244" s="204">
        <v>9489554682</v>
      </c>
      <c r="C244" s="204">
        <v>10460</v>
      </c>
      <c r="D244" s="204">
        <f>'ЗВД-9'!JZ100</f>
        <v>10460</v>
      </c>
    </row>
    <row r="245" spans="1:4" ht="14.1" customHeight="1" x14ac:dyDescent="0.2">
      <c r="A245" s="194">
        <v>9100</v>
      </c>
      <c r="B245" s="204">
        <v>9489554781</v>
      </c>
      <c r="C245" s="204"/>
      <c r="D245" s="204">
        <f>'ЗВД-9'!JZ101</f>
        <v>0</v>
      </c>
    </row>
    <row r="246" spans="1:4" ht="14.1" customHeight="1" x14ac:dyDescent="0.2">
      <c r="A246" s="194">
        <v>9101</v>
      </c>
      <c r="B246" s="204">
        <v>9489554880</v>
      </c>
      <c r="C246" s="204">
        <v>26633</v>
      </c>
      <c r="D246" s="204">
        <f>'ЗВД-9'!JZ102</f>
        <v>26633</v>
      </c>
    </row>
    <row r="247" spans="1:4" ht="14.1" customHeight="1" x14ac:dyDescent="0.2">
      <c r="A247" s="194">
        <v>9102</v>
      </c>
      <c r="B247" s="204">
        <v>9489554989</v>
      </c>
      <c r="C247" s="204">
        <v>19792</v>
      </c>
      <c r="D247" s="204">
        <f>'ЗВД-9'!JZ103</f>
        <v>19792</v>
      </c>
    </row>
    <row r="248" spans="1:4" ht="14.1" customHeight="1" x14ac:dyDescent="0.2">
      <c r="A248" s="194">
        <v>9103</v>
      </c>
      <c r="B248" s="204">
        <v>9489555085</v>
      </c>
      <c r="C248" s="204"/>
      <c r="D248" s="204">
        <f>'ЗВД-9'!JZ104</f>
        <v>0</v>
      </c>
    </row>
    <row r="249" spans="1:4" ht="14.1" customHeight="1" x14ac:dyDescent="0.2">
      <c r="A249" s="194">
        <v>9104</v>
      </c>
      <c r="B249" s="204">
        <v>9489555184</v>
      </c>
      <c r="C249" s="204"/>
      <c r="D249" s="204">
        <f>'ЗВД-9'!JZ105</f>
        <v>0</v>
      </c>
    </row>
    <row r="250" spans="1:4" ht="14.1" customHeight="1" x14ac:dyDescent="0.2">
      <c r="A250" s="194">
        <v>9105</v>
      </c>
      <c r="B250" s="204">
        <v>9489555283</v>
      </c>
      <c r="C250" s="204"/>
      <c r="D250" s="204">
        <f>'ЗВД-9'!JZ106</f>
        <v>0</v>
      </c>
    </row>
    <row r="251" spans="1:4" ht="14.1" customHeight="1" x14ac:dyDescent="0.2">
      <c r="A251" s="194">
        <v>9106</v>
      </c>
      <c r="B251" s="204">
        <v>9489555382</v>
      </c>
      <c r="C251" s="204">
        <v>7174</v>
      </c>
      <c r="D251" s="204">
        <f>'ЗВД-9'!JZ107</f>
        <v>7174</v>
      </c>
    </row>
    <row r="252" spans="1:4" ht="14.1" customHeight="1" x14ac:dyDescent="0.2">
      <c r="A252" s="194">
        <v>9107</v>
      </c>
      <c r="B252" s="204">
        <v>9489555481</v>
      </c>
      <c r="C252" s="204">
        <v>10669</v>
      </c>
      <c r="D252" s="204">
        <f>'ЗВД-9'!JZ108</f>
        <v>10669</v>
      </c>
    </row>
    <row r="253" spans="1:4" ht="14.1" customHeight="1" x14ac:dyDescent="0.2">
      <c r="A253" s="194">
        <v>9108</v>
      </c>
      <c r="B253" s="204">
        <v>9489555580</v>
      </c>
      <c r="C253" s="204">
        <v>37858</v>
      </c>
      <c r="D253" s="204">
        <f>'ЗВД-9'!JZ109</f>
        <v>37858</v>
      </c>
    </row>
    <row r="254" spans="1:4" ht="14.1" customHeight="1" x14ac:dyDescent="0.2">
      <c r="A254" s="194">
        <v>9109</v>
      </c>
      <c r="B254" s="204">
        <v>9489555689</v>
      </c>
      <c r="C254" s="204">
        <v>34331</v>
      </c>
      <c r="D254" s="204">
        <f>'ЗВД-9'!JZ110</f>
        <v>34331</v>
      </c>
    </row>
    <row r="255" spans="1:4" ht="14.1" customHeight="1" x14ac:dyDescent="0.2">
      <c r="A255" s="194">
        <v>9110</v>
      </c>
      <c r="B255" s="204">
        <v>9489555788</v>
      </c>
      <c r="C255" s="204"/>
      <c r="D255" s="204">
        <f>'ЗВД-9'!JZ111</f>
        <v>0</v>
      </c>
    </row>
    <row r="256" spans="1:4" ht="14.1" customHeight="1" x14ac:dyDescent="0.2">
      <c r="A256" s="194">
        <v>9111</v>
      </c>
      <c r="B256" s="204">
        <v>9489555887</v>
      </c>
      <c r="C256" s="204"/>
      <c r="D256" s="204">
        <f>'ЗВД-9'!JZ112</f>
        <v>0</v>
      </c>
    </row>
    <row r="257" spans="1:4" ht="14.1" customHeight="1" x14ac:dyDescent="0.2">
      <c r="A257" s="194">
        <v>9112</v>
      </c>
      <c r="B257" s="204">
        <v>9489555986</v>
      </c>
      <c r="C257" s="204">
        <v>23094</v>
      </c>
      <c r="D257" s="204">
        <f>'ЗВД-9'!JZ113</f>
        <v>23094</v>
      </c>
    </row>
    <row r="258" spans="1:4" ht="14.1" customHeight="1" x14ac:dyDescent="0.2">
      <c r="A258" s="194">
        <v>9113</v>
      </c>
      <c r="B258" s="204">
        <v>9489556082</v>
      </c>
      <c r="C258" s="204">
        <v>45782</v>
      </c>
      <c r="D258" s="204">
        <f>'ЗВД-9'!JZ114</f>
        <v>45782</v>
      </c>
    </row>
    <row r="259" spans="1:4" ht="14.1" customHeight="1" x14ac:dyDescent="0.2">
      <c r="A259" s="194">
        <v>9114</v>
      </c>
      <c r="B259" s="204">
        <v>9489556181</v>
      </c>
      <c r="C259" s="204">
        <v>11610</v>
      </c>
      <c r="D259" s="204">
        <f>'ЗВД-9'!JZ115</f>
        <v>11610</v>
      </c>
    </row>
    <row r="260" spans="1:4" ht="14.1" customHeight="1" x14ac:dyDescent="0.2">
      <c r="A260" s="194">
        <v>9115</v>
      </c>
      <c r="B260" s="204">
        <v>9489556280</v>
      </c>
      <c r="C260" s="204">
        <v>23605</v>
      </c>
      <c r="D260" s="204">
        <f>'ЗВД-9'!JZ116</f>
        <v>23605</v>
      </c>
    </row>
    <row r="261" spans="1:4" ht="14.1" customHeight="1" x14ac:dyDescent="0.2">
      <c r="A261" s="194">
        <v>9116</v>
      </c>
      <c r="B261" s="204">
        <v>9489556389</v>
      </c>
      <c r="C261" s="204">
        <v>29026</v>
      </c>
      <c r="D261" s="204">
        <f>'ЗВД-9'!JZ117</f>
        <v>29026</v>
      </c>
    </row>
    <row r="262" spans="1:4" ht="14.1" customHeight="1" x14ac:dyDescent="0.2">
      <c r="A262" s="194">
        <v>9117</v>
      </c>
      <c r="B262" s="204">
        <v>9489556488</v>
      </c>
      <c r="C262" s="204">
        <v>30503</v>
      </c>
      <c r="D262" s="204">
        <f>'ЗВД-9'!JZ118</f>
        <v>30503</v>
      </c>
    </row>
    <row r="263" spans="1:4" ht="14.1" customHeight="1" x14ac:dyDescent="0.2">
      <c r="A263" s="194">
        <v>9118</v>
      </c>
      <c r="B263" s="204">
        <v>9489556587</v>
      </c>
      <c r="C263" s="204">
        <v>9523</v>
      </c>
      <c r="D263" s="204">
        <f>'ЗВД-9'!JZ119</f>
        <v>9523</v>
      </c>
    </row>
    <row r="264" spans="1:4" ht="14.1" customHeight="1" x14ac:dyDescent="0.2">
      <c r="A264" s="194">
        <v>9119</v>
      </c>
      <c r="B264" s="204">
        <v>9489556686</v>
      </c>
      <c r="C264" s="204"/>
      <c r="D264" s="204">
        <f>'ЗВД-9'!JZ120</f>
        <v>0</v>
      </c>
    </row>
    <row r="265" spans="1:4" ht="14.1" customHeight="1" x14ac:dyDescent="0.2">
      <c r="A265" s="194">
        <v>9120</v>
      </c>
      <c r="B265" s="204">
        <v>9489556785</v>
      </c>
      <c r="C265" s="204">
        <v>21458</v>
      </c>
      <c r="D265" s="204">
        <f>'ЗВД-9'!JZ121</f>
        <v>21458</v>
      </c>
    </row>
    <row r="266" spans="1:4" ht="14.1" customHeight="1" x14ac:dyDescent="0.2">
      <c r="A266" s="194">
        <v>9121</v>
      </c>
      <c r="B266" s="204">
        <v>9489556884</v>
      </c>
      <c r="C266" s="204">
        <v>16736</v>
      </c>
      <c r="D266" s="204">
        <f>'ЗВД-9'!JZ122</f>
        <v>16736</v>
      </c>
    </row>
    <row r="267" spans="1:4" ht="14.1" customHeight="1" x14ac:dyDescent="0.2">
      <c r="A267" s="194">
        <v>9122</v>
      </c>
      <c r="B267" s="204">
        <v>9489556983</v>
      </c>
      <c r="C267" s="204">
        <v>18890</v>
      </c>
      <c r="D267" s="204">
        <f>'ЗВД-9'!JZ123</f>
        <v>18890</v>
      </c>
    </row>
    <row r="268" spans="1:4" ht="14.1" customHeight="1" x14ac:dyDescent="0.2">
      <c r="A268" s="194">
        <v>9123</v>
      </c>
      <c r="B268" s="204">
        <v>9489557089</v>
      </c>
      <c r="C268" s="204">
        <v>8130</v>
      </c>
      <c r="D268" s="204">
        <f>'ЗВД-9'!JZ124</f>
        <v>8130</v>
      </c>
    </row>
    <row r="269" spans="1:4" ht="14.1" customHeight="1" x14ac:dyDescent="0.2">
      <c r="A269" s="194">
        <v>9125</v>
      </c>
      <c r="B269" s="204">
        <v>9489557188</v>
      </c>
      <c r="C269" s="204">
        <v>22042</v>
      </c>
      <c r="D269" s="204">
        <f>'ЗВД-9'!JZ126</f>
        <v>22042</v>
      </c>
    </row>
    <row r="270" spans="1:4" ht="14.1" customHeight="1" x14ac:dyDescent="0.2">
      <c r="A270" s="194">
        <v>9126</v>
      </c>
      <c r="B270" s="204">
        <v>9489557287</v>
      </c>
      <c r="C270" s="204">
        <v>6261</v>
      </c>
      <c r="D270" s="204">
        <f>'ЗВД-9'!JZ127</f>
        <v>6261</v>
      </c>
    </row>
    <row r="271" spans="1:4" ht="14.1" customHeight="1" x14ac:dyDescent="0.2">
      <c r="A271" s="194">
        <v>9127</v>
      </c>
      <c r="B271" s="204">
        <v>9489557386</v>
      </c>
      <c r="C271" s="204">
        <v>9474</v>
      </c>
      <c r="D271" s="204">
        <f>'ЗВД-9'!JZ128</f>
        <v>9474</v>
      </c>
    </row>
    <row r="272" spans="1:4" ht="14.1" customHeight="1" x14ac:dyDescent="0.2">
      <c r="A272" s="194">
        <v>9128</v>
      </c>
      <c r="B272" s="204">
        <v>9489557485</v>
      </c>
      <c r="C272" s="204">
        <v>40875</v>
      </c>
      <c r="D272" s="204">
        <f>'ЗВД-9'!JZ129</f>
        <v>40875</v>
      </c>
    </row>
    <row r="273" spans="1:4" ht="14.1" customHeight="1" x14ac:dyDescent="0.2">
      <c r="A273" s="194">
        <v>9129</v>
      </c>
      <c r="B273" s="204">
        <v>9489557584</v>
      </c>
      <c r="C273" s="204">
        <v>10442</v>
      </c>
      <c r="D273" s="204">
        <f>'ЗВД-9'!JZ130</f>
        <v>10442</v>
      </c>
    </row>
    <row r="274" spans="1:4" ht="14.1" customHeight="1" x14ac:dyDescent="0.2">
      <c r="A274" s="194">
        <v>9130</v>
      </c>
      <c r="B274" s="204">
        <v>9489557683</v>
      </c>
      <c r="C274" s="204">
        <v>12923</v>
      </c>
      <c r="D274" s="204">
        <f>'ЗВД-9'!JZ131</f>
        <v>12923</v>
      </c>
    </row>
    <row r="275" spans="1:4" ht="14.1" customHeight="1" x14ac:dyDescent="0.2">
      <c r="A275" s="194">
        <v>9131</v>
      </c>
      <c r="B275" s="204">
        <v>9489557782</v>
      </c>
      <c r="C275" s="204">
        <v>22850</v>
      </c>
      <c r="D275" s="204">
        <f>'ЗВД-9'!JZ132</f>
        <v>22850</v>
      </c>
    </row>
    <row r="276" spans="1:4" ht="14.1" customHeight="1" x14ac:dyDescent="0.2">
      <c r="A276" s="194">
        <v>9132</v>
      </c>
      <c r="B276" s="204">
        <v>9489557881</v>
      </c>
      <c r="C276" s="204">
        <v>22799</v>
      </c>
      <c r="D276" s="204">
        <f>'ЗВД-9'!JZ133</f>
        <v>22799</v>
      </c>
    </row>
    <row r="277" spans="1:4" ht="14.1" customHeight="1" x14ac:dyDescent="0.2">
      <c r="A277" s="194">
        <v>9133</v>
      </c>
      <c r="B277" s="204">
        <v>9489557980</v>
      </c>
      <c r="C277" s="204">
        <v>17617</v>
      </c>
      <c r="D277" s="204">
        <f>'ЗВД-9'!JZ134</f>
        <v>17617</v>
      </c>
    </row>
    <row r="278" spans="1:4" ht="14.1" customHeight="1" x14ac:dyDescent="0.2">
      <c r="A278" s="194">
        <v>9134</v>
      </c>
      <c r="B278" s="204">
        <v>9489558086</v>
      </c>
      <c r="C278" s="204">
        <v>14825</v>
      </c>
      <c r="D278" s="204">
        <f>'ЗВД-9'!JZ135</f>
        <v>14825</v>
      </c>
    </row>
    <row r="279" spans="1:4" ht="14.1" customHeight="1" x14ac:dyDescent="0.2">
      <c r="A279" s="194">
        <v>9135</v>
      </c>
      <c r="B279" s="204">
        <v>9489558185</v>
      </c>
      <c r="C279" s="204">
        <v>20644</v>
      </c>
      <c r="D279" s="204">
        <f>'ЗВД-9'!JZ136</f>
        <v>20644</v>
      </c>
    </row>
    <row r="280" spans="1:4" ht="14.1" customHeight="1" x14ac:dyDescent="0.2">
      <c r="A280" s="194">
        <v>9136</v>
      </c>
      <c r="B280" s="204">
        <v>9489558284</v>
      </c>
      <c r="C280" s="204">
        <v>23111</v>
      </c>
      <c r="D280" s="204">
        <f>'ЗВД-9'!JZ137</f>
        <v>23111</v>
      </c>
    </row>
    <row r="281" spans="1:4" ht="14.1" customHeight="1" x14ac:dyDescent="0.2">
      <c r="A281" s="194">
        <v>9137</v>
      </c>
      <c r="B281" s="204">
        <v>9489558383</v>
      </c>
      <c r="C281" s="204">
        <v>35468</v>
      </c>
      <c r="D281" s="204">
        <f>'ЗВД-9'!JZ138</f>
        <v>35468</v>
      </c>
    </row>
    <row r="282" spans="1:4" ht="14.1" customHeight="1" x14ac:dyDescent="0.2">
      <c r="A282" s="194">
        <v>9138</v>
      </c>
      <c r="B282" s="204">
        <v>9489558482</v>
      </c>
      <c r="C282" s="204">
        <v>8209</v>
      </c>
      <c r="D282" s="204">
        <f>'ЗВД-9'!JZ139</f>
        <v>8209</v>
      </c>
    </row>
    <row r="283" spans="1:4" ht="14.1" customHeight="1" x14ac:dyDescent="0.2">
      <c r="A283" s="194">
        <v>9139</v>
      </c>
      <c r="B283" s="204">
        <v>9489558581</v>
      </c>
      <c r="C283" s="204">
        <v>15142</v>
      </c>
      <c r="D283" s="204">
        <f>'ЗВД-9'!JZ140</f>
        <v>15142</v>
      </c>
    </row>
    <row r="284" spans="1:4" ht="14.1" customHeight="1" x14ac:dyDescent="0.2">
      <c r="A284" s="194">
        <v>9140</v>
      </c>
      <c r="B284" s="204">
        <v>9489558680</v>
      </c>
      <c r="C284" s="204">
        <v>21953</v>
      </c>
      <c r="D284" s="204">
        <f>'ЗВД-9'!JZ141</f>
        <v>21953</v>
      </c>
    </row>
    <row r="285" spans="1:4" ht="14.1" customHeight="1" x14ac:dyDescent="0.2">
      <c r="A285" s="194">
        <v>9141</v>
      </c>
      <c r="B285" s="204">
        <v>9489558789</v>
      </c>
      <c r="C285" s="204">
        <v>23592</v>
      </c>
      <c r="D285" s="204">
        <f>'ЗВД-9'!JZ142</f>
        <v>23592</v>
      </c>
    </row>
    <row r="286" spans="1:4" ht="14.1" customHeight="1" x14ac:dyDescent="0.2">
      <c r="A286" s="194">
        <v>9142</v>
      </c>
      <c r="B286" s="204">
        <v>9489558888</v>
      </c>
      <c r="C286" s="204">
        <v>22065</v>
      </c>
      <c r="D286" s="204">
        <f>'ЗВД-9'!JZ143</f>
        <v>22065</v>
      </c>
    </row>
    <row r="287" spans="1:4" ht="14.1" customHeight="1" x14ac:dyDescent="0.2">
      <c r="A287" s="194">
        <v>9143</v>
      </c>
      <c r="B287" s="204">
        <v>9489558987</v>
      </c>
      <c r="C287" s="204">
        <v>27271</v>
      </c>
      <c r="D287" s="204">
        <f>'ЗВД-9'!JZ144</f>
        <v>27271</v>
      </c>
    </row>
    <row r="288" spans="1:4" ht="14.1" customHeight="1" x14ac:dyDescent="0.2">
      <c r="A288" s="194">
        <v>9144</v>
      </c>
      <c r="B288" s="204">
        <v>9489559083</v>
      </c>
      <c r="C288" s="204">
        <v>13943</v>
      </c>
      <c r="D288" s="204">
        <f>'ЗВД-9'!JZ145</f>
        <v>13943</v>
      </c>
    </row>
    <row r="289" spans="1:4" ht="14.1" customHeight="1" x14ac:dyDescent="0.2">
      <c r="A289" s="194">
        <v>11001</v>
      </c>
      <c r="B289" s="204">
        <v>9489636889</v>
      </c>
      <c r="C289" s="204">
        <v>23350</v>
      </c>
      <c r="D289" s="204">
        <f>'ЗВД-11'!JZ2</f>
        <v>23350</v>
      </c>
    </row>
    <row r="290" spans="1:4" ht="14.1" customHeight="1" x14ac:dyDescent="0.2">
      <c r="A290" s="194">
        <v>11002</v>
      </c>
      <c r="B290" s="204">
        <v>9489636988</v>
      </c>
      <c r="C290" s="204">
        <v>20817</v>
      </c>
      <c r="D290" s="204">
        <f>'ЗВД-11'!JZ3</f>
        <v>20817</v>
      </c>
    </row>
    <row r="291" spans="1:4" ht="14.1" customHeight="1" x14ac:dyDescent="0.2">
      <c r="A291" s="194">
        <v>11003</v>
      </c>
      <c r="B291" s="204">
        <v>9489637084</v>
      </c>
      <c r="C291" s="204">
        <v>31027</v>
      </c>
      <c r="D291" s="204">
        <f>'ЗВД-11'!JZ4</f>
        <v>31027</v>
      </c>
    </row>
    <row r="292" spans="1:4" ht="14.1" customHeight="1" x14ac:dyDescent="0.2">
      <c r="A292" s="194">
        <v>11004</v>
      </c>
      <c r="B292" s="204">
        <v>9489637183</v>
      </c>
      <c r="C292" s="204">
        <v>29691</v>
      </c>
      <c r="D292" s="204">
        <f>'ЗВД-11'!JZ5</f>
        <v>29691</v>
      </c>
    </row>
    <row r="293" spans="1:4" ht="14.1" customHeight="1" x14ac:dyDescent="0.2">
      <c r="A293" s="194">
        <v>11005</v>
      </c>
      <c r="B293" s="204">
        <v>9489637282</v>
      </c>
      <c r="C293" s="204">
        <v>33467</v>
      </c>
      <c r="D293" s="204">
        <f>'ЗВД-11'!JZ6</f>
        <v>33467</v>
      </c>
    </row>
    <row r="294" spans="1:4" ht="14.1" customHeight="1" x14ac:dyDescent="0.2">
      <c r="A294" s="194">
        <v>11006</v>
      </c>
      <c r="B294" s="204">
        <v>9489637381</v>
      </c>
      <c r="C294" s="204">
        <v>14757</v>
      </c>
      <c r="D294" s="204">
        <f>'ЗВД-11'!JZ7</f>
        <v>14757</v>
      </c>
    </row>
    <row r="295" spans="1:4" ht="14.1" customHeight="1" x14ac:dyDescent="0.2">
      <c r="A295" s="194">
        <v>11007</v>
      </c>
      <c r="B295" s="204">
        <v>9489637480</v>
      </c>
      <c r="C295" s="204">
        <v>26858</v>
      </c>
      <c r="D295" s="204">
        <f>'ЗВД-11'!JZ8</f>
        <v>26858</v>
      </c>
    </row>
    <row r="296" spans="1:4" ht="14.1" customHeight="1" x14ac:dyDescent="0.2">
      <c r="A296" s="194">
        <v>11008</v>
      </c>
      <c r="B296" s="204">
        <v>9489637589</v>
      </c>
      <c r="C296" s="204">
        <v>14026</v>
      </c>
      <c r="D296" s="204">
        <f>'ЗВД-11'!JZ9</f>
        <v>14026</v>
      </c>
    </row>
    <row r="297" spans="1:4" ht="14.1" customHeight="1" x14ac:dyDescent="0.2">
      <c r="A297" s="194">
        <v>11009</v>
      </c>
      <c r="B297" s="204">
        <v>9489637688</v>
      </c>
      <c r="C297" s="204">
        <v>17340</v>
      </c>
      <c r="D297" s="204">
        <f>'ЗВД-11'!JZ10</f>
        <v>17340</v>
      </c>
    </row>
    <row r="298" spans="1:4" ht="14.1" customHeight="1" x14ac:dyDescent="0.2">
      <c r="A298" s="194">
        <v>11010</v>
      </c>
      <c r="B298" s="204">
        <v>9489637787</v>
      </c>
      <c r="C298" s="204">
        <v>8839</v>
      </c>
      <c r="D298" s="204">
        <f>'ЗВД-11'!JZ11</f>
        <v>8839</v>
      </c>
    </row>
    <row r="299" spans="1:4" ht="14.1" customHeight="1" x14ac:dyDescent="0.2">
      <c r="A299" s="194">
        <v>11011</v>
      </c>
      <c r="B299" s="204">
        <v>9489637886</v>
      </c>
      <c r="C299" s="204">
        <v>14976</v>
      </c>
      <c r="D299" s="204">
        <f>'ЗВД-11'!JZ12</f>
        <v>14976</v>
      </c>
    </row>
    <row r="300" spans="1:4" ht="14.1" customHeight="1" x14ac:dyDescent="0.2">
      <c r="A300" s="194">
        <v>11012</v>
      </c>
      <c r="B300" s="204">
        <v>9489637985</v>
      </c>
      <c r="C300" s="204">
        <v>27084</v>
      </c>
      <c r="D300" s="204">
        <f>'ЗВД-11'!JZ13</f>
        <v>27084</v>
      </c>
    </row>
    <row r="301" spans="1:4" ht="14.1" customHeight="1" x14ac:dyDescent="0.2">
      <c r="A301" s="194">
        <v>11013</v>
      </c>
      <c r="B301" s="204">
        <v>9489638081</v>
      </c>
      <c r="C301" s="204">
        <v>23227</v>
      </c>
      <c r="D301" s="204">
        <f>'ЗВД-11'!JZ14</f>
        <v>23227</v>
      </c>
    </row>
    <row r="302" spans="1:4" ht="14.1" customHeight="1" x14ac:dyDescent="0.2">
      <c r="A302" s="194">
        <v>11014</v>
      </c>
      <c r="B302" s="204">
        <v>9489638180</v>
      </c>
      <c r="C302" s="204">
        <v>13919</v>
      </c>
      <c r="D302" s="204">
        <f>'ЗВД-11'!JZ15</f>
        <v>13919</v>
      </c>
    </row>
    <row r="303" spans="1:4" ht="14.1" customHeight="1" x14ac:dyDescent="0.2">
      <c r="A303" s="194">
        <v>11015</v>
      </c>
      <c r="B303" s="204">
        <v>9489638289</v>
      </c>
      <c r="C303" s="204">
        <v>16179</v>
      </c>
      <c r="D303" s="204">
        <f>'ЗВД-11'!JZ16</f>
        <v>16179</v>
      </c>
    </row>
    <row r="304" spans="1:4" ht="14.1" customHeight="1" x14ac:dyDescent="0.2">
      <c r="A304" s="194">
        <v>11016</v>
      </c>
      <c r="B304" s="204">
        <v>9489638388</v>
      </c>
      <c r="C304" s="204">
        <v>14695</v>
      </c>
      <c r="D304" s="204">
        <f>'ЗВД-11'!JZ17</f>
        <v>14695</v>
      </c>
    </row>
    <row r="305" spans="1:4" ht="14.1" customHeight="1" x14ac:dyDescent="0.2">
      <c r="A305" s="194">
        <v>11017</v>
      </c>
      <c r="B305" s="204">
        <v>9489638487</v>
      </c>
      <c r="C305" s="204">
        <v>49619</v>
      </c>
      <c r="D305" s="204">
        <f>'ЗВД-11'!JZ18</f>
        <v>49619</v>
      </c>
    </row>
    <row r="306" spans="1:4" ht="14.1" customHeight="1" x14ac:dyDescent="0.2">
      <c r="A306" s="194">
        <v>11018</v>
      </c>
      <c r="B306" s="204">
        <v>9489638586</v>
      </c>
      <c r="C306" s="204">
        <v>17698</v>
      </c>
      <c r="D306" s="204">
        <f>'ЗВД-11'!JZ19</f>
        <v>17698</v>
      </c>
    </row>
    <row r="307" spans="1:4" ht="14.1" customHeight="1" x14ac:dyDescent="0.2">
      <c r="A307" s="194">
        <v>11019</v>
      </c>
      <c r="B307" s="204">
        <v>9489638685</v>
      </c>
      <c r="C307" s="204">
        <v>11378</v>
      </c>
      <c r="D307" s="204">
        <f>'ЗВД-11'!JZ20</f>
        <v>11378</v>
      </c>
    </row>
    <row r="308" spans="1:4" ht="14.1" customHeight="1" x14ac:dyDescent="0.2">
      <c r="A308" s="194">
        <v>11020</v>
      </c>
      <c r="B308" s="204">
        <v>9489638784</v>
      </c>
      <c r="C308" s="204">
        <v>24159</v>
      </c>
      <c r="D308" s="204">
        <f>'ЗВД-11'!JZ21</f>
        <v>24159</v>
      </c>
    </row>
    <row r="309" spans="1:4" ht="14.1" customHeight="1" x14ac:dyDescent="0.2">
      <c r="A309" s="194">
        <v>11021</v>
      </c>
      <c r="B309" s="204">
        <v>9489638883</v>
      </c>
      <c r="C309" s="204">
        <v>35600</v>
      </c>
      <c r="D309" s="204">
        <f>'ЗВД-11'!JZ22</f>
        <v>35600</v>
      </c>
    </row>
    <row r="310" spans="1:4" ht="14.1" customHeight="1" x14ac:dyDescent="0.2">
      <c r="A310" s="194">
        <v>11022</v>
      </c>
      <c r="B310" s="204">
        <v>9489638982</v>
      </c>
      <c r="C310" s="204">
        <v>12798</v>
      </c>
      <c r="D310" s="204">
        <f>'ЗВД-11'!JZ23</f>
        <v>12798</v>
      </c>
    </row>
    <row r="311" spans="1:4" ht="14.1" customHeight="1" x14ac:dyDescent="0.2">
      <c r="A311" s="194">
        <v>11023</v>
      </c>
      <c r="B311" s="204">
        <v>9489639088</v>
      </c>
      <c r="C311" s="204">
        <v>26453</v>
      </c>
      <c r="D311" s="204">
        <f>'ЗВД-11'!JZ24</f>
        <v>26453</v>
      </c>
    </row>
    <row r="312" spans="1:4" ht="14.1" customHeight="1" x14ac:dyDescent="0.2">
      <c r="A312" s="194">
        <v>11024</v>
      </c>
      <c r="B312" s="204">
        <v>9489639187</v>
      </c>
      <c r="C312" s="204">
        <v>13899</v>
      </c>
      <c r="D312" s="204">
        <f>'ЗВД-11'!JZ25</f>
        <v>13899</v>
      </c>
    </row>
    <row r="313" spans="1:4" ht="14.1" customHeight="1" x14ac:dyDescent="0.2">
      <c r="A313" s="194">
        <v>11025</v>
      </c>
      <c r="B313" s="204">
        <v>9489639286</v>
      </c>
      <c r="C313" s="204">
        <v>26055</v>
      </c>
      <c r="D313" s="204">
        <f>'ЗВД-11'!JZ26</f>
        <v>26055</v>
      </c>
    </row>
    <row r="314" spans="1:4" ht="14.1" customHeight="1" x14ac:dyDescent="0.2">
      <c r="A314" s="194">
        <v>11026</v>
      </c>
      <c r="B314" s="204">
        <v>9489639385</v>
      </c>
      <c r="C314" s="204">
        <v>18781</v>
      </c>
      <c r="D314" s="204">
        <f>'ЗВД-11'!JZ27</f>
        <v>18781</v>
      </c>
    </row>
    <row r="315" spans="1:4" ht="14.1" customHeight="1" x14ac:dyDescent="0.2">
      <c r="A315" s="194">
        <v>11027</v>
      </c>
      <c r="B315" s="204">
        <v>9489639484</v>
      </c>
      <c r="C315" s="204">
        <v>14963</v>
      </c>
      <c r="D315" s="204">
        <f>'ЗВД-11'!JZ28</f>
        <v>14963</v>
      </c>
    </row>
    <row r="316" spans="1:4" ht="14.1" customHeight="1" x14ac:dyDescent="0.2">
      <c r="A316" s="194">
        <v>11028</v>
      </c>
      <c r="B316" s="204">
        <v>9489639583</v>
      </c>
      <c r="C316" s="204">
        <v>15658</v>
      </c>
      <c r="D316" s="204">
        <f>'ЗВД-11'!JZ29</f>
        <v>15658</v>
      </c>
    </row>
    <row r="317" spans="1:4" ht="14.1" customHeight="1" x14ac:dyDescent="0.2">
      <c r="A317" s="194">
        <v>11029</v>
      </c>
      <c r="B317" s="204">
        <v>9489639682</v>
      </c>
      <c r="C317" s="204">
        <v>33350</v>
      </c>
      <c r="D317" s="204">
        <f>'ЗВД-11'!JZ30</f>
        <v>33350</v>
      </c>
    </row>
    <row r="318" spans="1:4" ht="14.1" customHeight="1" x14ac:dyDescent="0.2">
      <c r="A318" s="194">
        <v>11030</v>
      </c>
      <c r="B318" s="204">
        <v>9489639781</v>
      </c>
      <c r="C318" s="204">
        <v>24896</v>
      </c>
      <c r="D318" s="204">
        <f>'ЗВД-11'!JZ31</f>
        <v>24896</v>
      </c>
    </row>
    <row r="319" spans="1:4" ht="14.1" customHeight="1" x14ac:dyDescent="0.2">
      <c r="A319" s="194">
        <v>11031</v>
      </c>
      <c r="B319" s="204">
        <v>9489639880</v>
      </c>
      <c r="C319" s="204">
        <v>21482</v>
      </c>
      <c r="D319" s="204">
        <f>'ЗВД-11'!JZ32</f>
        <v>21482</v>
      </c>
    </row>
    <row r="320" spans="1:4" ht="14.1" customHeight="1" x14ac:dyDescent="0.2">
      <c r="A320" s="194">
        <v>11032</v>
      </c>
      <c r="B320" s="204">
        <v>9489639989</v>
      </c>
      <c r="C320" s="204">
        <v>13022</v>
      </c>
      <c r="D320" s="204">
        <f>'ЗВД-11'!JZ33</f>
        <v>13022</v>
      </c>
    </row>
    <row r="321" spans="1:4" ht="14.1" customHeight="1" x14ac:dyDescent="0.2">
      <c r="A321" s="194">
        <v>11033</v>
      </c>
      <c r="B321" s="204">
        <v>9489640088</v>
      </c>
      <c r="C321" s="204">
        <v>7299</v>
      </c>
      <c r="D321" s="204">
        <f>'ЗВД-11'!JZ34</f>
        <v>7299</v>
      </c>
    </row>
    <row r="322" spans="1:4" ht="14.1" customHeight="1" x14ac:dyDescent="0.2">
      <c r="A322" s="194">
        <v>11034</v>
      </c>
      <c r="B322" s="204">
        <v>9489640187</v>
      </c>
      <c r="C322" s="204">
        <v>12723</v>
      </c>
      <c r="D322" s="204">
        <f>'ЗВД-11'!JZ35</f>
        <v>12723</v>
      </c>
    </row>
    <row r="323" spans="1:4" ht="14.1" customHeight="1" x14ac:dyDescent="0.2">
      <c r="A323" s="194">
        <v>11035</v>
      </c>
      <c r="B323" s="204">
        <v>9489640286</v>
      </c>
      <c r="C323" s="204">
        <v>17131</v>
      </c>
      <c r="D323" s="204">
        <f>'ЗВД-11'!JZ36</f>
        <v>17131</v>
      </c>
    </row>
    <row r="324" spans="1:4" ht="14.1" customHeight="1" x14ac:dyDescent="0.2">
      <c r="A324" s="194">
        <v>11036</v>
      </c>
      <c r="B324" s="204">
        <v>9489640385</v>
      </c>
      <c r="C324" s="204">
        <v>13110</v>
      </c>
      <c r="D324" s="204">
        <f>'ЗВД-11'!JZ37</f>
        <v>13110</v>
      </c>
    </row>
    <row r="325" spans="1:4" ht="14.1" customHeight="1" x14ac:dyDescent="0.2">
      <c r="A325" s="194">
        <v>11037</v>
      </c>
      <c r="B325" s="204">
        <v>9489640484</v>
      </c>
      <c r="C325" s="204">
        <v>14767</v>
      </c>
      <c r="D325" s="204">
        <f>'ЗВД-11'!JZ38</f>
        <v>14767</v>
      </c>
    </row>
    <row r="326" spans="1:4" ht="14.1" customHeight="1" x14ac:dyDescent="0.2">
      <c r="A326" s="194">
        <v>11038</v>
      </c>
      <c r="B326" s="204">
        <v>9489640583</v>
      </c>
      <c r="C326" s="204">
        <v>19233</v>
      </c>
      <c r="D326" s="204">
        <f>'ЗВД-11'!JZ39</f>
        <v>19233</v>
      </c>
    </row>
    <row r="327" spans="1:4" ht="14.1" customHeight="1" x14ac:dyDescent="0.2">
      <c r="A327" s="194">
        <v>11039</v>
      </c>
      <c r="B327" s="204">
        <v>9489640682</v>
      </c>
      <c r="C327" s="204">
        <v>38208</v>
      </c>
      <c r="D327" s="204">
        <f>'ЗВД-11'!JZ40</f>
        <v>38208</v>
      </c>
    </row>
    <row r="328" spans="1:4" ht="14.1" customHeight="1" x14ac:dyDescent="0.2">
      <c r="A328" s="194">
        <v>11040</v>
      </c>
      <c r="B328" s="204">
        <v>9489640781</v>
      </c>
      <c r="C328" s="204">
        <v>18455</v>
      </c>
      <c r="D328" s="204">
        <f>'ЗВД-11'!JZ41</f>
        <v>18455</v>
      </c>
    </row>
    <row r="329" spans="1:4" ht="14.1" customHeight="1" x14ac:dyDescent="0.2">
      <c r="A329" s="194">
        <v>11041</v>
      </c>
      <c r="B329" s="204">
        <v>9489640880</v>
      </c>
      <c r="C329" s="204">
        <v>23986</v>
      </c>
      <c r="D329" s="204">
        <f>'ЗВД-11'!JZ42</f>
        <v>23986</v>
      </c>
    </row>
    <row r="330" spans="1:4" ht="14.1" customHeight="1" x14ac:dyDescent="0.2">
      <c r="A330" s="194">
        <v>11042</v>
      </c>
      <c r="B330" s="204">
        <v>9489640989</v>
      </c>
      <c r="C330" s="204">
        <v>12830</v>
      </c>
      <c r="D330" s="204">
        <f>'ЗВД-11'!JZ43</f>
        <v>12830</v>
      </c>
    </row>
    <row r="331" spans="1:4" ht="14.1" customHeight="1" x14ac:dyDescent="0.2">
      <c r="A331" s="194">
        <v>11043</v>
      </c>
      <c r="B331" s="204">
        <v>9489641085</v>
      </c>
      <c r="C331" s="204">
        <v>37425</v>
      </c>
      <c r="D331" s="204">
        <f>'ЗВД-11'!JZ44</f>
        <v>37425</v>
      </c>
    </row>
    <row r="332" spans="1:4" ht="14.1" customHeight="1" x14ac:dyDescent="0.2">
      <c r="A332" s="194">
        <v>11044</v>
      </c>
      <c r="B332" s="204">
        <v>9489641184</v>
      </c>
      <c r="C332" s="204">
        <v>1469</v>
      </c>
      <c r="D332" s="204">
        <f>'ЗВД-11'!JZ45</f>
        <v>1469</v>
      </c>
    </row>
    <row r="333" spans="1:4" ht="14.1" customHeight="1" x14ac:dyDescent="0.2">
      <c r="A333" s="194">
        <v>11045</v>
      </c>
      <c r="B333" s="204">
        <v>9489641283</v>
      </c>
      <c r="C333" s="204">
        <v>25154</v>
      </c>
      <c r="D333" s="204">
        <f>'ЗВД-11'!JZ46</f>
        <v>25154</v>
      </c>
    </row>
    <row r="334" spans="1:4" ht="14.1" customHeight="1" x14ac:dyDescent="0.2">
      <c r="A334" s="194">
        <v>11046</v>
      </c>
      <c r="B334" s="204">
        <v>9489641382</v>
      </c>
      <c r="C334" s="204">
        <v>18487</v>
      </c>
      <c r="D334" s="204">
        <f>'ЗВД-11'!JZ47</f>
        <v>18487</v>
      </c>
    </row>
    <row r="335" spans="1:4" ht="14.1" customHeight="1" x14ac:dyDescent="0.2">
      <c r="A335" s="194">
        <v>11047</v>
      </c>
      <c r="B335" s="204">
        <v>9489641481</v>
      </c>
      <c r="C335" s="204">
        <v>12906</v>
      </c>
      <c r="D335" s="204">
        <f>'ЗВД-11'!JZ48</f>
        <v>12906</v>
      </c>
    </row>
    <row r="336" spans="1:4" ht="14.1" customHeight="1" x14ac:dyDescent="0.2">
      <c r="A336" s="194">
        <v>11048</v>
      </c>
      <c r="B336" s="204">
        <v>9489641580</v>
      </c>
      <c r="C336" s="204">
        <v>25813</v>
      </c>
      <c r="D336" s="204">
        <f>'ЗВД-11'!JZ49</f>
        <v>25813</v>
      </c>
    </row>
    <row r="337" spans="1:4" ht="14.1" customHeight="1" x14ac:dyDescent="0.2">
      <c r="A337" s="194">
        <v>11049</v>
      </c>
      <c r="B337" s="204">
        <v>9489641689</v>
      </c>
      <c r="C337" s="204">
        <v>23095</v>
      </c>
      <c r="D337" s="204">
        <f>'ЗВД-11'!JZ50</f>
        <v>23095</v>
      </c>
    </row>
    <row r="338" spans="1:4" ht="14.1" customHeight="1" x14ac:dyDescent="0.2">
      <c r="A338" s="194">
        <v>11050</v>
      </c>
      <c r="B338" s="204">
        <v>9489641788</v>
      </c>
      <c r="C338" s="204">
        <v>9446</v>
      </c>
      <c r="D338" s="204">
        <f>'ЗВД-11'!JZ51</f>
        <v>9446</v>
      </c>
    </row>
    <row r="339" spans="1:4" ht="14.1" customHeight="1" x14ac:dyDescent="0.2">
      <c r="A339" s="194">
        <v>11051</v>
      </c>
      <c r="B339" s="204">
        <v>9489641887</v>
      </c>
      <c r="C339" s="204">
        <v>13201</v>
      </c>
      <c r="D339" s="204">
        <f>'ЗВД-11'!JZ52</f>
        <v>13201</v>
      </c>
    </row>
    <row r="340" spans="1:4" ht="14.1" customHeight="1" x14ac:dyDescent="0.2">
      <c r="A340" s="194">
        <v>11052</v>
      </c>
      <c r="B340" s="204">
        <v>9489641986</v>
      </c>
      <c r="C340" s="204">
        <v>5856</v>
      </c>
      <c r="D340" s="204">
        <f>'ЗВД-11'!JZ53</f>
        <v>5856</v>
      </c>
    </row>
    <row r="341" spans="1:4" ht="14.1" customHeight="1" x14ac:dyDescent="0.2">
      <c r="A341" s="194">
        <v>11053</v>
      </c>
      <c r="B341" s="204">
        <v>9489642082</v>
      </c>
      <c r="C341" s="204">
        <v>10915</v>
      </c>
      <c r="D341" s="204">
        <f>'ЗВД-11'!JZ54</f>
        <v>10915</v>
      </c>
    </row>
    <row r="342" spans="1:4" ht="14.1" customHeight="1" x14ac:dyDescent="0.2">
      <c r="A342" s="194">
        <v>11054</v>
      </c>
      <c r="B342" s="204">
        <v>9489642181</v>
      </c>
      <c r="C342" s="204">
        <v>15363</v>
      </c>
      <c r="D342" s="204">
        <f>'ЗВД-11'!JZ55</f>
        <v>15363</v>
      </c>
    </row>
    <row r="343" spans="1:4" ht="14.1" customHeight="1" x14ac:dyDescent="0.2">
      <c r="A343" s="194">
        <v>11055</v>
      </c>
      <c r="B343" s="204">
        <v>9489642280</v>
      </c>
      <c r="C343" s="204">
        <v>14341</v>
      </c>
      <c r="D343" s="204">
        <f>'ЗВД-11'!JZ56</f>
        <v>14341</v>
      </c>
    </row>
    <row r="344" spans="1:4" ht="14.1" customHeight="1" x14ac:dyDescent="0.2">
      <c r="A344" s="194">
        <v>11056</v>
      </c>
      <c r="B344" s="204">
        <v>9489642389</v>
      </c>
      <c r="C344" s="204">
        <v>41462</v>
      </c>
      <c r="D344" s="204">
        <f>'ЗВД-11'!JZ57</f>
        <v>41462</v>
      </c>
    </row>
    <row r="345" spans="1:4" ht="14.1" customHeight="1" x14ac:dyDescent="0.2">
      <c r="A345" s="194">
        <v>11057</v>
      </c>
      <c r="B345" s="204">
        <v>9489642488</v>
      </c>
      <c r="C345" s="204">
        <v>26888</v>
      </c>
      <c r="D345" s="204">
        <f>'ЗВД-11'!JZ58</f>
        <v>26888</v>
      </c>
    </row>
    <row r="346" spans="1:4" ht="14.1" customHeight="1" x14ac:dyDescent="0.2">
      <c r="A346" s="194">
        <v>11058</v>
      </c>
      <c r="B346" s="204">
        <v>9489642587</v>
      </c>
      <c r="C346" s="204">
        <v>2458</v>
      </c>
      <c r="D346" s="204">
        <f>'ЗВД-11'!JZ59</f>
        <v>2458</v>
      </c>
    </row>
    <row r="347" spans="1:4" ht="14.1" customHeight="1" x14ac:dyDescent="0.2">
      <c r="A347" s="194">
        <v>11059</v>
      </c>
      <c r="B347" s="204">
        <v>9489642686</v>
      </c>
      <c r="C347" s="204">
        <v>21112</v>
      </c>
      <c r="D347" s="204">
        <f>'ЗВД-11'!JZ60</f>
        <v>21112</v>
      </c>
    </row>
    <row r="348" spans="1:4" ht="14.1" customHeight="1" x14ac:dyDescent="0.2">
      <c r="A348" s="194">
        <v>11060</v>
      </c>
      <c r="B348" s="204">
        <v>9489642785</v>
      </c>
      <c r="C348" s="204">
        <v>48110</v>
      </c>
      <c r="D348" s="204">
        <f>'ЗВД-11'!JZ61</f>
        <v>48110</v>
      </c>
    </row>
    <row r="349" spans="1:4" ht="14.1" customHeight="1" x14ac:dyDescent="0.2">
      <c r="A349" s="194">
        <v>11061</v>
      </c>
      <c r="B349" s="204">
        <v>9489642884</v>
      </c>
      <c r="C349" s="204">
        <v>28624</v>
      </c>
      <c r="D349" s="204">
        <f>'ЗВД-11'!JZ62</f>
        <v>28624</v>
      </c>
    </row>
    <row r="350" spans="1:4" ht="14.1" customHeight="1" x14ac:dyDescent="0.2">
      <c r="A350" s="194">
        <v>11062</v>
      </c>
      <c r="B350" s="204">
        <v>9489642983</v>
      </c>
      <c r="C350" s="204">
        <v>15362</v>
      </c>
      <c r="D350" s="204">
        <f>'ЗВД-11'!JZ63</f>
        <v>15362</v>
      </c>
    </row>
    <row r="351" spans="1:4" ht="14.1" customHeight="1" x14ac:dyDescent="0.2">
      <c r="A351" s="194">
        <v>11063</v>
      </c>
      <c r="B351" s="204">
        <v>9489643089</v>
      </c>
      <c r="C351" s="204">
        <v>23918</v>
      </c>
      <c r="D351" s="204">
        <f>'ЗВД-11'!JZ64</f>
        <v>23918</v>
      </c>
    </row>
    <row r="352" spans="1:4" ht="14.1" customHeight="1" x14ac:dyDescent="0.2">
      <c r="A352" s="194">
        <v>11064</v>
      </c>
      <c r="B352" s="204">
        <v>9489643188</v>
      </c>
      <c r="C352" s="204">
        <v>10336</v>
      </c>
      <c r="D352" s="204">
        <f>'ЗВД-11'!JZ65</f>
        <v>10336</v>
      </c>
    </row>
    <row r="353" spans="1:4" ht="14.1" customHeight="1" x14ac:dyDescent="0.2">
      <c r="A353" s="194">
        <v>11065</v>
      </c>
      <c r="B353" s="204">
        <v>9489643287</v>
      </c>
      <c r="C353" s="204">
        <v>20387</v>
      </c>
      <c r="D353" s="204">
        <f>'ЗВД-11'!JZ66</f>
        <v>20387</v>
      </c>
    </row>
    <row r="354" spans="1:4" ht="14.1" customHeight="1" x14ac:dyDescent="0.2">
      <c r="A354" s="194">
        <v>11066</v>
      </c>
      <c r="B354" s="204">
        <v>9489643386</v>
      </c>
      <c r="C354" s="204">
        <v>9806</v>
      </c>
      <c r="D354" s="204">
        <f>'ЗВД-11'!JZ67</f>
        <v>9806</v>
      </c>
    </row>
    <row r="355" spans="1:4" ht="14.1" customHeight="1" x14ac:dyDescent="0.2">
      <c r="A355" s="194">
        <v>11067</v>
      </c>
      <c r="B355" s="204">
        <v>9489643485</v>
      </c>
      <c r="C355" s="204">
        <v>3981</v>
      </c>
      <c r="D355" s="204">
        <f>'ЗВД-11'!JZ68</f>
        <v>3981</v>
      </c>
    </row>
    <row r="356" spans="1:4" ht="14.1" customHeight="1" x14ac:dyDescent="0.2">
      <c r="A356" s="194">
        <v>11068</v>
      </c>
      <c r="B356" s="204">
        <v>9489643584</v>
      </c>
      <c r="C356" s="204">
        <v>13855</v>
      </c>
      <c r="D356" s="204">
        <f>'ЗВД-11'!JZ69</f>
        <v>13855</v>
      </c>
    </row>
    <row r="357" spans="1:4" ht="14.1" customHeight="1" x14ac:dyDescent="0.2">
      <c r="A357" s="194">
        <v>11069</v>
      </c>
      <c r="B357" s="204">
        <v>9489643683</v>
      </c>
      <c r="C357" s="204">
        <v>44871</v>
      </c>
      <c r="D357" s="204">
        <f>'ЗВД-11'!JZ70</f>
        <v>44871</v>
      </c>
    </row>
    <row r="358" spans="1:4" ht="14.1" customHeight="1" x14ac:dyDescent="0.2">
      <c r="A358" s="194">
        <v>11070</v>
      </c>
      <c r="B358" s="204">
        <v>9489643782</v>
      </c>
      <c r="C358" s="204">
        <v>11148</v>
      </c>
      <c r="D358" s="204">
        <f>'ЗВД-11'!JZ71</f>
        <v>11148</v>
      </c>
    </row>
    <row r="359" spans="1:4" ht="14.1" customHeight="1" x14ac:dyDescent="0.2">
      <c r="A359" s="194">
        <v>11071</v>
      </c>
      <c r="B359" s="204">
        <v>9489643881</v>
      </c>
      <c r="C359" s="204">
        <v>23581</v>
      </c>
      <c r="D359" s="204">
        <f>'ЗВД-11'!JZ72</f>
        <v>23581</v>
      </c>
    </row>
    <row r="360" spans="1:4" ht="14.1" customHeight="1" x14ac:dyDescent="0.2">
      <c r="A360" s="194">
        <v>11072</v>
      </c>
      <c r="B360" s="204">
        <v>9489643980</v>
      </c>
      <c r="C360" s="204">
        <v>25918</v>
      </c>
      <c r="D360" s="204">
        <f>'ЗВД-11'!JZ73</f>
        <v>25918</v>
      </c>
    </row>
    <row r="361" spans="1:4" ht="14.1" customHeight="1" x14ac:dyDescent="0.2">
      <c r="A361" s="194">
        <v>11073</v>
      </c>
      <c r="B361" s="204">
        <v>9489644086</v>
      </c>
      <c r="C361" s="204">
        <v>19119</v>
      </c>
      <c r="D361" s="204">
        <f>'ЗВД-11'!JZ74</f>
        <v>19119</v>
      </c>
    </row>
    <row r="362" spans="1:4" ht="14.1" customHeight="1" x14ac:dyDescent="0.2">
      <c r="A362" s="194">
        <v>11074</v>
      </c>
      <c r="B362" s="204">
        <v>9489644185</v>
      </c>
      <c r="C362" s="204">
        <v>9207</v>
      </c>
      <c r="D362" s="204">
        <f>'ЗВД-11'!JZ75</f>
        <v>9207</v>
      </c>
    </row>
    <row r="363" spans="1:4" ht="14.1" customHeight="1" x14ac:dyDescent="0.2">
      <c r="A363" s="194">
        <v>11075</v>
      </c>
      <c r="B363" s="204">
        <v>9489644284</v>
      </c>
      <c r="C363" s="204">
        <v>41817</v>
      </c>
      <c r="D363" s="204">
        <f>'ЗВД-11'!JZ76</f>
        <v>41817</v>
      </c>
    </row>
    <row r="364" spans="1:4" ht="14.1" customHeight="1" x14ac:dyDescent="0.2">
      <c r="A364" s="194">
        <v>11076</v>
      </c>
      <c r="B364" s="204">
        <v>9489644383</v>
      </c>
      <c r="C364" s="204">
        <v>3492</v>
      </c>
      <c r="D364" s="204">
        <f>'ЗВД-11'!JZ77</f>
        <v>3492</v>
      </c>
    </row>
    <row r="365" spans="1:4" ht="14.1" customHeight="1" x14ac:dyDescent="0.2">
      <c r="A365" s="194">
        <v>11077</v>
      </c>
      <c r="B365" s="204">
        <v>9489644482</v>
      </c>
      <c r="C365" s="204">
        <v>16954</v>
      </c>
      <c r="D365" s="204">
        <f>'ЗВД-11'!JZ78</f>
        <v>16954</v>
      </c>
    </row>
    <row r="366" spans="1:4" ht="14.1" customHeight="1" x14ac:dyDescent="0.2">
      <c r="A366" s="194">
        <v>11078</v>
      </c>
      <c r="B366" s="204">
        <v>9489644581</v>
      </c>
      <c r="C366" s="204">
        <v>17745</v>
      </c>
      <c r="D366" s="204">
        <f>'ЗВД-11'!JZ79</f>
        <v>17745</v>
      </c>
    </row>
    <row r="367" spans="1:4" ht="14.1" customHeight="1" x14ac:dyDescent="0.2">
      <c r="A367" s="194">
        <v>11079</v>
      </c>
      <c r="B367" s="204">
        <v>9489644680</v>
      </c>
      <c r="C367" s="204">
        <v>31021</v>
      </c>
      <c r="D367" s="204">
        <f>'ЗВД-11'!JZ80</f>
        <v>31021</v>
      </c>
    </row>
    <row r="368" spans="1:4" ht="14.1" customHeight="1" x14ac:dyDescent="0.2">
      <c r="A368" s="194">
        <v>11080</v>
      </c>
      <c r="B368" s="204">
        <v>9489644789</v>
      </c>
      <c r="C368" s="204">
        <v>19176</v>
      </c>
      <c r="D368" s="204">
        <f>'ЗВД-11'!JZ81</f>
        <v>19176</v>
      </c>
    </row>
    <row r="369" spans="1:4" ht="14.1" customHeight="1" x14ac:dyDescent="0.2">
      <c r="A369" s="194">
        <v>11081</v>
      </c>
      <c r="B369" s="204">
        <v>9489644888</v>
      </c>
      <c r="C369" s="204">
        <v>31658</v>
      </c>
      <c r="D369" s="204">
        <f>'ЗВД-11'!JZ82</f>
        <v>31658</v>
      </c>
    </row>
    <row r="370" spans="1:4" ht="14.1" customHeight="1" x14ac:dyDescent="0.2">
      <c r="A370" s="194">
        <v>11082</v>
      </c>
      <c r="B370" s="204">
        <v>9489644987</v>
      </c>
      <c r="C370" s="204">
        <v>19443</v>
      </c>
      <c r="D370" s="204">
        <f>'ЗВД-11'!JZ83</f>
        <v>19443</v>
      </c>
    </row>
    <row r="371" spans="1:4" ht="14.1" customHeight="1" x14ac:dyDescent="0.2">
      <c r="A371" s="194">
        <v>11083</v>
      </c>
      <c r="B371" s="204">
        <v>9489645083</v>
      </c>
      <c r="C371" s="204">
        <v>21322</v>
      </c>
      <c r="D371" s="204">
        <f>'ЗВД-11'!JZ84</f>
        <v>21322</v>
      </c>
    </row>
    <row r="372" spans="1:4" ht="14.1" customHeight="1" x14ac:dyDescent="0.2">
      <c r="A372" s="194">
        <v>11084</v>
      </c>
      <c r="B372" s="204">
        <v>9489645182</v>
      </c>
      <c r="C372" s="204">
        <v>10764</v>
      </c>
      <c r="D372" s="204">
        <f>'ЗВД-11'!JZ85</f>
        <v>10764</v>
      </c>
    </row>
    <row r="373" spans="1:4" ht="14.1" customHeight="1" x14ac:dyDescent="0.2">
      <c r="A373" s="194">
        <v>11085</v>
      </c>
      <c r="B373" s="204">
        <v>9489645281</v>
      </c>
      <c r="C373" s="204">
        <v>13470</v>
      </c>
      <c r="D373" s="204">
        <f>'ЗВД-11'!JZ86</f>
        <v>13470</v>
      </c>
    </row>
    <row r="374" spans="1:4" ht="14.1" customHeight="1" x14ac:dyDescent="0.2">
      <c r="A374" s="194">
        <v>11086</v>
      </c>
      <c r="B374" s="204">
        <v>9489645380</v>
      </c>
      <c r="C374" s="204">
        <v>7596</v>
      </c>
      <c r="D374" s="204">
        <f>'ЗВД-11'!JZ87</f>
        <v>7596</v>
      </c>
    </row>
    <row r="375" spans="1:4" ht="14.1" customHeight="1" x14ac:dyDescent="0.2">
      <c r="A375" s="194">
        <v>11087</v>
      </c>
      <c r="B375" s="204">
        <v>9489645489</v>
      </c>
      <c r="C375" s="204">
        <v>18544</v>
      </c>
      <c r="D375" s="204">
        <f>'ЗВД-11'!JZ88</f>
        <v>18544</v>
      </c>
    </row>
    <row r="376" spans="1:4" ht="14.1" customHeight="1" x14ac:dyDescent="0.2">
      <c r="A376" s="194">
        <v>11088</v>
      </c>
      <c r="B376" s="204">
        <v>9489645588</v>
      </c>
      <c r="C376" s="204">
        <v>27734</v>
      </c>
      <c r="D376" s="204">
        <f>'ЗВД-11'!JZ89</f>
        <v>27734</v>
      </c>
    </row>
    <row r="377" spans="1:4" ht="14.1" customHeight="1" x14ac:dyDescent="0.2">
      <c r="A377" s="194">
        <v>11089</v>
      </c>
      <c r="B377" s="204">
        <v>9489645687</v>
      </c>
      <c r="C377" s="204">
        <v>156</v>
      </c>
      <c r="D377" s="204">
        <f>'ЗВД-11'!JZ90</f>
        <v>156</v>
      </c>
    </row>
    <row r="378" spans="1:4" ht="14.1" customHeight="1" x14ac:dyDescent="0.2">
      <c r="A378" s="194">
        <v>11090</v>
      </c>
      <c r="B378" s="204">
        <v>9489645786</v>
      </c>
      <c r="C378" s="204">
        <v>12441</v>
      </c>
      <c r="D378" s="204">
        <f>'ЗВД-11'!JZ91</f>
        <v>12441</v>
      </c>
    </row>
    <row r="379" spans="1:4" ht="14.1" customHeight="1" x14ac:dyDescent="0.2">
      <c r="A379" s="194">
        <v>11091</v>
      </c>
      <c r="B379" s="204">
        <v>9489645885</v>
      </c>
      <c r="C379" s="204">
        <v>38340</v>
      </c>
      <c r="D379" s="204">
        <f>'ЗВД-11'!JZ92</f>
        <v>38340</v>
      </c>
    </row>
    <row r="380" spans="1:4" ht="14.1" customHeight="1" x14ac:dyDescent="0.2">
      <c r="A380" s="194">
        <v>11092</v>
      </c>
      <c r="B380" s="204">
        <v>9489645984</v>
      </c>
      <c r="C380" s="204">
        <v>14740</v>
      </c>
      <c r="D380" s="204">
        <f>'ЗВД-11'!JZ93</f>
        <v>14740</v>
      </c>
    </row>
    <row r="381" spans="1:4" ht="14.1" customHeight="1" x14ac:dyDescent="0.2">
      <c r="A381" s="194">
        <v>11093</v>
      </c>
      <c r="B381" s="204">
        <v>9489646080</v>
      </c>
      <c r="C381" s="204">
        <v>9828</v>
      </c>
      <c r="D381" s="204">
        <f>'ЗВД-11'!JZ94</f>
        <v>9828</v>
      </c>
    </row>
    <row r="382" spans="1:4" ht="14.1" customHeight="1" x14ac:dyDescent="0.2">
      <c r="A382" s="194">
        <v>11094</v>
      </c>
      <c r="B382" s="204">
        <v>9489646189</v>
      </c>
      <c r="C382" s="204">
        <v>8533</v>
      </c>
      <c r="D382" s="204">
        <f>'ЗВД-11'!JZ95</f>
        <v>8533</v>
      </c>
    </row>
    <row r="383" spans="1:4" ht="14.1" customHeight="1" x14ac:dyDescent="0.2">
      <c r="A383" s="194">
        <v>11095</v>
      </c>
      <c r="B383" s="204">
        <v>9489646288</v>
      </c>
      <c r="C383" s="204">
        <v>13600</v>
      </c>
      <c r="D383" s="204">
        <f>'ЗВД-11'!JZ96</f>
        <v>13600</v>
      </c>
    </row>
    <row r="384" spans="1:4" ht="14.1" customHeight="1" x14ac:dyDescent="0.2">
      <c r="A384" s="194">
        <v>11096</v>
      </c>
      <c r="B384" s="204">
        <v>9489646387</v>
      </c>
      <c r="C384" s="204">
        <v>21472</v>
      </c>
      <c r="D384" s="204">
        <f>'ЗВД-11'!JZ97</f>
        <v>21472</v>
      </c>
    </row>
    <row r="385" spans="1:4" ht="14.1" customHeight="1" x14ac:dyDescent="0.2">
      <c r="A385" s="194">
        <v>11097</v>
      </c>
      <c r="B385" s="204">
        <v>9489646486</v>
      </c>
      <c r="C385" s="204">
        <v>14481</v>
      </c>
      <c r="D385" s="204">
        <f>'ЗВД-11'!JZ98</f>
        <v>14481</v>
      </c>
    </row>
    <row r="386" spans="1:4" ht="14.1" customHeight="1" x14ac:dyDescent="0.2">
      <c r="A386" s="194">
        <v>11098</v>
      </c>
      <c r="B386" s="204">
        <v>9489646585</v>
      </c>
      <c r="C386" s="204">
        <v>22581</v>
      </c>
      <c r="D386" s="204">
        <f>'ЗВД-11'!JZ99</f>
        <v>22581</v>
      </c>
    </row>
    <row r="387" spans="1:4" ht="14.1" customHeight="1" x14ac:dyDescent="0.2">
      <c r="A387" s="194">
        <v>11099</v>
      </c>
      <c r="B387" s="204">
        <v>9489646684</v>
      </c>
      <c r="C387" s="204">
        <v>24257</v>
      </c>
      <c r="D387" s="204">
        <f>'ЗВД-11'!JZ100</f>
        <v>24257</v>
      </c>
    </row>
    <row r="388" spans="1:4" ht="14.1" customHeight="1" x14ac:dyDescent="0.2">
      <c r="A388" s="194">
        <v>11100</v>
      </c>
      <c r="B388" s="204">
        <v>9489646783</v>
      </c>
      <c r="C388" s="204">
        <v>5727</v>
      </c>
      <c r="D388" s="204">
        <f>'ЗВД-11'!JZ101</f>
        <v>5727</v>
      </c>
    </row>
  </sheetData>
  <conditionalFormatting sqref="D2:D388">
    <cfRule type="cellIs" dxfId="2" priority="1" operator="notEqual">
      <formula>$C2</formula>
    </cfRule>
  </conditionalFormatting>
  <conditionalFormatting sqref="C2:C388">
    <cfRule type="cellIs" dxfId="1" priority="2" operator="notEqual">
      <formula>$D2</formula>
    </cfRule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"/>
  <sheetViews>
    <sheetView showGridLines="0" zoomScaleNormal="100" workbookViewId="0">
      <selection sqref="A1:A2"/>
    </sheetView>
  </sheetViews>
  <sheetFormatPr defaultColWidth="8.7109375" defaultRowHeight="14.1" customHeight="1" x14ac:dyDescent="0.2"/>
  <cols>
    <col min="1" max="1" width="10.7109375" style="398" customWidth="1"/>
    <col min="2" max="16384" width="8.7109375" style="398"/>
  </cols>
  <sheetData>
    <row r="1" spans="1:15" ht="14.1" customHeight="1" x14ac:dyDescent="0.2">
      <c r="A1" s="559" t="s">
        <v>466</v>
      </c>
      <c r="B1" s="560" t="s">
        <v>467</v>
      </c>
      <c r="C1" s="561"/>
      <c r="D1" s="561"/>
      <c r="E1" s="561"/>
      <c r="F1" s="561"/>
      <c r="G1" s="561"/>
      <c r="H1" s="562"/>
      <c r="I1" s="560" t="s">
        <v>471</v>
      </c>
      <c r="J1" s="561"/>
      <c r="K1" s="561"/>
      <c r="L1" s="561"/>
      <c r="M1" s="561"/>
      <c r="N1" s="561"/>
      <c r="O1" s="561"/>
    </row>
    <row r="2" spans="1:15" ht="27.95" customHeight="1" x14ac:dyDescent="0.2">
      <c r="A2" s="559"/>
      <c r="B2" s="400" t="s">
        <v>468</v>
      </c>
      <c r="C2" s="399" t="s">
        <v>469</v>
      </c>
      <c r="D2" s="399" t="s">
        <v>470</v>
      </c>
      <c r="E2" s="399" t="s">
        <v>472</v>
      </c>
      <c r="F2" s="399" t="s">
        <v>473</v>
      </c>
      <c r="G2" s="402" t="s">
        <v>475</v>
      </c>
      <c r="H2" s="401" t="s">
        <v>474</v>
      </c>
      <c r="I2" s="400" t="s">
        <v>468</v>
      </c>
      <c r="J2" s="399" t="s">
        <v>469</v>
      </c>
      <c r="K2" s="399" t="s">
        <v>470</v>
      </c>
      <c r="L2" s="399" t="s">
        <v>472</v>
      </c>
      <c r="M2" s="399" t="s">
        <v>473</v>
      </c>
      <c r="N2" s="402" t="s">
        <v>475</v>
      </c>
      <c r="O2" s="402" t="s">
        <v>474</v>
      </c>
    </row>
    <row r="3" spans="1:15" ht="14.1" customHeight="1" x14ac:dyDescent="0.2">
      <c r="A3" s="406">
        <v>44927</v>
      </c>
      <c r="B3" s="403">
        <v>15796</v>
      </c>
      <c r="C3" s="404">
        <v>16601</v>
      </c>
      <c r="D3" s="399">
        <f>C3-B3</f>
        <v>805</v>
      </c>
      <c r="E3" s="405">
        <v>1050.9960000000001</v>
      </c>
      <c r="F3" s="407">
        <f>D3-E3</f>
        <v>-245.99600000000009</v>
      </c>
      <c r="G3" s="407">
        <f>D3-E3</f>
        <v>-245.99600000000009</v>
      </c>
      <c r="H3" s="408">
        <f>IF(G3&lt;0,G3,0)</f>
        <v>-245.99600000000009</v>
      </c>
      <c r="I3" s="400">
        <f>3753.9-2958.8</f>
        <v>795.09999999999991</v>
      </c>
      <c r="J3" s="399">
        <f>4454.9-3168.6</f>
        <v>1286.2999999999997</v>
      </c>
      <c r="K3" s="399">
        <f>J3-I3</f>
        <v>491.19999999999982</v>
      </c>
      <c r="L3" s="405">
        <v>613.95600000000002</v>
      </c>
      <c r="M3" s="407">
        <f>K3-L3</f>
        <v>-122.7560000000002</v>
      </c>
      <c r="N3" s="407">
        <f>K3-L3</f>
        <v>-122.7560000000002</v>
      </c>
      <c r="O3" s="407">
        <f t="shared" ref="O3:O7" si="0">IF(N3&lt;0,N3,0)</f>
        <v>-122.7560000000002</v>
      </c>
    </row>
    <row r="4" spans="1:15" ht="14.1" customHeight="1" x14ac:dyDescent="0.2">
      <c r="A4" s="406">
        <v>44958</v>
      </c>
      <c r="B4" s="403">
        <f>C3</f>
        <v>16601</v>
      </c>
      <c r="C4" s="404">
        <v>17427</v>
      </c>
      <c r="D4" s="399">
        <f>C4-B4</f>
        <v>826</v>
      </c>
      <c r="E4" s="405">
        <v>918.89300000000003</v>
      </c>
      <c r="F4" s="407">
        <f t="shared" ref="F4:F8" si="1">D4-E4</f>
        <v>-92.893000000000029</v>
      </c>
      <c r="G4" s="407">
        <f t="shared" ref="G4:G9" si="2">H3+D4-E4</f>
        <v>-338.88900000000012</v>
      </c>
      <c r="H4" s="408">
        <f t="shared" ref="H4:H7" si="3">IF(G4&lt;0,G4,0)</f>
        <v>-338.88900000000012</v>
      </c>
      <c r="I4" s="400" t="s">
        <v>381</v>
      </c>
      <c r="J4" s="399" t="s">
        <v>381</v>
      </c>
      <c r="K4" s="399">
        <v>361.46</v>
      </c>
      <c r="L4" s="405">
        <v>529.14300000000003</v>
      </c>
      <c r="M4" s="407">
        <f t="shared" ref="M4:M7" si="4">K4-L4</f>
        <v>-167.68300000000005</v>
      </c>
      <c r="N4" s="407">
        <f>O3+K4-L4</f>
        <v>-290.43900000000025</v>
      </c>
      <c r="O4" s="407">
        <f t="shared" si="0"/>
        <v>-290.43900000000025</v>
      </c>
    </row>
    <row r="5" spans="1:15" ht="14.1" customHeight="1" x14ac:dyDescent="0.2">
      <c r="A5" s="406">
        <v>44986</v>
      </c>
      <c r="B5" s="403">
        <f t="shared" ref="B5:B11" si="5">C4</f>
        <v>17427</v>
      </c>
      <c r="C5" s="404">
        <v>18218</v>
      </c>
      <c r="D5" s="399">
        <f>C5-B5</f>
        <v>791</v>
      </c>
      <c r="E5" s="405">
        <v>646.05899999999997</v>
      </c>
      <c r="F5" s="407">
        <f t="shared" si="1"/>
        <v>144.94100000000003</v>
      </c>
      <c r="G5" s="407">
        <f t="shared" si="2"/>
        <v>-193.94800000000009</v>
      </c>
      <c r="H5" s="408">
        <f t="shared" si="3"/>
        <v>-193.94800000000009</v>
      </c>
      <c r="I5" s="400">
        <f>5088.9-3192.2</f>
        <v>1896.6999999999998</v>
      </c>
      <c r="J5" s="399">
        <f>5747.1-3508</f>
        <v>2239.1000000000004</v>
      </c>
      <c r="K5" s="399">
        <f t="shared" ref="K5:K6" si="6">J5-I5</f>
        <v>342.40000000000055</v>
      </c>
      <c r="L5" s="405">
        <v>400.72699999999998</v>
      </c>
      <c r="M5" s="407">
        <f t="shared" si="4"/>
        <v>-58.32699999999943</v>
      </c>
      <c r="N5" s="407">
        <f t="shared" ref="N5:N7" si="7">O4+K5-L5</f>
        <v>-348.76599999999968</v>
      </c>
      <c r="O5" s="407">
        <f t="shared" si="0"/>
        <v>-348.76599999999968</v>
      </c>
    </row>
    <row r="6" spans="1:15" ht="14.1" customHeight="1" x14ac:dyDescent="0.2">
      <c r="A6" s="406">
        <v>45017</v>
      </c>
      <c r="B6" s="403">
        <f t="shared" si="5"/>
        <v>18218</v>
      </c>
      <c r="C6" s="404">
        <v>18982</v>
      </c>
      <c r="D6" s="399">
        <f t="shared" ref="D6:D11" si="8">C6-B6</f>
        <v>764</v>
      </c>
      <c r="E6" s="405">
        <v>896.31500000000005</v>
      </c>
      <c r="F6" s="407">
        <f t="shared" si="1"/>
        <v>-132.31500000000005</v>
      </c>
      <c r="G6" s="407">
        <f t="shared" si="2"/>
        <v>-326.26300000000015</v>
      </c>
      <c r="H6" s="408">
        <f t="shared" si="3"/>
        <v>-326.26300000000015</v>
      </c>
      <c r="I6" s="400">
        <f t="shared" ref="I6:I11" si="9">J5</f>
        <v>2239.1000000000004</v>
      </c>
      <c r="J6" s="399">
        <f>6364.9-3781.9</f>
        <v>2582.9999999999995</v>
      </c>
      <c r="K6" s="399">
        <f t="shared" si="6"/>
        <v>343.89999999999918</v>
      </c>
      <c r="L6" s="405">
        <v>396.34699999999998</v>
      </c>
      <c r="M6" s="407">
        <f t="shared" si="4"/>
        <v>-52.447000000000799</v>
      </c>
      <c r="N6" s="407">
        <f t="shared" si="7"/>
        <v>-401.21300000000048</v>
      </c>
      <c r="O6" s="407">
        <f t="shared" si="0"/>
        <v>-401.21300000000048</v>
      </c>
    </row>
    <row r="7" spans="1:15" ht="14.1" customHeight="1" x14ac:dyDescent="0.2">
      <c r="A7" s="406">
        <v>45047</v>
      </c>
      <c r="B7" s="403">
        <f t="shared" si="5"/>
        <v>18982</v>
      </c>
      <c r="C7" s="404">
        <v>19758</v>
      </c>
      <c r="D7" s="399">
        <f t="shared" si="8"/>
        <v>776</v>
      </c>
      <c r="E7" s="405">
        <v>686.86699999999996</v>
      </c>
      <c r="F7" s="407">
        <f t="shared" si="1"/>
        <v>89.133000000000038</v>
      </c>
      <c r="G7" s="407">
        <f t="shared" si="2"/>
        <v>-237.13000000000011</v>
      </c>
      <c r="H7" s="408">
        <f t="shared" si="3"/>
        <v>-237.13000000000011</v>
      </c>
      <c r="I7" s="400">
        <f t="shared" si="9"/>
        <v>2582.9999999999995</v>
      </c>
      <c r="J7" s="399">
        <f>6781.6-3897.7</f>
        <v>2883.9000000000005</v>
      </c>
      <c r="K7" s="399">
        <f>(J7-I7-0.2)+0.2</f>
        <v>300.900000000001</v>
      </c>
      <c r="L7" s="405">
        <v>143.91800000000001</v>
      </c>
      <c r="M7" s="407">
        <f t="shared" si="4"/>
        <v>156.98200000000099</v>
      </c>
      <c r="N7" s="407">
        <f t="shared" si="7"/>
        <v>-244.23099999999948</v>
      </c>
      <c r="O7" s="407">
        <f t="shared" si="0"/>
        <v>-244.23099999999948</v>
      </c>
    </row>
    <row r="8" spans="1:15" ht="14.1" customHeight="1" x14ac:dyDescent="0.2">
      <c r="A8" s="406">
        <v>45078</v>
      </c>
      <c r="B8" s="403">
        <f t="shared" si="5"/>
        <v>19758</v>
      </c>
      <c r="C8" s="404">
        <v>20734</v>
      </c>
      <c r="D8" s="399">
        <f t="shared" si="8"/>
        <v>976</v>
      </c>
      <c r="E8" s="405">
        <v>770.31799999999998</v>
      </c>
      <c r="F8" s="407">
        <f t="shared" si="1"/>
        <v>205.68200000000002</v>
      </c>
      <c r="G8" s="407">
        <f t="shared" si="2"/>
        <v>-31.448000000000093</v>
      </c>
      <c r="H8" s="408">
        <f t="shared" ref="H8:H13" si="10">IF(G8&lt;0,G8,0)</f>
        <v>-31.448000000000093</v>
      </c>
      <c r="I8" s="400">
        <f t="shared" si="9"/>
        <v>2883.9000000000005</v>
      </c>
      <c r="J8" s="399">
        <f>6880.1-3944.3</f>
        <v>2935.8</v>
      </c>
      <c r="K8" s="399">
        <f>(J8-I8-0.2)-0.6</f>
        <v>51.099999999999632</v>
      </c>
      <c r="L8" s="405">
        <v>63.356999999999992</v>
      </c>
      <c r="M8" s="407">
        <f t="shared" ref="M8" si="11">K8-L8</f>
        <v>-12.25700000000036</v>
      </c>
      <c r="N8" s="407">
        <f t="shared" ref="N8" si="12">O7+K8-L8</f>
        <v>-256.48799999999983</v>
      </c>
      <c r="O8" s="407">
        <f t="shared" ref="O8" si="13">IF(N8&lt;0,N8,0)</f>
        <v>-256.48799999999983</v>
      </c>
    </row>
    <row r="9" spans="1:15" ht="14.1" customHeight="1" x14ac:dyDescent="0.2">
      <c r="A9" s="406">
        <v>45108</v>
      </c>
      <c r="B9" s="403">
        <f t="shared" si="5"/>
        <v>20734</v>
      </c>
      <c r="C9" s="404">
        <v>21494</v>
      </c>
      <c r="D9" s="399">
        <f t="shared" si="8"/>
        <v>760</v>
      </c>
      <c r="E9" s="405">
        <v>769.92700000000002</v>
      </c>
      <c r="F9" s="407">
        <f t="shared" ref="F9:F10" si="14">D9-E9</f>
        <v>-9.9270000000000209</v>
      </c>
      <c r="G9" s="407">
        <f t="shared" si="2"/>
        <v>-41.375000000000114</v>
      </c>
      <c r="H9" s="408">
        <f t="shared" si="10"/>
        <v>-41.375000000000114</v>
      </c>
      <c r="I9" s="400">
        <f t="shared" si="9"/>
        <v>2935.8</v>
      </c>
      <c r="J9" s="399">
        <f>7199.6-4028.7</f>
        <v>3170.9000000000005</v>
      </c>
      <c r="K9" s="399">
        <f t="shared" ref="K9:K19" si="15">J9-I9</f>
        <v>235.10000000000036</v>
      </c>
      <c r="L9" s="405">
        <v>193.07900000000001</v>
      </c>
      <c r="M9" s="407">
        <f t="shared" ref="M9" si="16">K9-L9</f>
        <v>42.021000000000356</v>
      </c>
      <c r="N9" s="407">
        <f t="shared" ref="N9" si="17">O8+K9-L9</f>
        <v>-214.46699999999947</v>
      </c>
      <c r="O9" s="407">
        <f t="shared" ref="O9" si="18">IF(N9&lt;0,N9,0)</f>
        <v>-214.46699999999947</v>
      </c>
    </row>
    <row r="10" spans="1:15" ht="14.1" customHeight="1" x14ac:dyDescent="0.2">
      <c r="A10" s="406">
        <v>45139</v>
      </c>
      <c r="B10" s="403">
        <f t="shared" si="5"/>
        <v>21494</v>
      </c>
      <c r="C10" s="404">
        <v>22306</v>
      </c>
      <c r="D10" s="399">
        <f t="shared" si="8"/>
        <v>812</v>
      </c>
      <c r="E10" s="405">
        <v>780.47</v>
      </c>
      <c r="F10" s="407">
        <f t="shared" si="14"/>
        <v>31.529999999999973</v>
      </c>
      <c r="G10" s="407">
        <f t="shared" ref="G10" si="19">H9+D10-E10</f>
        <v>-9.845000000000141</v>
      </c>
      <c r="H10" s="408">
        <f t="shared" si="10"/>
        <v>-9.845000000000141</v>
      </c>
      <c r="I10" s="400">
        <f t="shared" si="9"/>
        <v>3170.9000000000005</v>
      </c>
      <c r="J10" s="399">
        <f>7577.8-4164</f>
        <v>3413.8</v>
      </c>
      <c r="K10" s="399">
        <f t="shared" si="15"/>
        <v>242.89999999999964</v>
      </c>
      <c r="L10" s="405">
        <v>259.02300000000002</v>
      </c>
      <c r="M10" s="407">
        <f t="shared" ref="M10" si="20">K10-L10</f>
        <v>-16.123000000000388</v>
      </c>
      <c r="N10" s="407">
        <f t="shared" ref="N10" si="21">O9+K10-L10</f>
        <v>-230.58999999999986</v>
      </c>
      <c r="O10" s="407">
        <f t="shared" ref="O10" si="22">IF(N10&lt;0,N10,0)</f>
        <v>-230.58999999999986</v>
      </c>
    </row>
    <row r="11" spans="1:15" ht="14.1" customHeight="1" x14ac:dyDescent="0.2">
      <c r="A11" s="406">
        <v>45170</v>
      </c>
      <c r="B11" s="403">
        <f t="shared" si="5"/>
        <v>22306</v>
      </c>
      <c r="C11" s="404">
        <v>23180</v>
      </c>
      <c r="D11" s="399">
        <f t="shared" si="8"/>
        <v>874</v>
      </c>
      <c r="E11" s="405">
        <v>824.78300000000002</v>
      </c>
      <c r="F11" s="407">
        <f t="shared" ref="F11" si="23">D11-E11</f>
        <v>49.216999999999985</v>
      </c>
      <c r="G11" s="407">
        <f t="shared" ref="G11" si="24">H10+D11-E11</f>
        <v>39.371999999999844</v>
      </c>
      <c r="H11" s="408">
        <f t="shared" si="10"/>
        <v>0</v>
      </c>
      <c r="I11" s="400">
        <f t="shared" si="9"/>
        <v>3413.8</v>
      </c>
      <c r="J11" s="399">
        <f>7909.4-4261</f>
        <v>3648.3999999999996</v>
      </c>
      <c r="K11" s="399">
        <f t="shared" si="15"/>
        <v>234.59999999999945</v>
      </c>
      <c r="L11" s="405">
        <v>250.90600000000001</v>
      </c>
      <c r="M11" s="407">
        <f t="shared" ref="M11" si="25">K11-L11</f>
        <v>-16.306000000000552</v>
      </c>
      <c r="N11" s="407">
        <f t="shared" ref="N11" si="26">O10+K11-L11</f>
        <v>-246.89600000000041</v>
      </c>
      <c r="O11" s="407">
        <f t="shared" ref="O11" si="27">IF(N11&lt;0,N11,0)</f>
        <v>-246.89600000000041</v>
      </c>
    </row>
    <row r="12" spans="1:15" ht="14.1" customHeight="1" x14ac:dyDescent="0.2">
      <c r="A12" s="406">
        <v>45200</v>
      </c>
      <c r="B12" s="403">
        <f t="shared" ref="B12:B19" si="28">C11</f>
        <v>23180</v>
      </c>
      <c r="C12" s="404">
        <v>24013</v>
      </c>
      <c r="D12" s="399">
        <f t="shared" ref="D12:D14" si="29">C12-B12</f>
        <v>833</v>
      </c>
      <c r="E12" s="405">
        <v>680.14200000000005</v>
      </c>
      <c r="F12" s="407">
        <f>D12-E12</f>
        <v>152.85799999999995</v>
      </c>
      <c r="G12" s="407">
        <f>H11+D12-E12</f>
        <v>152.85799999999995</v>
      </c>
      <c r="H12" s="408">
        <f t="shared" si="10"/>
        <v>0</v>
      </c>
      <c r="I12" s="400">
        <f t="shared" ref="I12:I20" si="30">J11</f>
        <v>3648.3999999999996</v>
      </c>
      <c r="J12" s="399">
        <f>8640-4752.7</f>
        <v>3887.3</v>
      </c>
      <c r="K12" s="399">
        <f t="shared" si="15"/>
        <v>238.90000000000055</v>
      </c>
      <c r="L12" s="405">
        <v>254.44399999999999</v>
      </c>
      <c r="M12" s="407">
        <f t="shared" ref="M12" si="31">K12-L12</f>
        <v>-15.543999999999443</v>
      </c>
      <c r="N12" s="407">
        <f t="shared" ref="N12" si="32">O11+K12-L12</f>
        <v>-262.43999999999983</v>
      </c>
      <c r="O12" s="407">
        <f t="shared" ref="O12" si="33">IF(N12&lt;0,N12,0)</f>
        <v>-262.43999999999983</v>
      </c>
    </row>
    <row r="13" spans="1:15" ht="14.1" customHeight="1" x14ac:dyDescent="0.2">
      <c r="A13" s="406">
        <v>45231</v>
      </c>
      <c r="B13" s="403">
        <f t="shared" si="28"/>
        <v>24013</v>
      </c>
      <c r="C13" s="404">
        <v>24845</v>
      </c>
      <c r="D13" s="399">
        <f t="shared" si="29"/>
        <v>832</v>
      </c>
      <c r="E13" s="405">
        <v>710.16199999999992</v>
      </c>
      <c r="F13" s="407">
        <f>D13-E13</f>
        <v>121.83800000000008</v>
      </c>
      <c r="G13" s="407">
        <f>H12+D13-E13</f>
        <v>121.83800000000008</v>
      </c>
      <c r="H13" s="408">
        <f t="shared" si="10"/>
        <v>0</v>
      </c>
      <c r="I13" s="400">
        <f t="shared" si="30"/>
        <v>3887.3</v>
      </c>
      <c r="J13" s="399">
        <f>9980.8+0.1-5780.1</f>
        <v>4200.7999999999993</v>
      </c>
      <c r="K13" s="399">
        <f t="shared" si="15"/>
        <v>313.49999999999909</v>
      </c>
      <c r="L13" s="405">
        <v>294.90699999999998</v>
      </c>
      <c r="M13" s="407">
        <f t="shared" ref="M13" si="34">K13-L13</f>
        <v>18.592999999999108</v>
      </c>
      <c r="N13" s="407">
        <f t="shared" ref="N13" si="35">O12+K13-L13</f>
        <v>-243.84700000000072</v>
      </c>
      <c r="O13" s="407">
        <f t="shared" ref="O13" si="36">IF(N13&lt;0,N13,0)</f>
        <v>-243.84700000000072</v>
      </c>
    </row>
    <row r="14" spans="1:15" ht="14.1" customHeight="1" x14ac:dyDescent="0.2">
      <c r="A14" s="406">
        <v>45261</v>
      </c>
      <c r="B14" s="403">
        <f t="shared" si="28"/>
        <v>24845</v>
      </c>
      <c r="C14" s="404">
        <v>25631</v>
      </c>
      <c r="D14" s="466">
        <f t="shared" si="29"/>
        <v>786</v>
      </c>
      <c r="E14" s="405">
        <v>537.19900000000007</v>
      </c>
      <c r="F14" s="407">
        <f t="shared" ref="F14:F15" si="37">D14-E14</f>
        <v>248.80099999999993</v>
      </c>
      <c r="G14" s="407">
        <f t="shared" ref="G14" si="38">H13+D14-E14</f>
        <v>248.80099999999993</v>
      </c>
      <c r="H14" s="408">
        <f t="shared" ref="H14" si="39">IF(G14&lt;0,G14,0)</f>
        <v>0</v>
      </c>
      <c r="I14" s="465">
        <f t="shared" si="30"/>
        <v>4200.7999999999993</v>
      </c>
      <c r="J14" s="466">
        <f>11518.1-6993.3</f>
        <v>4524.8</v>
      </c>
      <c r="K14" s="466">
        <f t="shared" si="15"/>
        <v>324.00000000000091</v>
      </c>
      <c r="L14" s="405">
        <v>237.23899999999998</v>
      </c>
      <c r="M14" s="407">
        <f t="shared" ref="M14:M15" si="40">K14-L14</f>
        <v>86.761000000000934</v>
      </c>
      <c r="N14" s="407">
        <f t="shared" ref="N14:N15" si="41">O13+K14-L14</f>
        <v>-157.08599999999979</v>
      </c>
      <c r="O14" s="407">
        <f t="shared" ref="O14:O15" si="42">IF(N14&lt;0,N14,0)</f>
        <v>-157.08599999999979</v>
      </c>
    </row>
    <row r="15" spans="1:15" ht="14.1" customHeight="1" x14ac:dyDescent="0.2">
      <c r="A15" s="406">
        <v>45292</v>
      </c>
      <c r="B15" s="403">
        <f t="shared" si="28"/>
        <v>25631</v>
      </c>
      <c r="C15" s="404">
        <v>26495</v>
      </c>
      <c r="D15" s="467">
        <f t="shared" ref="D15:D20" si="43">C15-B15</f>
        <v>864</v>
      </c>
      <c r="E15" s="405">
        <v>703.36</v>
      </c>
      <c r="F15" s="407">
        <f t="shared" si="37"/>
        <v>160.63999999999999</v>
      </c>
      <c r="G15" s="407">
        <f t="shared" ref="G15:G20" si="44">H14+D15-E15</f>
        <v>160.63999999999999</v>
      </c>
      <c r="H15" s="408">
        <f t="shared" ref="H15:H20" si="45">IF(G15&lt;0,G15,0)</f>
        <v>0</v>
      </c>
      <c r="I15" s="400">
        <f t="shared" si="30"/>
        <v>4524.8</v>
      </c>
      <c r="J15" s="399">
        <f>13216.2-8354.1</f>
        <v>4862.1000000000004</v>
      </c>
      <c r="K15" s="399">
        <f t="shared" si="15"/>
        <v>337.30000000000018</v>
      </c>
      <c r="L15" s="405">
        <v>273.99900000000002</v>
      </c>
      <c r="M15" s="407">
        <f t="shared" si="40"/>
        <v>63.301000000000158</v>
      </c>
      <c r="N15" s="407">
        <f t="shared" si="41"/>
        <v>-93.784999999999627</v>
      </c>
      <c r="O15" s="407">
        <f t="shared" si="42"/>
        <v>-93.784999999999627</v>
      </c>
    </row>
    <row r="16" spans="1:15" ht="14.1" customHeight="1" x14ac:dyDescent="0.2">
      <c r="A16" s="406">
        <v>45323</v>
      </c>
      <c r="B16" s="403">
        <f t="shared" si="28"/>
        <v>26495</v>
      </c>
      <c r="C16" s="404">
        <v>27321</v>
      </c>
      <c r="D16" s="473">
        <f t="shared" si="43"/>
        <v>826</v>
      </c>
      <c r="E16" s="405">
        <v>695.18000000000006</v>
      </c>
      <c r="F16" s="407">
        <f t="shared" ref="F16:F20" si="46">D16-E16</f>
        <v>130.81999999999994</v>
      </c>
      <c r="G16" s="407">
        <f t="shared" si="44"/>
        <v>130.81999999999994</v>
      </c>
      <c r="H16" s="408">
        <f t="shared" si="45"/>
        <v>0</v>
      </c>
      <c r="I16" s="472">
        <f t="shared" si="30"/>
        <v>4862.1000000000004</v>
      </c>
      <c r="J16" s="473">
        <f>14907.6-9688.6</f>
        <v>5219</v>
      </c>
      <c r="K16" s="473">
        <f t="shared" si="15"/>
        <v>356.89999999999964</v>
      </c>
      <c r="L16" s="405">
        <v>276.51500000000004</v>
      </c>
      <c r="M16" s="407">
        <f t="shared" ref="M16" si="47">K16-L16</f>
        <v>80.384999999999593</v>
      </c>
      <c r="N16" s="407">
        <f t="shared" ref="N16" si="48">O15+K16-L16</f>
        <v>-13.400000000000034</v>
      </c>
      <c r="O16" s="407">
        <f t="shared" ref="O16" si="49">IF(N16&lt;0,N16,0)</f>
        <v>-13.400000000000034</v>
      </c>
    </row>
    <row r="17" spans="1:15" ht="14.1" customHeight="1" x14ac:dyDescent="0.2">
      <c r="A17" s="406">
        <v>45352</v>
      </c>
      <c r="B17" s="403">
        <f t="shared" si="28"/>
        <v>27321</v>
      </c>
      <c r="C17" s="404">
        <v>28116</v>
      </c>
      <c r="D17" s="482">
        <f t="shared" si="43"/>
        <v>795</v>
      </c>
      <c r="E17" s="405">
        <v>693.93600000000004</v>
      </c>
      <c r="F17" s="407">
        <f t="shared" si="46"/>
        <v>101.06399999999996</v>
      </c>
      <c r="G17" s="407">
        <f t="shared" si="44"/>
        <v>101.06399999999996</v>
      </c>
      <c r="H17" s="408">
        <f t="shared" si="45"/>
        <v>0</v>
      </c>
      <c r="I17" s="481">
        <f t="shared" si="30"/>
        <v>5219</v>
      </c>
      <c r="J17" s="482">
        <f>16408-10831.8</f>
        <v>5576.2000000000007</v>
      </c>
      <c r="K17" s="482">
        <f t="shared" si="15"/>
        <v>357.20000000000073</v>
      </c>
      <c r="L17" s="405">
        <v>229.27000000000004</v>
      </c>
      <c r="M17" s="407">
        <f t="shared" ref="M17" si="50">K17-L17</f>
        <v>127.93000000000069</v>
      </c>
      <c r="N17" s="407">
        <f t="shared" ref="N17" si="51">O16+K17-L17</f>
        <v>114.53000000000065</v>
      </c>
      <c r="O17" s="407">
        <f t="shared" ref="O17" si="52">IF(N17&lt;0,N17,0)</f>
        <v>0</v>
      </c>
    </row>
    <row r="18" spans="1:15" ht="14.1" customHeight="1" x14ac:dyDescent="0.2">
      <c r="A18" s="406">
        <v>45383</v>
      </c>
      <c r="B18" s="403">
        <f t="shared" si="28"/>
        <v>28116</v>
      </c>
      <c r="C18" s="404">
        <v>28817</v>
      </c>
      <c r="D18" s="488">
        <f t="shared" si="43"/>
        <v>701</v>
      </c>
      <c r="E18" s="405">
        <v>687.89600000000007</v>
      </c>
      <c r="F18" s="407">
        <f t="shared" si="46"/>
        <v>13.103999999999928</v>
      </c>
      <c r="G18" s="407">
        <f t="shared" si="44"/>
        <v>13.103999999999928</v>
      </c>
      <c r="H18" s="408">
        <f t="shared" si="45"/>
        <v>0</v>
      </c>
      <c r="I18" s="487">
        <f t="shared" si="30"/>
        <v>5576.2000000000007</v>
      </c>
      <c r="J18" s="488">
        <f>17427.6-0.1-11453.1</f>
        <v>5974.4</v>
      </c>
      <c r="K18" s="488">
        <f t="shared" si="15"/>
        <v>398.19999999999891</v>
      </c>
      <c r="L18" s="405">
        <v>297.86699999999996</v>
      </c>
      <c r="M18" s="407">
        <f t="shared" ref="M18" si="53">K18-L18</f>
        <v>100.33299999999895</v>
      </c>
      <c r="N18" s="407">
        <f t="shared" ref="N18" si="54">O17+K18-L18</f>
        <v>100.33299999999895</v>
      </c>
      <c r="O18" s="407">
        <f t="shared" ref="O18" si="55">IF(N18&lt;0,N18,0)</f>
        <v>0</v>
      </c>
    </row>
    <row r="19" spans="1:15" ht="14.1" customHeight="1" x14ac:dyDescent="0.2">
      <c r="A19" s="406">
        <v>45413</v>
      </c>
      <c r="B19" s="403">
        <f t="shared" si="28"/>
        <v>28817</v>
      </c>
      <c r="C19" s="404">
        <f>B19+780</f>
        <v>29597</v>
      </c>
      <c r="D19" s="496">
        <f t="shared" si="43"/>
        <v>780</v>
      </c>
      <c r="E19" s="405">
        <v>614.66999999999996</v>
      </c>
      <c r="F19" s="407">
        <f t="shared" si="46"/>
        <v>165.33000000000004</v>
      </c>
      <c r="G19" s="407">
        <f t="shared" si="44"/>
        <v>165.33000000000004</v>
      </c>
      <c r="H19" s="408">
        <f t="shared" si="45"/>
        <v>0</v>
      </c>
      <c r="I19" s="495">
        <f t="shared" si="30"/>
        <v>5974.4</v>
      </c>
      <c r="J19" s="496">
        <f>18133.5-11783.2</f>
        <v>6350.2999999999993</v>
      </c>
      <c r="K19" s="496">
        <f t="shared" si="15"/>
        <v>375.89999999999964</v>
      </c>
      <c r="L19" s="405">
        <v>285.42</v>
      </c>
      <c r="M19" s="407">
        <f t="shared" ref="M19" si="56">K19-L19</f>
        <v>90.47999999999962</v>
      </c>
      <c r="N19" s="407">
        <f t="shared" ref="N19:N24" si="57">O18+K19-L19</f>
        <v>90.47999999999962</v>
      </c>
      <c r="O19" s="407">
        <f t="shared" ref="O19" si="58">IF(N19&lt;0,N19,0)</f>
        <v>0</v>
      </c>
    </row>
    <row r="20" spans="1:15" ht="14.1" customHeight="1" x14ac:dyDescent="0.2">
      <c r="A20" s="406">
        <v>45444</v>
      </c>
      <c r="B20" s="403">
        <f>C19</f>
        <v>29597</v>
      </c>
      <c r="C20" s="404">
        <v>30294</v>
      </c>
      <c r="D20" s="503">
        <f t="shared" si="43"/>
        <v>697</v>
      </c>
      <c r="E20" s="405">
        <v>643.25</v>
      </c>
      <c r="F20" s="407">
        <f t="shared" si="46"/>
        <v>53.75</v>
      </c>
      <c r="G20" s="407">
        <f t="shared" si="44"/>
        <v>53.75</v>
      </c>
      <c r="H20" s="408">
        <f t="shared" si="45"/>
        <v>0</v>
      </c>
      <c r="I20" s="502">
        <f t="shared" si="30"/>
        <v>6350.2999999999993</v>
      </c>
      <c r="J20" s="503">
        <f>18719.6-0.1-12082.1</f>
        <v>6637.4</v>
      </c>
      <c r="K20" s="503">
        <f>J20-I20</f>
        <v>287.10000000000036</v>
      </c>
      <c r="L20" s="405">
        <v>276.44200000000001</v>
      </c>
      <c r="M20" s="407">
        <f t="shared" ref="M20" si="59">K20-L20</f>
        <v>10.658000000000357</v>
      </c>
      <c r="N20" s="407">
        <f t="shared" si="57"/>
        <v>10.658000000000357</v>
      </c>
      <c r="O20" s="407">
        <f t="shared" ref="O20" si="60">IF(N20&lt;0,N20,0)</f>
        <v>0</v>
      </c>
    </row>
    <row r="21" spans="1:15" ht="14.1" customHeight="1" x14ac:dyDescent="0.2">
      <c r="A21" s="406">
        <v>45474</v>
      </c>
      <c r="B21" s="403">
        <f>C20</f>
        <v>30294</v>
      </c>
      <c r="C21" s="404">
        <v>31063</v>
      </c>
      <c r="D21" s="509">
        <f t="shared" ref="D21" si="61">C21-B21</f>
        <v>769</v>
      </c>
      <c r="E21" s="405">
        <v>705.25</v>
      </c>
      <c r="F21" s="407">
        <f>D21-E21</f>
        <v>63.75</v>
      </c>
      <c r="G21" s="407">
        <f>H20+D21-E21</f>
        <v>63.75</v>
      </c>
      <c r="H21" s="408">
        <f>IF(G21&lt;0,G21,0)</f>
        <v>0</v>
      </c>
      <c r="I21" s="508">
        <f>J20</f>
        <v>6637.4</v>
      </c>
      <c r="J21" s="509">
        <f>19387.5-12488.9</f>
        <v>6898.6</v>
      </c>
      <c r="K21" s="509">
        <f>J21-I21</f>
        <v>261.20000000000073</v>
      </c>
      <c r="L21" s="405">
        <v>236.06</v>
      </c>
      <c r="M21" s="407">
        <f>K21-L21</f>
        <v>25.140000000000725</v>
      </c>
      <c r="N21" s="407">
        <f t="shared" si="57"/>
        <v>25.140000000000725</v>
      </c>
      <c r="O21" s="407">
        <f>IF(N21&lt;0,N21,0)</f>
        <v>0</v>
      </c>
    </row>
    <row r="22" spans="1:15" ht="14.1" customHeight="1" x14ac:dyDescent="0.2">
      <c r="A22" s="406">
        <v>45505</v>
      </c>
      <c r="B22" s="403">
        <f>C21</f>
        <v>31063</v>
      </c>
      <c r="C22" s="404">
        <f>B22+848</f>
        <v>31911</v>
      </c>
      <c r="D22" s="518">
        <f>C22-B22</f>
        <v>848</v>
      </c>
      <c r="E22" s="405">
        <v>728.5</v>
      </c>
      <c r="F22" s="407">
        <f>D22-E22</f>
        <v>119.5</v>
      </c>
      <c r="G22" s="407">
        <f>H21+D22-E22</f>
        <v>119.5</v>
      </c>
      <c r="H22" s="408">
        <f>IF(G22&lt;0,G22,0)</f>
        <v>0</v>
      </c>
      <c r="I22" s="517">
        <f>J21</f>
        <v>6898.6</v>
      </c>
      <c r="J22" s="518">
        <f>20038.9-0.1-12858.4</f>
        <v>7180.4000000000033</v>
      </c>
      <c r="K22" s="518">
        <f>J22-I22</f>
        <v>281.80000000000291</v>
      </c>
      <c r="L22" s="405">
        <v>260.101</v>
      </c>
      <c r="M22" s="407">
        <f>K22-L22</f>
        <v>21.699000000002911</v>
      </c>
      <c r="N22" s="407">
        <f t="shared" si="57"/>
        <v>21.699000000002911</v>
      </c>
      <c r="O22" s="407">
        <f>IF(N22&lt;0,N22,0)</f>
        <v>0</v>
      </c>
    </row>
    <row r="23" spans="1:15" ht="14.1" customHeight="1" x14ac:dyDescent="0.2">
      <c r="A23" s="406">
        <v>45536</v>
      </c>
      <c r="B23" s="403">
        <f>C22</f>
        <v>31911</v>
      </c>
      <c r="C23" s="404">
        <v>32616</v>
      </c>
      <c r="D23" s="529">
        <f>C23-B23</f>
        <v>705</v>
      </c>
      <c r="E23" s="405">
        <v>644.029</v>
      </c>
      <c r="F23" s="407">
        <f>D23-E23</f>
        <v>60.971000000000004</v>
      </c>
      <c r="G23" s="407">
        <f>H22+D23-E23</f>
        <v>60.971000000000004</v>
      </c>
      <c r="H23" s="408">
        <f>IF(G23&lt;0,G23,0)</f>
        <v>0</v>
      </c>
      <c r="I23" s="528">
        <f>J22</f>
        <v>7180.4000000000033</v>
      </c>
      <c r="J23" s="529">
        <f>20574.2-0.1-13155.9</f>
        <v>7418.2000000000025</v>
      </c>
      <c r="K23" s="529">
        <f>J23-I23</f>
        <v>237.79999999999927</v>
      </c>
      <c r="L23" s="405">
        <v>159.364</v>
      </c>
      <c r="M23" s="407">
        <f>K23-L23</f>
        <v>78.435999999999268</v>
      </c>
      <c r="N23" s="407">
        <f t="shared" si="57"/>
        <v>78.435999999999268</v>
      </c>
      <c r="O23" s="407">
        <f>IF(N23&lt;0,N23,0)</f>
        <v>0</v>
      </c>
    </row>
    <row r="24" spans="1:15" ht="14.1" customHeight="1" x14ac:dyDescent="0.2">
      <c r="A24" s="406">
        <v>45566</v>
      </c>
      <c r="B24" s="403">
        <f>C23</f>
        <v>32616</v>
      </c>
      <c r="C24" s="404">
        <v>33410</v>
      </c>
      <c r="D24" s="537">
        <f>C24-B24</f>
        <v>794</v>
      </c>
      <c r="E24" s="405">
        <f>Поверка!M9</f>
        <v>711.25</v>
      </c>
      <c r="F24" s="407">
        <f>D24-E24</f>
        <v>82.75</v>
      </c>
      <c r="G24" s="407">
        <f>H23+D24-E24</f>
        <v>82.75</v>
      </c>
      <c r="H24" s="408">
        <f>IF(G24&lt;0,G24,0)</f>
        <v>0</v>
      </c>
      <c r="I24" s="536">
        <f>J23</f>
        <v>7418.2000000000025</v>
      </c>
      <c r="J24" s="537">
        <f>21612-13835.2</f>
        <v>7776.7999999999993</v>
      </c>
      <c r="K24" s="537">
        <f>J24-I24</f>
        <v>358.59999999999673</v>
      </c>
      <c r="L24" s="405">
        <f>Поверка!N9</f>
        <v>298.01799999999997</v>
      </c>
      <c r="M24" s="407">
        <f>K24-L24</f>
        <v>60.581999999996754</v>
      </c>
      <c r="N24" s="407">
        <f t="shared" si="57"/>
        <v>60.581999999996754</v>
      </c>
      <c r="O24" s="407">
        <f>IF(N24&lt;0,N24,0)</f>
        <v>0</v>
      </c>
    </row>
    <row r="26" spans="1:15" ht="14.1" customHeight="1" x14ac:dyDescent="0.2">
      <c r="A26" s="559" t="s">
        <v>466</v>
      </c>
      <c r="B26" s="560" t="s">
        <v>467</v>
      </c>
      <c r="C26" s="561"/>
      <c r="D26" s="561"/>
      <c r="E26" s="561"/>
      <c r="F26" s="561"/>
      <c r="G26" s="561"/>
      <c r="H26" s="562"/>
      <c r="I26" s="560" t="s">
        <v>471</v>
      </c>
      <c r="J26" s="561"/>
      <c r="K26" s="561"/>
      <c r="L26" s="561"/>
      <c r="M26" s="561"/>
      <c r="N26" s="561"/>
      <c r="O26" s="561"/>
    </row>
    <row r="27" spans="1:15" ht="27.95" customHeight="1" x14ac:dyDescent="0.2">
      <c r="A27" s="559"/>
      <c r="B27" s="409" t="s">
        <v>468</v>
      </c>
      <c r="C27" s="410" t="s">
        <v>469</v>
      </c>
      <c r="D27" s="410" t="s">
        <v>470</v>
      </c>
      <c r="E27" s="410" t="s">
        <v>472</v>
      </c>
      <c r="F27" s="410" t="s">
        <v>473</v>
      </c>
      <c r="G27" s="402" t="s">
        <v>475</v>
      </c>
      <c r="H27" s="401" t="s">
        <v>474</v>
      </c>
      <c r="I27" s="409" t="s">
        <v>468</v>
      </c>
      <c r="J27" s="410" t="s">
        <v>469</v>
      </c>
      <c r="K27" s="410" t="s">
        <v>470</v>
      </c>
      <c r="L27" s="410" t="s">
        <v>472</v>
      </c>
      <c r="M27" s="410" t="s">
        <v>473</v>
      </c>
      <c r="N27" s="402" t="s">
        <v>475</v>
      </c>
      <c r="O27" s="402" t="s">
        <v>474</v>
      </c>
    </row>
    <row r="28" spans="1:15" ht="14.1" customHeight="1" x14ac:dyDescent="0.2">
      <c r="A28" s="406">
        <v>44927</v>
      </c>
      <c r="B28" s="403">
        <v>15806</v>
      </c>
      <c r="C28" s="404">
        <v>16642</v>
      </c>
      <c r="D28" s="410">
        <f>C28-B28</f>
        <v>836</v>
      </c>
      <c r="E28" s="405">
        <v>928.80799999999999</v>
      </c>
      <c r="F28" s="407">
        <f>D28-E28</f>
        <v>-92.807999999999993</v>
      </c>
      <c r="G28" s="407">
        <f>D28-E28</f>
        <v>-92.807999999999993</v>
      </c>
      <c r="H28" s="408">
        <f>IF(G28&lt;0,G28,0)</f>
        <v>-92.807999999999993</v>
      </c>
      <c r="I28" s="409">
        <f>2642.6-1886</f>
        <v>756.59999999999991</v>
      </c>
      <c r="J28" s="410">
        <f>3222-2134.3</f>
        <v>1087.6999999999998</v>
      </c>
      <c r="K28" s="410">
        <f>J28-I28</f>
        <v>331.09999999999991</v>
      </c>
      <c r="L28" s="405">
        <v>600.12800000000004</v>
      </c>
      <c r="M28" s="407">
        <f>K28-L28</f>
        <v>-269.02800000000013</v>
      </c>
      <c r="N28" s="407">
        <f>K28-L28</f>
        <v>-269.02800000000013</v>
      </c>
      <c r="O28" s="407">
        <f t="shared" ref="O28:O32" si="62">IF(N28&lt;0,N28,0)</f>
        <v>-269.02800000000013</v>
      </c>
    </row>
    <row r="29" spans="1:15" ht="14.1" customHeight="1" x14ac:dyDescent="0.2">
      <c r="A29" s="406">
        <v>44958</v>
      </c>
      <c r="B29" s="403">
        <f>C28</f>
        <v>16642</v>
      </c>
      <c r="C29" s="404">
        <v>17459</v>
      </c>
      <c r="D29" s="410">
        <f>C29-B29</f>
        <v>817</v>
      </c>
      <c r="E29" s="405">
        <v>865.524</v>
      </c>
      <c r="F29" s="407">
        <f t="shared" ref="F29:F33" si="63">D29-E29</f>
        <v>-48.524000000000001</v>
      </c>
      <c r="G29" s="407">
        <f t="shared" ref="G29:G34" si="64">H28+D29-E29</f>
        <v>-141.33199999999999</v>
      </c>
      <c r="H29" s="408">
        <f t="shared" ref="H29:H32" si="65">IF(G29&lt;0,G29,0)</f>
        <v>-141.33199999999999</v>
      </c>
      <c r="I29" s="409">
        <f>J28</f>
        <v>1087.6999999999998</v>
      </c>
      <c r="J29" s="410">
        <f>3758.2-2344.7</f>
        <v>1413.5</v>
      </c>
      <c r="K29" s="410">
        <f t="shared" ref="K29:K31" si="66">J29-I29</f>
        <v>325.80000000000018</v>
      </c>
      <c r="L29" s="405">
        <v>535.47900000000004</v>
      </c>
      <c r="M29" s="407">
        <f t="shared" ref="M29:M32" si="67">K29-L29</f>
        <v>-209.67899999999986</v>
      </c>
      <c r="N29" s="407">
        <f>O28+K29-L29</f>
        <v>-478.70699999999999</v>
      </c>
      <c r="O29" s="407">
        <f t="shared" si="62"/>
        <v>-478.70699999999999</v>
      </c>
    </row>
    <row r="30" spans="1:15" ht="14.1" customHeight="1" x14ac:dyDescent="0.2">
      <c r="A30" s="406">
        <v>44986</v>
      </c>
      <c r="B30" s="403">
        <f t="shared" ref="B30:B36" si="68">C29</f>
        <v>17459</v>
      </c>
      <c r="C30" s="404">
        <v>18183</v>
      </c>
      <c r="D30" s="410">
        <f>C30-B30</f>
        <v>724</v>
      </c>
      <c r="E30" s="405">
        <v>708.5</v>
      </c>
      <c r="F30" s="407">
        <f t="shared" si="63"/>
        <v>15.5</v>
      </c>
      <c r="G30" s="407">
        <f t="shared" si="64"/>
        <v>-125.83199999999999</v>
      </c>
      <c r="H30" s="408">
        <f t="shared" si="65"/>
        <v>-125.83199999999999</v>
      </c>
      <c r="I30" s="409">
        <f t="shared" ref="I30:I32" si="69">J29</f>
        <v>1413.5</v>
      </c>
      <c r="J30" s="410">
        <f>4267.3-2556.1</f>
        <v>1711.2000000000003</v>
      </c>
      <c r="K30" s="410">
        <f t="shared" si="66"/>
        <v>297.70000000000027</v>
      </c>
      <c r="L30" s="405">
        <v>342.49799999999999</v>
      </c>
      <c r="M30" s="407">
        <f t="shared" si="67"/>
        <v>-44.797999999999718</v>
      </c>
      <c r="N30" s="407">
        <f t="shared" ref="N30:N32" si="70">O29+K30-L30</f>
        <v>-523.50499999999965</v>
      </c>
      <c r="O30" s="407">
        <f t="shared" si="62"/>
        <v>-523.50499999999965</v>
      </c>
    </row>
    <row r="31" spans="1:15" ht="14.1" customHeight="1" x14ac:dyDescent="0.2">
      <c r="A31" s="406">
        <v>45017</v>
      </c>
      <c r="B31" s="403">
        <f t="shared" si="68"/>
        <v>18183</v>
      </c>
      <c r="C31" s="404">
        <f>19048-40</f>
        <v>19008</v>
      </c>
      <c r="D31" s="410">
        <f t="shared" ref="D31:D36" si="71">C31-B31</f>
        <v>825</v>
      </c>
      <c r="E31" s="405">
        <v>719.28</v>
      </c>
      <c r="F31" s="407">
        <f t="shared" si="63"/>
        <v>105.72000000000003</v>
      </c>
      <c r="G31" s="407">
        <f t="shared" si="64"/>
        <v>-20.111999999999966</v>
      </c>
      <c r="H31" s="408">
        <f t="shared" si="65"/>
        <v>-20.111999999999966</v>
      </c>
      <c r="I31" s="409">
        <f t="shared" si="69"/>
        <v>1711.2000000000003</v>
      </c>
      <c r="J31" s="410">
        <f>4768.6-2742.1</f>
        <v>2026.5000000000005</v>
      </c>
      <c r="K31" s="410">
        <f t="shared" si="66"/>
        <v>315.30000000000018</v>
      </c>
      <c r="L31" s="405">
        <v>234.25800000000001</v>
      </c>
      <c r="M31" s="407">
        <f t="shared" si="67"/>
        <v>81.042000000000172</v>
      </c>
      <c r="N31" s="407">
        <f t="shared" si="70"/>
        <v>-442.46299999999951</v>
      </c>
      <c r="O31" s="407">
        <f t="shared" si="62"/>
        <v>-442.46299999999951</v>
      </c>
    </row>
    <row r="32" spans="1:15" ht="14.1" customHeight="1" x14ac:dyDescent="0.2">
      <c r="A32" s="406">
        <v>45047</v>
      </c>
      <c r="B32" s="403">
        <f t="shared" si="68"/>
        <v>19008</v>
      </c>
      <c r="C32" s="404">
        <v>19878</v>
      </c>
      <c r="D32" s="410">
        <f t="shared" si="71"/>
        <v>870</v>
      </c>
      <c r="E32" s="405">
        <v>768.11699999999996</v>
      </c>
      <c r="F32" s="407">
        <f t="shared" si="63"/>
        <v>101.88300000000004</v>
      </c>
      <c r="G32" s="407">
        <f t="shared" si="64"/>
        <v>81.771000000000072</v>
      </c>
      <c r="H32" s="408">
        <f t="shared" si="65"/>
        <v>0</v>
      </c>
      <c r="I32" s="409">
        <f t="shared" si="69"/>
        <v>2026.5000000000005</v>
      </c>
      <c r="J32" s="410">
        <f>5169.7+0.1-2839.3</f>
        <v>2330.5</v>
      </c>
      <c r="K32" s="410">
        <f>(J32-I32-0.6)+0.6</f>
        <v>303.99999999999955</v>
      </c>
      <c r="L32" s="405">
        <v>75.989999999999995</v>
      </c>
      <c r="M32" s="407">
        <f t="shared" si="67"/>
        <v>228.00999999999954</v>
      </c>
      <c r="N32" s="407">
        <f t="shared" si="70"/>
        <v>-214.45299999999997</v>
      </c>
      <c r="O32" s="407">
        <f t="shared" si="62"/>
        <v>-214.45299999999997</v>
      </c>
    </row>
    <row r="33" spans="1:15" ht="14.1" customHeight="1" x14ac:dyDescent="0.2">
      <c r="A33" s="406">
        <v>45078</v>
      </c>
      <c r="B33" s="403">
        <f t="shared" si="68"/>
        <v>19878</v>
      </c>
      <c r="C33" s="404">
        <v>20996</v>
      </c>
      <c r="D33" s="410">
        <f t="shared" si="71"/>
        <v>1118</v>
      </c>
      <c r="E33" s="405">
        <v>940.02700000000004</v>
      </c>
      <c r="F33" s="407">
        <f t="shared" si="63"/>
        <v>177.97299999999996</v>
      </c>
      <c r="G33" s="407">
        <f t="shared" si="64"/>
        <v>177.97299999999996</v>
      </c>
      <c r="H33" s="408">
        <f t="shared" ref="H33" si="72">IF(G33&lt;0,G33,0)</f>
        <v>0</v>
      </c>
      <c r="I33" s="409">
        <f t="shared" ref="I33:I36" si="73">J32</f>
        <v>2330.5</v>
      </c>
      <c r="J33" s="410">
        <f>5235.1+0.1-2869.4</f>
        <v>2365.8000000000006</v>
      </c>
      <c r="K33" s="410">
        <f>(J33-I33-0.6)-2</f>
        <v>32.700000000000635</v>
      </c>
      <c r="L33" s="405">
        <v>79.62</v>
      </c>
      <c r="M33" s="407">
        <f t="shared" ref="M33" si="74">K33-L33</f>
        <v>-46.919999999999369</v>
      </c>
      <c r="N33" s="407">
        <f t="shared" ref="N33" si="75">O32+K33-L33</f>
        <v>-261.37299999999937</v>
      </c>
      <c r="O33" s="407">
        <f t="shared" ref="O33" si="76">IF(N33&lt;0,N33,0)</f>
        <v>-261.37299999999937</v>
      </c>
    </row>
    <row r="34" spans="1:15" ht="14.1" customHeight="1" x14ac:dyDescent="0.2">
      <c r="A34" s="406">
        <v>45108</v>
      </c>
      <c r="B34" s="403">
        <f t="shared" si="68"/>
        <v>20996</v>
      </c>
      <c r="C34" s="404">
        <v>21948</v>
      </c>
      <c r="D34" s="410">
        <f t="shared" si="71"/>
        <v>952</v>
      </c>
      <c r="E34" s="405">
        <v>740.98699999999997</v>
      </c>
      <c r="F34" s="407">
        <f t="shared" ref="F34:F35" si="77">D34-E34</f>
        <v>211.01300000000003</v>
      </c>
      <c r="G34" s="407">
        <f t="shared" si="64"/>
        <v>211.01300000000003</v>
      </c>
      <c r="H34" s="408">
        <f t="shared" ref="H34" si="78">IF(G34&lt;0,G34,0)</f>
        <v>0</v>
      </c>
      <c r="I34" s="409">
        <f t="shared" si="73"/>
        <v>2365.8000000000006</v>
      </c>
      <c r="J34" s="410">
        <f>5502.7+0.1-2936.2</f>
        <v>2566.6000000000004</v>
      </c>
      <c r="K34" s="410">
        <f>J34-I34</f>
        <v>200.79999999999973</v>
      </c>
      <c r="L34" s="405">
        <v>131.786</v>
      </c>
      <c r="M34" s="407">
        <f t="shared" ref="M34" si="79">K34-L34</f>
        <v>69.013999999999726</v>
      </c>
      <c r="N34" s="407">
        <f t="shared" ref="N34" si="80">O33+K34-L34</f>
        <v>-192.35899999999964</v>
      </c>
      <c r="O34" s="407">
        <f t="shared" ref="O34" si="81">IF(N34&lt;0,N34,0)</f>
        <v>-192.35899999999964</v>
      </c>
    </row>
    <row r="35" spans="1:15" ht="14.1" customHeight="1" x14ac:dyDescent="0.2">
      <c r="A35" s="406">
        <v>45139</v>
      </c>
      <c r="B35" s="403">
        <f t="shared" si="68"/>
        <v>21948</v>
      </c>
      <c r="C35" s="404">
        <v>22918</v>
      </c>
      <c r="D35" s="410">
        <f t="shared" si="71"/>
        <v>970</v>
      </c>
      <c r="E35" s="405">
        <v>897.1</v>
      </c>
      <c r="F35" s="407">
        <f t="shared" si="77"/>
        <v>72.899999999999977</v>
      </c>
      <c r="G35" s="407">
        <f t="shared" ref="G35" si="82">H34+D35-E35</f>
        <v>72.899999999999977</v>
      </c>
      <c r="H35" s="408">
        <f t="shared" ref="H35" si="83">IF(G35&lt;0,G35,0)</f>
        <v>0</v>
      </c>
      <c r="I35" s="409">
        <f t="shared" si="73"/>
        <v>2566.6000000000004</v>
      </c>
      <c r="J35" s="410">
        <f>5724.4+0.1-3037.1</f>
        <v>2687.4</v>
      </c>
      <c r="K35" s="410">
        <f>J35-I35</f>
        <v>120.79999999999973</v>
      </c>
      <c r="L35" s="405">
        <v>206.3</v>
      </c>
      <c r="M35" s="407">
        <f t="shared" ref="M35" si="84">K35-L35</f>
        <v>-85.500000000000284</v>
      </c>
      <c r="N35" s="407">
        <f t="shared" ref="N35" si="85">O34+K35-L35</f>
        <v>-277.85899999999992</v>
      </c>
      <c r="O35" s="407">
        <f t="shared" ref="O35" si="86">IF(N35&lt;0,N35,0)</f>
        <v>-277.85899999999992</v>
      </c>
    </row>
    <row r="36" spans="1:15" ht="14.1" customHeight="1" x14ac:dyDescent="0.2">
      <c r="A36" s="406">
        <v>45170</v>
      </c>
      <c r="B36" s="403">
        <f t="shared" si="68"/>
        <v>22918</v>
      </c>
      <c r="C36" s="404">
        <v>23959</v>
      </c>
      <c r="D36" s="410">
        <f t="shared" si="71"/>
        <v>1041</v>
      </c>
      <c r="E36" s="405">
        <v>892.84500000000003</v>
      </c>
      <c r="F36" s="407">
        <f t="shared" ref="F36" si="87">D36-E36</f>
        <v>148.15499999999997</v>
      </c>
      <c r="G36" s="407">
        <f t="shared" ref="G36" si="88">H35+D36-E36</f>
        <v>148.15499999999997</v>
      </c>
      <c r="H36" s="408">
        <f t="shared" ref="H36" si="89">IF(G36&lt;0,G36,0)</f>
        <v>0</v>
      </c>
      <c r="I36" s="409">
        <f t="shared" si="73"/>
        <v>2687.4</v>
      </c>
      <c r="J36" s="410">
        <f>6046.9+0.1-3166</f>
        <v>2881</v>
      </c>
      <c r="K36" s="410">
        <f>J36-I36</f>
        <v>193.59999999999991</v>
      </c>
      <c r="L36" s="405">
        <v>198.137</v>
      </c>
      <c r="M36" s="407">
        <f t="shared" ref="M36" si="90">K36-L36</f>
        <v>-4.5370000000000914</v>
      </c>
      <c r="N36" s="407">
        <f t="shared" ref="N36" si="91">O35+K36-L36</f>
        <v>-282.39600000000002</v>
      </c>
      <c r="O36" s="407">
        <f t="shared" ref="O36" si="92">IF(N36&lt;0,N36,0)</f>
        <v>-282.39600000000002</v>
      </c>
    </row>
    <row r="37" spans="1:15" ht="14.1" customHeight="1" x14ac:dyDescent="0.2">
      <c r="A37" s="406">
        <v>45200</v>
      </c>
      <c r="B37" s="403">
        <f t="shared" ref="B37:B45" si="93">C36</f>
        <v>23959</v>
      </c>
      <c r="C37" s="404">
        <v>24973</v>
      </c>
      <c r="D37" s="410">
        <f t="shared" ref="D37:D45" si="94">C37-B37</f>
        <v>1014</v>
      </c>
      <c r="E37" s="405">
        <v>889.05</v>
      </c>
      <c r="F37" s="407">
        <f t="shared" ref="F37:F38" si="95">D37-E37</f>
        <v>124.95000000000005</v>
      </c>
      <c r="G37" s="407">
        <f t="shared" ref="G37" si="96">H36+D37-E37</f>
        <v>124.95000000000005</v>
      </c>
      <c r="H37" s="408">
        <f t="shared" ref="H37" si="97">IF(G37&lt;0,G37,0)</f>
        <v>0</v>
      </c>
      <c r="I37" s="409">
        <f t="shared" ref="I37:I45" si="98">J36</f>
        <v>2881</v>
      </c>
      <c r="J37" s="410">
        <f>6613.8-3570.8</f>
        <v>3043</v>
      </c>
      <c r="K37" s="410">
        <f>J37-I37+1.1</f>
        <v>163.1</v>
      </c>
      <c r="L37" s="405">
        <v>183.44199999999998</v>
      </c>
      <c r="M37" s="407">
        <f t="shared" ref="M37" si="99">K37-L37</f>
        <v>-20.341999999999985</v>
      </c>
      <c r="N37" s="407">
        <f t="shared" ref="N37" si="100">O36+K37-L37</f>
        <v>-302.738</v>
      </c>
      <c r="O37" s="407">
        <f t="shared" ref="O37" si="101">IF(N37&lt;0,N37,0)</f>
        <v>-302.738</v>
      </c>
    </row>
    <row r="38" spans="1:15" ht="14.1" customHeight="1" x14ac:dyDescent="0.2">
      <c r="A38" s="406">
        <v>45231</v>
      </c>
      <c r="B38" s="403">
        <f t="shared" si="93"/>
        <v>24973</v>
      </c>
      <c r="C38" s="404">
        <v>25898</v>
      </c>
      <c r="D38" s="410">
        <f t="shared" si="94"/>
        <v>925</v>
      </c>
      <c r="E38" s="405">
        <v>835.09899999999993</v>
      </c>
      <c r="F38" s="407">
        <f t="shared" si="95"/>
        <v>89.901000000000067</v>
      </c>
      <c r="G38" s="407">
        <f t="shared" ref="G38" si="102">H37+D38-E38</f>
        <v>89.901000000000067</v>
      </c>
      <c r="H38" s="408">
        <f t="shared" ref="H38" si="103">IF(G38&lt;0,G38,0)</f>
        <v>0</v>
      </c>
      <c r="I38" s="409">
        <f t="shared" si="98"/>
        <v>3043</v>
      </c>
      <c r="J38" s="410">
        <f>7588.3+0.1-4276.5</f>
        <v>3311.9000000000005</v>
      </c>
      <c r="K38" s="410">
        <f t="shared" ref="K38:K45" si="104">J38-I38</f>
        <v>268.90000000000055</v>
      </c>
      <c r="L38" s="405">
        <v>282.40800000000002</v>
      </c>
      <c r="M38" s="407">
        <f t="shared" ref="M38" si="105">K38-L38</f>
        <v>-13.50799999999947</v>
      </c>
      <c r="N38" s="407">
        <f t="shared" ref="N38" si="106">O37+K38-L38</f>
        <v>-316.24599999999947</v>
      </c>
      <c r="O38" s="407">
        <f t="shared" ref="O38" si="107">IF(N38&lt;0,N38,0)</f>
        <v>-316.24599999999947</v>
      </c>
    </row>
    <row r="39" spans="1:15" ht="14.1" customHeight="1" x14ac:dyDescent="0.2">
      <c r="A39" s="406">
        <v>45261</v>
      </c>
      <c r="B39" s="403">
        <f t="shared" si="93"/>
        <v>25898</v>
      </c>
      <c r="C39" s="404">
        <v>26780</v>
      </c>
      <c r="D39" s="466">
        <f t="shared" si="94"/>
        <v>882</v>
      </c>
      <c r="E39" s="405">
        <v>736.68599999999992</v>
      </c>
      <c r="F39" s="407">
        <f t="shared" ref="F39:F40" si="108">D39-E39</f>
        <v>145.31400000000008</v>
      </c>
      <c r="G39" s="407">
        <f t="shared" ref="G39:G40" si="109">H38+D39-E39</f>
        <v>145.31400000000008</v>
      </c>
      <c r="H39" s="408">
        <f t="shared" ref="H39:H40" si="110">IF(G39&lt;0,G39,0)</f>
        <v>0</v>
      </c>
      <c r="I39" s="465">
        <f t="shared" si="98"/>
        <v>3311.9000000000005</v>
      </c>
      <c r="J39" s="466">
        <f>8699.1-5091.4</f>
        <v>3607.7000000000007</v>
      </c>
      <c r="K39" s="466">
        <f t="shared" si="104"/>
        <v>295.80000000000018</v>
      </c>
      <c r="L39" s="405">
        <v>247.40299999999999</v>
      </c>
      <c r="M39" s="407">
        <f t="shared" ref="M39:M40" si="111">K39-L39</f>
        <v>48.39700000000019</v>
      </c>
      <c r="N39" s="407">
        <f t="shared" ref="N39:N40" si="112">O38+K39-L39</f>
        <v>-267.84899999999925</v>
      </c>
      <c r="O39" s="407">
        <f t="shared" ref="O39:O40" si="113">IF(N39&lt;0,N39,0)</f>
        <v>-267.84899999999925</v>
      </c>
    </row>
    <row r="40" spans="1:15" ht="14.1" customHeight="1" x14ac:dyDescent="0.2">
      <c r="A40" s="406">
        <v>45292</v>
      </c>
      <c r="B40" s="403">
        <f t="shared" si="93"/>
        <v>26780</v>
      </c>
      <c r="C40" s="404">
        <v>27679</v>
      </c>
      <c r="D40" s="467">
        <f t="shared" si="94"/>
        <v>899</v>
      </c>
      <c r="E40" s="405">
        <v>776.88</v>
      </c>
      <c r="F40" s="407">
        <f t="shared" si="108"/>
        <v>122.12</v>
      </c>
      <c r="G40" s="407">
        <f t="shared" si="109"/>
        <v>122.12</v>
      </c>
      <c r="H40" s="408">
        <f t="shared" si="110"/>
        <v>0</v>
      </c>
      <c r="I40" s="409">
        <f t="shared" si="98"/>
        <v>3607.7000000000007</v>
      </c>
      <c r="J40" s="410">
        <f>9889.4-5983</f>
        <v>3906.3999999999996</v>
      </c>
      <c r="K40" s="410">
        <f t="shared" si="104"/>
        <v>298.69999999999891</v>
      </c>
      <c r="L40" s="405">
        <v>304.589</v>
      </c>
      <c r="M40" s="407">
        <f t="shared" si="111"/>
        <v>-5.88900000000109</v>
      </c>
      <c r="N40" s="407">
        <f t="shared" si="112"/>
        <v>-273.73800000000034</v>
      </c>
      <c r="O40" s="407">
        <f t="shared" si="113"/>
        <v>-273.73800000000034</v>
      </c>
    </row>
    <row r="41" spans="1:15" ht="14.1" customHeight="1" x14ac:dyDescent="0.2">
      <c r="A41" s="406">
        <v>45323</v>
      </c>
      <c r="B41" s="403">
        <f t="shared" si="93"/>
        <v>27679</v>
      </c>
      <c r="C41" s="404">
        <v>28544</v>
      </c>
      <c r="D41" s="473">
        <f t="shared" si="94"/>
        <v>865</v>
      </c>
      <c r="E41" s="405">
        <v>723.88</v>
      </c>
      <c r="F41" s="407">
        <f t="shared" ref="F41" si="114">D41-E41</f>
        <v>141.12</v>
      </c>
      <c r="G41" s="407">
        <f t="shared" ref="G41" si="115">H40+D41-E41</f>
        <v>141.12</v>
      </c>
      <c r="H41" s="408">
        <f t="shared" ref="H41" si="116">IF(G41&lt;0,G41,0)</f>
        <v>0</v>
      </c>
      <c r="I41" s="472">
        <f t="shared" si="98"/>
        <v>3906.3999999999996</v>
      </c>
      <c r="J41" s="473">
        <f>11072.8-6849.8</f>
        <v>4222.9999999999991</v>
      </c>
      <c r="K41" s="473">
        <f t="shared" si="104"/>
        <v>316.59999999999945</v>
      </c>
      <c r="L41" s="405">
        <v>325.14</v>
      </c>
      <c r="M41" s="407">
        <f t="shared" ref="M41" si="117">K41-L41</f>
        <v>-8.5400000000005321</v>
      </c>
      <c r="N41" s="407">
        <f t="shared" ref="N41" si="118">O40+K41-L41</f>
        <v>-282.27800000000087</v>
      </c>
      <c r="O41" s="407">
        <f t="shared" ref="O41" si="119">IF(N41&lt;0,N41,0)</f>
        <v>-282.27800000000087</v>
      </c>
    </row>
    <row r="42" spans="1:15" ht="14.1" customHeight="1" x14ac:dyDescent="0.2">
      <c r="A42" s="406">
        <v>45352</v>
      </c>
      <c r="B42" s="403">
        <f t="shared" si="93"/>
        <v>28544</v>
      </c>
      <c r="C42" s="404">
        <v>29483</v>
      </c>
      <c r="D42" s="482">
        <f t="shared" si="94"/>
        <v>939</v>
      </c>
      <c r="E42" s="405">
        <v>583.48500000000001</v>
      </c>
      <c r="F42" s="407">
        <f t="shared" ref="F42" si="120">D42-E42</f>
        <v>355.51499999999999</v>
      </c>
      <c r="G42" s="407">
        <f t="shared" ref="G42" si="121">H41+D42-E42</f>
        <v>355.51499999999999</v>
      </c>
      <c r="H42" s="408">
        <f t="shared" ref="H42" si="122">IF(G42&lt;0,G42,0)</f>
        <v>0</v>
      </c>
      <c r="I42" s="481">
        <f t="shared" si="98"/>
        <v>4222.9999999999991</v>
      </c>
      <c r="J42" s="482">
        <f>12117.1-7587</f>
        <v>4530.1000000000004</v>
      </c>
      <c r="K42" s="482">
        <f t="shared" si="104"/>
        <v>307.10000000000127</v>
      </c>
      <c r="L42" s="405">
        <v>328.35700000000003</v>
      </c>
      <c r="M42" s="407">
        <f t="shared" ref="M42" si="123">K42-L42</f>
        <v>-21.256999999998754</v>
      </c>
      <c r="N42" s="407">
        <f t="shared" ref="N42" si="124">O41+K42-L42</f>
        <v>-303.53499999999963</v>
      </c>
      <c r="O42" s="407">
        <f t="shared" ref="O42" si="125">IF(N42&lt;0,N42,0)</f>
        <v>-303.53499999999963</v>
      </c>
    </row>
    <row r="43" spans="1:15" ht="14.1" customHeight="1" x14ac:dyDescent="0.2">
      <c r="A43" s="406">
        <v>45383</v>
      </c>
      <c r="B43" s="403">
        <f t="shared" si="93"/>
        <v>29483</v>
      </c>
      <c r="C43" s="404">
        <v>30384</v>
      </c>
      <c r="D43" s="488">
        <f t="shared" si="94"/>
        <v>901</v>
      </c>
      <c r="E43" s="405">
        <v>722.60899999999992</v>
      </c>
      <c r="F43" s="407">
        <f t="shared" ref="F43" si="126">D43-E43</f>
        <v>178.39100000000008</v>
      </c>
      <c r="G43" s="407">
        <f t="shared" ref="G43" si="127">H42+D43-E43</f>
        <v>178.39100000000008</v>
      </c>
      <c r="H43" s="408">
        <f t="shared" ref="H43" si="128">IF(G43&lt;0,G43,0)</f>
        <v>0</v>
      </c>
      <c r="I43" s="487">
        <f t="shared" si="98"/>
        <v>4530.1000000000004</v>
      </c>
      <c r="J43" s="488">
        <f>12926.8-8050.9</f>
        <v>4875.8999999999996</v>
      </c>
      <c r="K43" s="488">
        <f t="shared" si="104"/>
        <v>345.79999999999927</v>
      </c>
      <c r="L43" s="405">
        <v>312.71899999999999</v>
      </c>
      <c r="M43" s="407">
        <f t="shared" ref="M43" si="129">K43-L43</f>
        <v>33.080999999999278</v>
      </c>
      <c r="N43" s="407">
        <f t="shared" ref="N43" si="130">O42+K43-L43</f>
        <v>-270.45400000000035</v>
      </c>
      <c r="O43" s="407">
        <f t="shared" ref="O43" si="131">IF(N43&lt;0,N43,0)</f>
        <v>-270.45400000000035</v>
      </c>
    </row>
    <row r="44" spans="1:15" ht="14.1" customHeight="1" x14ac:dyDescent="0.2">
      <c r="A44" s="406">
        <v>45413</v>
      </c>
      <c r="B44" s="403">
        <f t="shared" si="93"/>
        <v>30384</v>
      </c>
      <c r="C44" s="404">
        <f>B44+920</f>
        <v>31304</v>
      </c>
      <c r="D44" s="496">
        <f t="shared" si="94"/>
        <v>920</v>
      </c>
      <c r="E44" s="405">
        <v>794.14</v>
      </c>
      <c r="F44" s="407">
        <f t="shared" ref="F44" si="132">D44-E44</f>
        <v>125.86000000000001</v>
      </c>
      <c r="G44" s="407">
        <f t="shared" ref="G44" si="133">H43+D44-E44</f>
        <v>125.86000000000001</v>
      </c>
      <c r="H44" s="408">
        <f t="shared" ref="H44" si="134">IF(G44&lt;0,G44,0)</f>
        <v>0</v>
      </c>
      <c r="I44" s="495">
        <f t="shared" si="98"/>
        <v>4875.8999999999996</v>
      </c>
      <c r="J44" s="496">
        <f>13675.5+0.1-8486</f>
        <v>5189.6000000000004</v>
      </c>
      <c r="K44" s="496">
        <f t="shared" si="104"/>
        <v>313.70000000000073</v>
      </c>
      <c r="L44" s="405">
        <v>332.774</v>
      </c>
      <c r="M44" s="407">
        <f t="shared" ref="M44" si="135">K44-L44</f>
        <v>-19.073999999999273</v>
      </c>
      <c r="N44" s="407">
        <f t="shared" ref="N44:N49" si="136">O43+K44-L44</f>
        <v>-289.52799999999962</v>
      </c>
      <c r="O44" s="407">
        <f t="shared" ref="O44" si="137">IF(N44&lt;0,N44,0)</f>
        <v>-289.52799999999962</v>
      </c>
    </row>
    <row r="45" spans="1:15" ht="14.1" customHeight="1" x14ac:dyDescent="0.2">
      <c r="A45" s="406">
        <v>45444</v>
      </c>
      <c r="B45" s="403">
        <f t="shared" si="93"/>
        <v>31304</v>
      </c>
      <c r="C45" s="404">
        <v>32210</v>
      </c>
      <c r="D45" s="503">
        <f t="shared" si="94"/>
        <v>906</v>
      </c>
      <c r="E45" s="405">
        <v>802.14</v>
      </c>
      <c r="F45" s="407">
        <f t="shared" ref="F45" si="138">D45-E45</f>
        <v>103.86000000000001</v>
      </c>
      <c r="G45" s="407">
        <f t="shared" ref="G45" si="139">H44+D45-E45</f>
        <v>103.86000000000001</v>
      </c>
      <c r="H45" s="408">
        <f t="shared" ref="H45" si="140">IF(G45&lt;0,G45,0)</f>
        <v>0</v>
      </c>
      <c r="I45" s="502">
        <f t="shared" si="98"/>
        <v>5189.6000000000004</v>
      </c>
      <c r="J45" s="503">
        <f>14247.6+0.1-8830.2</f>
        <v>5417.5</v>
      </c>
      <c r="K45" s="503">
        <f t="shared" si="104"/>
        <v>227.89999999999964</v>
      </c>
      <c r="L45" s="405">
        <v>275.32500000000005</v>
      </c>
      <c r="M45" s="407">
        <f t="shared" ref="M45" si="141">K45-L45</f>
        <v>-47.425000000000409</v>
      </c>
      <c r="N45" s="407">
        <f t="shared" si="136"/>
        <v>-336.95300000000003</v>
      </c>
      <c r="O45" s="407">
        <f t="shared" ref="O45" si="142">IF(N45&lt;0,N45,0)</f>
        <v>-336.95300000000003</v>
      </c>
    </row>
    <row r="46" spans="1:15" ht="14.1" customHeight="1" x14ac:dyDescent="0.2">
      <c r="A46" s="406">
        <v>45474</v>
      </c>
      <c r="B46" s="403">
        <f t="shared" ref="B46" si="143">C45</f>
        <v>32210</v>
      </c>
      <c r="C46" s="404">
        <v>33187</v>
      </c>
      <c r="D46" s="509">
        <f t="shared" ref="D46" si="144">C46-B46</f>
        <v>977</v>
      </c>
      <c r="E46" s="405">
        <v>759.84</v>
      </c>
      <c r="F46" s="407">
        <f t="shared" ref="F46" si="145">D46-E46</f>
        <v>217.15999999999997</v>
      </c>
      <c r="G46" s="407">
        <f t="shared" ref="G46" si="146">H45+D46-E46</f>
        <v>217.15999999999997</v>
      </c>
      <c r="H46" s="408">
        <f t="shared" ref="H46" si="147">IF(G46&lt;0,G46,0)</f>
        <v>0</v>
      </c>
      <c r="I46" s="508">
        <f t="shared" ref="I46" si="148">J45</f>
        <v>5417.5</v>
      </c>
      <c r="J46" s="509">
        <f>14887.9+0.1-9244.5</f>
        <v>5643.5</v>
      </c>
      <c r="K46" s="509">
        <f t="shared" ref="K46" si="149">J46-I46</f>
        <v>226</v>
      </c>
      <c r="L46" s="405">
        <v>283.32</v>
      </c>
      <c r="M46" s="407">
        <f t="shared" ref="M46" si="150">K46-L46</f>
        <v>-57.319999999999993</v>
      </c>
      <c r="N46" s="407">
        <f t="shared" si="136"/>
        <v>-394.27300000000002</v>
      </c>
      <c r="O46" s="407">
        <f t="shared" ref="O46" si="151">IF(N46&lt;0,N46,0)</f>
        <v>-394.27300000000002</v>
      </c>
    </row>
    <row r="47" spans="1:15" ht="14.1" customHeight="1" x14ac:dyDescent="0.2">
      <c r="A47" s="406">
        <v>45505</v>
      </c>
      <c r="B47" s="403">
        <f t="shared" ref="B47" si="152">C46</f>
        <v>33187</v>
      </c>
      <c r="C47" s="404">
        <f>B47+899</f>
        <v>34086</v>
      </c>
      <c r="D47" s="518">
        <f t="shared" ref="D47" si="153">C47-B47</f>
        <v>899</v>
      </c>
      <c r="E47" s="405">
        <v>786.32799999999997</v>
      </c>
      <c r="F47" s="407">
        <f t="shared" ref="F47" si="154">D47-E47</f>
        <v>112.67200000000003</v>
      </c>
      <c r="G47" s="407">
        <f t="shared" ref="G47" si="155">H46+D47-E47</f>
        <v>112.67200000000003</v>
      </c>
      <c r="H47" s="408">
        <f t="shared" ref="H47" si="156">IF(G47&lt;0,G47,0)</f>
        <v>0</v>
      </c>
      <c r="I47" s="517">
        <f t="shared" ref="I47" si="157">J46</f>
        <v>5643.5</v>
      </c>
      <c r="J47" s="518">
        <f>15607.5+0.1-9711.4</f>
        <v>5896.2000000000007</v>
      </c>
      <c r="K47" s="518">
        <f t="shared" ref="K47" si="158">J47-I47</f>
        <v>252.70000000000073</v>
      </c>
      <c r="L47" s="405">
        <v>287.33100000000002</v>
      </c>
      <c r="M47" s="407">
        <f t="shared" ref="M47" si="159">K47-L47</f>
        <v>-34.63099999999929</v>
      </c>
      <c r="N47" s="407">
        <f t="shared" si="136"/>
        <v>-428.90399999999931</v>
      </c>
      <c r="O47" s="407">
        <f t="shared" ref="O47" si="160">IF(N47&lt;0,N47,0)</f>
        <v>-428.90399999999931</v>
      </c>
    </row>
    <row r="48" spans="1:15" ht="14.1" customHeight="1" x14ac:dyDescent="0.2">
      <c r="A48" s="406">
        <v>45536</v>
      </c>
      <c r="B48" s="403">
        <f t="shared" ref="B48" si="161">C47</f>
        <v>34086</v>
      </c>
      <c r="C48" s="404">
        <v>35097</v>
      </c>
      <c r="D48" s="529">
        <f t="shared" ref="D48" si="162">C48-B48</f>
        <v>1011</v>
      </c>
      <c r="E48" s="405">
        <v>869.80100000000004</v>
      </c>
      <c r="F48" s="407">
        <f t="shared" ref="F48" si="163">D48-E48</f>
        <v>141.19899999999996</v>
      </c>
      <c r="G48" s="407">
        <f t="shared" ref="G48" si="164">H47+D48-E48</f>
        <v>141.19899999999996</v>
      </c>
      <c r="H48" s="408">
        <f t="shared" ref="H48" si="165">IF(G48&lt;0,G48,0)</f>
        <v>0</v>
      </c>
      <c r="I48" s="528">
        <f t="shared" ref="I48" si="166">J47</f>
        <v>5896.2000000000007</v>
      </c>
      <c r="J48" s="529">
        <f>16185.9+0.1-10074.3</f>
        <v>6111.7000000000007</v>
      </c>
      <c r="K48" s="529">
        <f t="shared" ref="K48" si="167">J48-I48</f>
        <v>215.5</v>
      </c>
      <c r="L48" s="405">
        <v>271.7</v>
      </c>
      <c r="M48" s="407">
        <f t="shared" ref="M48" si="168">K48-L48</f>
        <v>-56.199999999999989</v>
      </c>
      <c r="N48" s="407">
        <f t="shared" si="136"/>
        <v>-485.1039999999993</v>
      </c>
      <c r="O48" s="407">
        <f t="shared" ref="O48" si="169">IF(N48&lt;0,N48,0)</f>
        <v>-485.1039999999993</v>
      </c>
    </row>
    <row r="49" spans="1:15" ht="14.1" customHeight="1" x14ac:dyDescent="0.2">
      <c r="A49" s="406">
        <v>45566</v>
      </c>
      <c r="B49" s="403">
        <f t="shared" ref="B49" si="170">C48</f>
        <v>35097</v>
      </c>
      <c r="C49" s="404">
        <v>36057</v>
      </c>
      <c r="D49" s="537">
        <f t="shared" ref="D49" si="171">C49-B49</f>
        <v>960</v>
      </c>
      <c r="E49" s="405">
        <f>Поверка!M10</f>
        <v>767.20299999999997</v>
      </c>
      <c r="F49" s="407">
        <f t="shared" ref="F49" si="172">D49-E49</f>
        <v>192.79700000000003</v>
      </c>
      <c r="G49" s="407">
        <f t="shared" ref="G49" si="173">H48+D49-E49</f>
        <v>192.79700000000003</v>
      </c>
      <c r="H49" s="408">
        <f t="shared" ref="H49" si="174">IF(G49&lt;0,G49,0)</f>
        <v>0</v>
      </c>
      <c r="I49" s="536">
        <f t="shared" ref="I49" si="175">J48</f>
        <v>6111.7000000000007</v>
      </c>
      <c r="J49" s="537">
        <f>17031.6+0.1-10608.4</f>
        <v>6423.2999999999975</v>
      </c>
      <c r="K49" s="537">
        <f t="shared" ref="K49" si="176">J49-I49</f>
        <v>311.59999999999673</v>
      </c>
      <c r="L49" s="405">
        <f>Поверка!N10</f>
        <v>295.75299999999999</v>
      </c>
      <c r="M49" s="407">
        <f t="shared" ref="M49" si="177">K49-L49</f>
        <v>15.84699999999674</v>
      </c>
      <c r="N49" s="407">
        <f t="shared" si="136"/>
        <v>-469.25700000000256</v>
      </c>
      <c r="O49" s="407">
        <f t="shared" ref="O49" si="178">IF(N49&lt;0,N49,0)</f>
        <v>-469.25700000000256</v>
      </c>
    </row>
    <row r="51" spans="1:15" ht="14.1" customHeight="1" x14ac:dyDescent="0.2">
      <c r="A51" s="559" t="s">
        <v>466</v>
      </c>
      <c r="B51" s="560" t="s">
        <v>467</v>
      </c>
      <c r="C51" s="561"/>
      <c r="D51" s="561"/>
      <c r="E51" s="561"/>
      <c r="F51" s="561"/>
      <c r="G51" s="561"/>
      <c r="H51" s="562"/>
      <c r="I51" s="560" t="s">
        <v>471</v>
      </c>
      <c r="J51" s="561"/>
      <c r="K51" s="561"/>
      <c r="L51" s="561"/>
      <c r="M51" s="561"/>
      <c r="N51" s="561"/>
      <c r="O51" s="561"/>
    </row>
    <row r="52" spans="1:15" ht="27.95" customHeight="1" x14ac:dyDescent="0.2">
      <c r="A52" s="559"/>
      <c r="B52" s="409" t="s">
        <v>468</v>
      </c>
      <c r="C52" s="410" t="s">
        <v>469</v>
      </c>
      <c r="D52" s="410" t="s">
        <v>470</v>
      </c>
      <c r="E52" s="410" t="s">
        <v>472</v>
      </c>
      <c r="F52" s="410" t="s">
        <v>473</v>
      </c>
      <c r="G52" s="402" t="s">
        <v>475</v>
      </c>
      <c r="H52" s="401" t="s">
        <v>474</v>
      </c>
      <c r="I52" s="409" t="s">
        <v>468</v>
      </c>
      <c r="J52" s="410" t="s">
        <v>469</v>
      </c>
      <c r="K52" s="410" t="s">
        <v>470</v>
      </c>
      <c r="L52" s="410" t="s">
        <v>472</v>
      </c>
      <c r="M52" s="410" t="s">
        <v>473</v>
      </c>
      <c r="N52" s="402" t="s">
        <v>475</v>
      </c>
      <c r="O52" s="402" t="s">
        <v>474</v>
      </c>
    </row>
    <row r="53" spans="1:15" ht="14.1" customHeight="1" x14ac:dyDescent="0.2">
      <c r="A53" s="406">
        <v>44927</v>
      </c>
      <c r="B53" s="403">
        <v>10368</v>
      </c>
      <c r="C53" s="404">
        <v>10803</v>
      </c>
      <c r="D53" s="410">
        <f>C53-B53</f>
        <v>435</v>
      </c>
      <c r="E53" s="405">
        <v>671.01400000000001</v>
      </c>
      <c r="F53" s="407">
        <f>D53-E53</f>
        <v>-236.01400000000001</v>
      </c>
      <c r="G53" s="407">
        <f>D53-E53</f>
        <v>-236.01400000000001</v>
      </c>
      <c r="H53" s="408">
        <f>IF(G53&lt;0,G53,0)</f>
        <v>-236.01400000000001</v>
      </c>
      <c r="I53" s="409">
        <f>1898.2-1208.5</f>
        <v>689.7</v>
      </c>
      <c r="J53" s="410">
        <f>2463-1449.6</f>
        <v>1013.4000000000001</v>
      </c>
      <c r="K53" s="410">
        <f>J53-I53</f>
        <v>323.70000000000005</v>
      </c>
      <c r="L53" s="405">
        <v>415.95299999999997</v>
      </c>
      <c r="M53" s="407">
        <f>K53-L53</f>
        <v>-92.252999999999929</v>
      </c>
      <c r="N53" s="407">
        <f>K53-L53</f>
        <v>-92.252999999999929</v>
      </c>
      <c r="O53" s="407">
        <f t="shared" ref="O53:O57" si="179">IF(N53&lt;0,N53,0)</f>
        <v>-92.252999999999929</v>
      </c>
    </row>
    <row r="54" spans="1:15" ht="14.1" customHeight="1" x14ac:dyDescent="0.2">
      <c r="A54" s="406">
        <v>44958</v>
      </c>
      <c r="B54" s="403">
        <f>C53</f>
        <v>10803</v>
      </c>
      <c r="C54" s="404">
        <v>11354</v>
      </c>
      <c r="D54" s="410">
        <f>C54-B54</f>
        <v>551</v>
      </c>
      <c r="E54" s="405">
        <v>641.28300000000002</v>
      </c>
      <c r="F54" s="407">
        <f t="shared" ref="F54:F57" si="180">D54-E54</f>
        <v>-90.283000000000015</v>
      </c>
      <c r="G54" s="407">
        <f t="shared" ref="G54:G59" si="181">H53+D54-E54</f>
        <v>-326.29700000000003</v>
      </c>
      <c r="H54" s="408">
        <f t="shared" ref="H54:H57" si="182">IF(G54&lt;0,G54,0)</f>
        <v>-326.29700000000003</v>
      </c>
      <c r="I54" s="409">
        <f>J53</f>
        <v>1013.4000000000001</v>
      </c>
      <c r="J54" s="410">
        <f>3011.4-1670.8</f>
        <v>1340.6000000000001</v>
      </c>
      <c r="K54" s="410">
        <f>J54-I54</f>
        <v>327.20000000000005</v>
      </c>
      <c r="L54" s="405">
        <v>398.72300000000001</v>
      </c>
      <c r="M54" s="407">
        <f t="shared" ref="M54:M57" si="183">K54-L54</f>
        <v>-71.522999999999968</v>
      </c>
      <c r="N54" s="407">
        <f>O53+K54-L54</f>
        <v>-163.7759999999999</v>
      </c>
      <c r="O54" s="407">
        <f t="shared" si="179"/>
        <v>-163.7759999999999</v>
      </c>
    </row>
    <row r="55" spans="1:15" ht="14.1" customHeight="1" x14ac:dyDescent="0.2">
      <c r="A55" s="406">
        <v>44986</v>
      </c>
      <c r="B55" s="403">
        <f t="shared" ref="B55:B61" si="184">C54</f>
        <v>11354</v>
      </c>
      <c r="C55" s="404">
        <v>11883</v>
      </c>
      <c r="D55" s="410">
        <f>C55-B55</f>
        <v>529</v>
      </c>
      <c r="E55" s="405">
        <v>397.404</v>
      </c>
      <c r="F55" s="407">
        <f t="shared" si="180"/>
        <v>131.596</v>
      </c>
      <c r="G55" s="407">
        <f t="shared" si="181"/>
        <v>-194.70100000000002</v>
      </c>
      <c r="H55" s="408">
        <f t="shared" si="182"/>
        <v>-194.70100000000002</v>
      </c>
      <c r="I55" s="409">
        <f t="shared" ref="I55:I57" si="185">J54</f>
        <v>1340.6000000000001</v>
      </c>
      <c r="J55" s="410">
        <f>3567.2-1946.9</f>
        <v>1620.2999999999997</v>
      </c>
      <c r="K55" s="410">
        <f t="shared" ref="K55:K56" si="186">J55-I55</f>
        <v>279.69999999999959</v>
      </c>
      <c r="L55" s="405">
        <v>204.309</v>
      </c>
      <c r="M55" s="407">
        <f t="shared" si="183"/>
        <v>75.390999999999593</v>
      </c>
      <c r="N55" s="407">
        <f t="shared" ref="N55:N57" si="187">O54+K55-L55</f>
        <v>-88.385000000000304</v>
      </c>
      <c r="O55" s="407">
        <f t="shared" si="179"/>
        <v>-88.385000000000304</v>
      </c>
    </row>
    <row r="56" spans="1:15" ht="14.1" customHeight="1" x14ac:dyDescent="0.2">
      <c r="A56" s="406">
        <v>45017</v>
      </c>
      <c r="B56" s="403">
        <f t="shared" si="184"/>
        <v>11883</v>
      </c>
      <c r="C56" s="404">
        <v>12412</v>
      </c>
      <c r="D56" s="410">
        <f t="shared" ref="D56:D57" si="188">C56-B56</f>
        <v>529</v>
      </c>
      <c r="E56" s="405">
        <v>554.05100000000004</v>
      </c>
      <c r="F56" s="407">
        <f t="shared" si="180"/>
        <v>-25.051000000000045</v>
      </c>
      <c r="G56" s="407">
        <f t="shared" si="181"/>
        <v>-219.75200000000007</v>
      </c>
      <c r="H56" s="408">
        <f t="shared" si="182"/>
        <v>-219.75200000000007</v>
      </c>
      <c r="I56" s="409">
        <f t="shared" si="185"/>
        <v>1620.2999999999997</v>
      </c>
      <c r="J56" s="410">
        <f>4065.3-2141</f>
        <v>1924.3000000000002</v>
      </c>
      <c r="K56" s="410">
        <f t="shared" si="186"/>
        <v>304.00000000000045</v>
      </c>
      <c r="L56" s="405">
        <v>242.364</v>
      </c>
      <c r="M56" s="407">
        <f t="shared" si="183"/>
        <v>61.63600000000045</v>
      </c>
      <c r="N56" s="407">
        <f t="shared" si="187"/>
        <v>-26.748999999999853</v>
      </c>
      <c r="O56" s="407">
        <f t="shared" si="179"/>
        <v>-26.748999999999853</v>
      </c>
    </row>
    <row r="57" spans="1:15" ht="14.1" customHeight="1" x14ac:dyDescent="0.2">
      <c r="A57" s="406">
        <v>45047</v>
      </c>
      <c r="B57" s="403">
        <f t="shared" si="184"/>
        <v>12412</v>
      </c>
      <c r="C57" s="404">
        <v>12958</v>
      </c>
      <c r="D57" s="410">
        <f t="shared" si="188"/>
        <v>546</v>
      </c>
      <c r="E57" s="405">
        <v>453.43</v>
      </c>
      <c r="F57" s="407">
        <f t="shared" si="180"/>
        <v>92.57</v>
      </c>
      <c r="G57" s="407">
        <f t="shared" si="181"/>
        <v>-127.18200000000007</v>
      </c>
      <c r="H57" s="408">
        <f t="shared" si="182"/>
        <v>-127.18200000000007</v>
      </c>
      <c r="I57" s="409">
        <f t="shared" si="185"/>
        <v>1924.3000000000002</v>
      </c>
      <c r="J57" s="410">
        <f>4469.7-2256.8</f>
        <v>2212.8999999999996</v>
      </c>
      <c r="K57" s="410">
        <f>(J57-I57-4.1)+4.1</f>
        <v>288.59999999999945</v>
      </c>
      <c r="L57" s="405">
        <v>51.055999999999997</v>
      </c>
      <c r="M57" s="407">
        <f t="shared" si="183"/>
        <v>237.54399999999947</v>
      </c>
      <c r="N57" s="407">
        <f t="shared" si="187"/>
        <v>210.79499999999962</v>
      </c>
      <c r="O57" s="407">
        <f t="shared" si="179"/>
        <v>0</v>
      </c>
    </row>
    <row r="58" spans="1:15" ht="14.1" customHeight="1" x14ac:dyDescent="0.2">
      <c r="A58" s="406">
        <v>45078</v>
      </c>
      <c r="B58" s="403">
        <f t="shared" si="184"/>
        <v>12958</v>
      </c>
      <c r="C58" s="404">
        <v>13672</v>
      </c>
      <c r="D58" s="421">
        <f t="shared" ref="D58:D70" si="189">C58-B58</f>
        <v>714</v>
      </c>
      <c r="E58" s="405">
        <v>595.21</v>
      </c>
      <c r="F58" s="407">
        <f t="shared" ref="F58" si="190">D58-E58</f>
        <v>118.78999999999996</v>
      </c>
      <c r="G58" s="407">
        <f t="shared" si="181"/>
        <v>-8.3920000000000528</v>
      </c>
      <c r="H58" s="408">
        <f t="shared" ref="H58" si="191">IF(G58&lt;0,G58,0)</f>
        <v>-8.3920000000000528</v>
      </c>
      <c r="I58" s="409">
        <f t="shared" ref="I58:I61" si="192">J57</f>
        <v>2212.8999999999996</v>
      </c>
      <c r="J58" s="410">
        <f>4691.1-0.1-2381.2</f>
        <v>2309.8000000000002</v>
      </c>
      <c r="K58" s="410">
        <f>(J58-I58-4.1)-76.7+2.7</f>
        <v>18.800000000000548</v>
      </c>
      <c r="L58" s="405">
        <v>54.3</v>
      </c>
      <c r="M58" s="407">
        <f t="shared" ref="M58" si="193">K58-L58</f>
        <v>-35.499999999999446</v>
      </c>
      <c r="N58" s="407">
        <f t="shared" ref="N58" si="194">O57+K58-L58</f>
        <v>-35.499999999999446</v>
      </c>
      <c r="O58" s="407">
        <f t="shared" ref="O58" si="195">IF(N58&lt;0,N58,0)</f>
        <v>-35.499999999999446</v>
      </c>
    </row>
    <row r="59" spans="1:15" ht="14.1" customHeight="1" x14ac:dyDescent="0.2">
      <c r="A59" s="406">
        <v>45108</v>
      </c>
      <c r="B59" s="403">
        <f t="shared" si="184"/>
        <v>13672</v>
      </c>
      <c r="C59" s="404">
        <v>14265</v>
      </c>
      <c r="D59" s="410">
        <f t="shared" si="189"/>
        <v>593</v>
      </c>
      <c r="E59" s="405">
        <v>475.60300000000001</v>
      </c>
      <c r="F59" s="407">
        <f t="shared" ref="F59:F60" si="196">D59-E59</f>
        <v>117.39699999999999</v>
      </c>
      <c r="G59" s="407">
        <f t="shared" si="181"/>
        <v>109.00499999999994</v>
      </c>
      <c r="H59" s="408">
        <f t="shared" ref="H59" si="197">IF(G59&lt;0,G59,0)</f>
        <v>0</v>
      </c>
      <c r="I59" s="409">
        <f t="shared" si="192"/>
        <v>2309.8000000000002</v>
      </c>
      <c r="J59" s="410">
        <f>5042.4-2591.3</f>
        <v>2451.0999999999995</v>
      </c>
      <c r="K59" s="410">
        <f>J59-I59</f>
        <v>141.29999999999927</v>
      </c>
      <c r="L59" s="405">
        <v>61.908000000000001</v>
      </c>
      <c r="M59" s="407">
        <f t="shared" ref="M59" si="198">K59-L59</f>
        <v>79.391999999999271</v>
      </c>
      <c r="N59" s="407">
        <f t="shared" ref="N59" si="199">O58+K59-L59</f>
        <v>43.891999999999825</v>
      </c>
      <c r="O59" s="407">
        <f t="shared" ref="O59" si="200">IF(N59&lt;0,N59,0)</f>
        <v>0</v>
      </c>
    </row>
    <row r="60" spans="1:15" ht="14.1" customHeight="1" x14ac:dyDescent="0.2">
      <c r="A60" s="406">
        <v>45139</v>
      </c>
      <c r="B60" s="403">
        <f t="shared" si="184"/>
        <v>14265</v>
      </c>
      <c r="C60" s="404">
        <v>14899</v>
      </c>
      <c r="D60" s="410">
        <f t="shared" si="189"/>
        <v>634</v>
      </c>
      <c r="E60" s="405">
        <v>568.87599999999998</v>
      </c>
      <c r="F60" s="407">
        <f t="shared" si="196"/>
        <v>65.124000000000024</v>
      </c>
      <c r="G60" s="407">
        <f t="shared" ref="G60" si="201">H59+D60-E60</f>
        <v>65.124000000000024</v>
      </c>
      <c r="H60" s="408">
        <f t="shared" ref="H60" si="202">IF(G60&lt;0,G60,0)</f>
        <v>0</v>
      </c>
      <c r="I60" s="409">
        <f t="shared" si="192"/>
        <v>2451.0999999999995</v>
      </c>
      <c r="J60" s="410">
        <f>5702.2-3076.1</f>
        <v>2626.1</v>
      </c>
      <c r="K60" s="410">
        <f>J60-I60</f>
        <v>175.00000000000045</v>
      </c>
      <c r="L60" s="405">
        <v>130.12</v>
      </c>
      <c r="M60" s="407">
        <f t="shared" ref="M60" si="203">K60-L60</f>
        <v>44.88000000000045</v>
      </c>
      <c r="N60" s="407">
        <f t="shared" ref="N60" si="204">O59+K60-L60</f>
        <v>44.88000000000045</v>
      </c>
      <c r="O60" s="407">
        <f t="shared" ref="O60" si="205">IF(N60&lt;0,N60,0)</f>
        <v>0</v>
      </c>
    </row>
    <row r="61" spans="1:15" ht="14.1" customHeight="1" x14ac:dyDescent="0.2">
      <c r="A61" s="406">
        <v>45170</v>
      </c>
      <c r="B61" s="403">
        <f t="shared" si="184"/>
        <v>14899</v>
      </c>
      <c r="C61" s="404">
        <v>15560</v>
      </c>
      <c r="D61" s="410">
        <f t="shared" si="189"/>
        <v>661</v>
      </c>
      <c r="E61" s="405">
        <v>561.91999999999996</v>
      </c>
      <c r="F61" s="407">
        <f t="shared" ref="F61" si="206">D61-E61</f>
        <v>99.080000000000041</v>
      </c>
      <c r="G61" s="407">
        <f t="shared" ref="G61" si="207">H60+D61-E61</f>
        <v>99.080000000000041</v>
      </c>
      <c r="H61" s="408">
        <f t="shared" ref="H61" si="208">IF(G61&lt;0,G61,0)</f>
        <v>0</v>
      </c>
      <c r="I61" s="409">
        <f t="shared" si="192"/>
        <v>2626.1</v>
      </c>
      <c r="J61" s="410">
        <f>5981.6-3188.4</f>
        <v>2793.2000000000003</v>
      </c>
      <c r="K61" s="410">
        <f>J61-I61-8.4</f>
        <v>158.70000000000036</v>
      </c>
      <c r="L61" s="405">
        <v>128.16499999999999</v>
      </c>
      <c r="M61" s="407">
        <f t="shared" ref="M61" si="209">K61-L61</f>
        <v>30.535000000000366</v>
      </c>
      <c r="N61" s="407">
        <f t="shared" ref="N61" si="210">O60+K61-L61</f>
        <v>30.535000000000366</v>
      </c>
      <c r="O61" s="407">
        <f t="shared" ref="O61" si="211">IF(N61&lt;0,N61,0)</f>
        <v>0</v>
      </c>
    </row>
    <row r="62" spans="1:15" ht="14.1" customHeight="1" x14ac:dyDescent="0.2">
      <c r="A62" s="406">
        <v>45200</v>
      </c>
      <c r="B62" s="403">
        <f t="shared" ref="B62:B70" si="212">C61</f>
        <v>15560</v>
      </c>
      <c r="C62" s="404">
        <v>16157</v>
      </c>
      <c r="D62" s="410">
        <f t="shared" si="189"/>
        <v>597</v>
      </c>
      <c r="E62" s="405">
        <v>538.91999999999996</v>
      </c>
      <c r="F62" s="407">
        <f t="shared" ref="F62:F63" si="213">D62-E62</f>
        <v>58.080000000000041</v>
      </c>
      <c r="G62" s="407">
        <f t="shared" ref="G62" si="214">H61+D62-E62</f>
        <v>58.080000000000041</v>
      </c>
      <c r="H62" s="408">
        <f t="shared" ref="H62" si="215">IF(G62&lt;0,G62,0)</f>
        <v>0</v>
      </c>
      <c r="I62" s="409">
        <f t="shared" ref="I62:I70" si="216">J61</f>
        <v>2793.2000000000003</v>
      </c>
      <c r="J62" s="410">
        <f>6631.7-0.1-3655.5</f>
        <v>2976.0999999999995</v>
      </c>
      <c r="K62" s="410">
        <f>J62-I62-8.4+2.9</f>
        <v>177.39999999999918</v>
      </c>
      <c r="L62" s="405">
        <v>206.36799999999999</v>
      </c>
      <c r="M62" s="407">
        <f t="shared" ref="M62" si="217">K62-L62</f>
        <v>-28.968000000000814</v>
      </c>
      <c r="N62" s="407">
        <f t="shared" ref="N62" si="218">O61+K62-L62</f>
        <v>-28.968000000000814</v>
      </c>
      <c r="O62" s="407">
        <f t="shared" ref="O62" si="219">IF(N62&lt;0,N62,0)</f>
        <v>-28.968000000000814</v>
      </c>
    </row>
    <row r="63" spans="1:15" ht="14.1" customHeight="1" x14ac:dyDescent="0.2">
      <c r="A63" s="406">
        <v>45231</v>
      </c>
      <c r="B63" s="403">
        <f t="shared" si="212"/>
        <v>16157</v>
      </c>
      <c r="C63" s="404">
        <v>16771</v>
      </c>
      <c r="D63" s="410">
        <f t="shared" si="189"/>
        <v>614</v>
      </c>
      <c r="E63" s="405">
        <v>569.91999999999996</v>
      </c>
      <c r="F63" s="407">
        <f t="shared" si="213"/>
        <v>44.080000000000041</v>
      </c>
      <c r="G63" s="407">
        <f t="shared" ref="G63" si="220">H62+D63-E63</f>
        <v>44.080000000000041</v>
      </c>
      <c r="H63" s="408">
        <f t="shared" ref="H63" si="221">IF(G63&lt;0,G63,0)</f>
        <v>0</v>
      </c>
      <c r="I63" s="409">
        <f t="shared" si="216"/>
        <v>2976.0999999999995</v>
      </c>
      <c r="J63" s="410">
        <f>7255.8-0.1-4019.5</f>
        <v>3236.2</v>
      </c>
      <c r="K63" s="410">
        <f t="shared" ref="K63:K70" si="222">J63-I63</f>
        <v>260.10000000000036</v>
      </c>
      <c r="L63" s="405">
        <v>171.24</v>
      </c>
      <c r="M63" s="407">
        <f t="shared" ref="M63" si="223">K63-L63</f>
        <v>88.860000000000355</v>
      </c>
      <c r="N63" s="407">
        <f t="shared" ref="N63" si="224">O62+K63-L63</f>
        <v>59.891999999999541</v>
      </c>
      <c r="O63" s="407">
        <f t="shared" ref="O63" si="225">IF(N63&lt;0,N63,0)</f>
        <v>0</v>
      </c>
    </row>
    <row r="64" spans="1:15" ht="14.1" customHeight="1" x14ac:dyDescent="0.2">
      <c r="A64" s="406">
        <v>45261</v>
      </c>
      <c r="B64" s="403">
        <f t="shared" si="212"/>
        <v>16771</v>
      </c>
      <c r="C64" s="404">
        <v>17346</v>
      </c>
      <c r="D64" s="466">
        <f t="shared" si="189"/>
        <v>575</v>
      </c>
      <c r="E64" s="405">
        <v>532.04</v>
      </c>
      <c r="F64" s="407">
        <f t="shared" ref="F64:F65" si="226">D64-E64</f>
        <v>42.960000000000036</v>
      </c>
      <c r="G64" s="407">
        <f t="shared" ref="G64:G65" si="227">H63+D64-E64</f>
        <v>42.960000000000036</v>
      </c>
      <c r="H64" s="408">
        <f t="shared" ref="H64:H65" si="228">IF(G64&lt;0,G64,0)</f>
        <v>0</v>
      </c>
      <c r="I64" s="465">
        <f t="shared" si="216"/>
        <v>3236.2</v>
      </c>
      <c r="J64" s="466">
        <f>7885.1-4379.7</f>
        <v>3505.4000000000005</v>
      </c>
      <c r="K64" s="466">
        <f t="shared" si="222"/>
        <v>269.20000000000073</v>
      </c>
      <c r="L64" s="405">
        <v>210.16199999999998</v>
      </c>
      <c r="M64" s="407">
        <f t="shared" ref="M64:M65" si="229">K64-L64</f>
        <v>59.03800000000075</v>
      </c>
      <c r="N64" s="407">
        <f t="shared" ref="N64:N65" si="230">O63+K64-L64</f>
        <v>59.03800000000075</v>
      </c>
      <c r="O64" s="407">
        <f t="shared" ref="O64:O65" si="231">IF(N64&lt;0,N64,0)</f>
        <v>0</v>
      </c>
    </row>
    <row r="65" spans="1:15" ht="14.1" customHeight="1" x14ac:dyDescent="0.2">
      <c r="A65" s="406">
        <v>45292</v>
      </c>
      <c r="B65" s="403">
        <f t="shared" si="212"/>
        <v>17346</v>
      </c>
      <c r="C65" s="404">
        <v>17959</v>
      </c>
      <c r="D65" s="410">
        <f t="shared" si="189"/>
        <v>613</v>
      </c>
      <c r="E65" s="405">
        <v>528.17999999999995</v>
      </c>
      <c r="F65" s="407">
        <f t="shared" si="226"/>
        <v>84.82000000000005</v>
      </c>
      <c r="G65" s="407">
        <f t="shared" si="227"/>
        <v>84.82000000000005</v>
      </c>
      <c r="H65" s="408">
        <f t="shared" si="228"/>
        <v>0</v>
      </c>
      <c r="I65" s="409">
        <f t="shared" si="216"/>
        <v>3505.4000000000005</v>
      </c>
      <c r="J65" s="410">
        <f>8594.8-4816.5</f>
        <v>3778.2999999999993</v>
      </c>
      <c r="K65" s="410">
        <f t="shared" si="222"/>
        <v>272.89999999999873</v>
      </c>
      <c r="L65" s="405">
        <v>227.07400000000001</v>
      </c>
      <c r="M65" s="407">
        <f t="shared" si="229"/>
        <v>45.825999999998714</v>
      </c>
      <c r="N65" s="407">
        <f t="shared" si="230"/>
        <v>45.825999999998714</v>
      </c>
      <c r="O65" s="407">
        <f t="shared" si="231"/>
        <v>0</v>
      </c>
    </row>
    <row r="66" spans="1:15" ht="14.1" customHeight="1" x14ac:dyDescent="0.2">
      <c r="A66" s="406">
        <v>45323</v>
      </c>
      <c r="B66" s="403">
        <f t="shared" si="212"/>
        <v>17959</v>
      </c>
      <c r="C66" s="404">
        <v>18565</v>
      </c>
      <c r="D66" s="473">
        <f t="shared" si="189"/>
        <v>606</v>
      </c>
      <c r="E66" s="405">
        <v>522.17999999999995</v>
      </c>
      <c r="F66" s="407">
        <f t="shared" ref="F66" si="232">D66-E66</f>
        <v>83.82000000000005</v>
      </c>
      <c r="G66" s="407">
        <f t="shared" ref="G66" si="233">H65+D66-E66</f>
        <v>83.82000000000005</v>
      </c>
      <c r="H66" s="408">
        <f t="shared" ref="H66" si="234">IF(G66&lt;0,G66,0)</f>
        <v>0</v>
      </c>
      <c r="I66" s="472">
        <f t="shared" si="216"/>
        <v>3778.2999999999993</v>
      </c>
      <c r="J66" s="473">
        <f>9299.1-5242.2</f>
        <v>4056.9000000000005</v>
      </c>
      <c r="K66" s="473">
        <f t="shared" si="222"/>
        <v>278.60000000000127</v>
      </c>
      <c r="L66" s="405">
        <v>212.661</v>
      </c>
      <c r="M66" s="407">
        <f t="shared" ref="M66" si="235">K66-L66</f>
        <v>65.939000000001272</v>
      </c>
      <c r="N66" s="407">
        <f t="shared" ref="N66" si="236">O65+K66-L66</f>
        <v>65.939000000001272</v>
      </c>
      <c r="O66" s="407">
        <f t="shared" ref="O66" si="237">IF(N66&lt;0,N66,0)</f>
        <v>0</v>
      </c>
    </row>
    <row r="67" spans="1:15" ht="14.1" customHeight="1" x14ac:dyDescent="0.2">
      <c r="A67" s="406">
        <v>45352</v>
      </c>
      <c r="B67" s="403">
        <f t="shared" si="212"/>
        <v>18565</v>
      </c>
      <c r="C67" s="404">
        <v>19181</v>
      </c>
      <c r="D67" s="482">
        <f t="shared" si="189"/>
        <v>616</v>
      </c>
      <c r="E67" s="405">
        <v>506.18</v>
      </c>
      <c r="F67" s="407">
        <f t="shared" ref="F67" si="238">D67-E67</f>
        <v>109.82</v>
      </c>
      <c r="G67" s="407">
        <f t="shared" ref="G67" si="239">H66+D67-E67</f>
        <v>109.82</v>
      </c>
      <c r="H67" s="408">
        <f t="shared" ref="H67" si="240">IF(G67&lt;0,G67,0)</f>
        <v>0</v>
      </c>
      <c r="I67" s="481">
        <f t="shared" si="216"/>
        <v>4056.9000000000005</v>
      </c>
      <c r="J67" s="482">
        <f>9953.7-5618.4</f>
        <v>4335.3000000000011</v>
      </c>
      <c r="K67" s="482">
        <f t="shared" si="222"/>
        <v>278.40000000000055</v>
      </c>
      <c r="L67" s="405">
        <v>205.619</v>
      </c>
      <c r="M67" s="407">
        <f t="shared" ref="M67" si="241">K67-L67</f>
        <v>72.781000000000546</v>
      </c>
      <c r="N67" s="407">
        <f t="shared" ref="N67" si="242">O66+K67-L67</f>
        <v>72.781000000000546</v>
      </c>
      <c r="O67" s="407">
        <f t="shared" ref="O67" si="243">IF(N67&lt;0,N67,0)</f>
        <v>0</v>
      </c>
    </row>
    <row r="68" spans="1:15" ht="14.1" customHeight="1" x14ac:dyDescent="0.2">
      <c r="A68" s="406">
        <v>45383</v>
      </c>
      <c r="B68" s="403">
        <f>C67</f>
        <v>19181</v>
      </c>
      <c r="C68" s="404">
        <v>19758</v>
      </c>
      <c r="D68" s="488">
        <f t="shared" si="189"/>
        <v>577</v>
      </c>
      <c r="E68" s="405">
        <v>547.96</v>
      </c>
      <c r="F68" s="407">
        <f t="shared" ref="F68" si="244">D68-E68</f>
        <v>29.039999999999964</v>
      </c>
      <c r="G68" s="407">
        <f t="shared" ref="G68:G73" si="245">H67+D68-E68</f>
        <v>29.039999999999964</v>
      </c>
      <c r="H68" s="408">
        <f t="shared" ref="H68" si="246">IF(G68&lt;0,G68,0)</f>
        <v>0</v>
      </c>
      <c r="I68" s="487">
        <f t="shared" si="216"/>
        <v>4335.3000000000011</v>
      </c>
      <c r="J68" s="488">
        <f>10605-5891.3</f>
        <v>4713.7</v>
      </c>
      <c r="K68" s="488">
        <f t="shared" si="222"/>
        <v>378.39999999999873</v>
      </c>
      <c r="L68" s="405">
        <v>231.41200000000001</v>
      </c>
      <c r="M68" s="407">
        <f t="shared" ref="M68" si="247">K68-L68</f>
        <v>146.98799999999872</v>
      </c>
      <c r="N68" s="407">
        <f t="shared" ref="N68" si="248">O67+K68-L68</f>
        <v>146.98799999999872</v>
      </c>
      <c r="O68" s="407">
        <f t="shared" ref="O68" si="249">IF(N68&lt;0,N68,0)</f>
        <v>0</v>
      </c>
    </row>
    <row r="69" spans="1:15" ht="14.1" customHeight="1" x14ac:dyDescent="0.2">
      <c r="A69" s="406">
        <v>45413</v>
      </c>
      <c r="B69" s="403">
        <f t="shared" si="212"/>
        <v>19758</v>
      </c>
      <c r="C69" s="404">
        <f>B69+550</f>
        <v>20308</v>
      </c>
      <c r="D69" s="496">
        <f t="shared" si="189"/>
        <v>550</v>
      </c>
      <c r="E69" s="405">
        <v>449.60000000000008</v>
      </c>
      <c r="F69" s="407">
        <f t="shared" ref="F69" si="250">D69-E69</f>
        <v>100.39999999999992</v>
      </c>
      <c r="G69" s="407">
        <f t="shared" si="245"/>
        <v>100.39999999999992</v>
      </c>
      <c r="H69" s="408">
        <f t="shared" ref="H69" si="251">IF(G69&lt;0,G69,0)</f>
        <v>0</v>
      </c>
      <c r="I69" s="495">
        <f t="shared" si="216"/>
        <v>4713.7</v>
      </c>
      <c r="J69" s="496">
        <f>11326.2-0.1-6297.6</f>
        <v>5028.5</v>
      </c>
      <c r="K69" s="496">
        <f t="shared" si="222"/>
        <v>314.80000000000018</v>
      </c>
      <c r="L69" s="405">
        <v>238.982</v>
      </c>
      <c r="M69" s="407">
        <f t="shared" ref="M69" si="252">K69-L69</f>
        <v>75.818000000000183</v>
      </c>
      <c r="N69" s="407">
        <f t="shared" ref="N69" si="253">O68+K69-L69</f>
        <v>75.818000000000183</v>
      </c>
      <c r="O69" s="407">
        <f t="shared" ref="O69" si="254">IF(N69&lt;0,N69,0)</f>
        <v>0</v>
      </c>
    </row>
    <row r="70" spans="1:15" ht="14.1" customHeight="1" x14ac:dyDescent="0.2">
      <c r="A70" s="406">
        <v>45444</v>
      </c>
      <c r="B70" s="403">
        <f t="shared" si="212"/>
        <v>20308</v>
      </c>
      <c r="C70" s="404">
        <v>20922</v>
      </c>
      <c r="D70" s="503">
        <f t="shared" si="189"/>
        <v>614</v>
      </c>
      <c r="E70" s="405">
        <v>501.36200000000008</v>
      </c>
      <c r="F70" s="407">
        <f t="shared" ref="F70" si="255">D70-E70</f>
        <v>112.63799999999992</v>
      </c>
      <c r="G70" s="407">
        <f t="shared" si="245"/>
        <v>112.63799999999992</v>
      </c>
      <c r="H70" s="408">
        <f t="shared" ref="H70" si="256">IF(G70&lt;0,G70,0)</f>
        <v>0</v>
      </c>
      <c r="I70" s="502">
        <f t="shared" si="216"/>
        <v>5028.5</v>
      </c>
      <c r="J70" s="503">
        <f>11888.5-6651.2</f>
        <v>5237.3</v>
      </c>
      <c r="K70" s="503">
        <f t="shared" si="222"/>
        <v>208.80000000000018</v>
      </c>
      <c r="L70" s="405">
        <v>168.96400000000003</v>
      </c>
      <c r="M70" s="407">
        <f t="shared" ref="M70" si="257">K70-L70</f>
        <v>39.836000000000155</v>
      </c>
      <c r="N70" s="407">
        <f t="shared" ref="N70" si="258">O69+K70-L70</f>
        <v>39.836000000000155</v>
      </c>
      <c r="O70" s="407">
        <f t="shared" ref="O70" si="259">IF(N70&lt;0,N70,0)</f>
        <v>0</v>
      </c>
    </row>
    <row r="71" spans="1:15" ht="14.1" customHeight="1" x14ac:dyDescent="0.2">
      <c r="A71" s="406">
        <v>45474</v>
      </c>
      <c r="B71" s="403">
        <f>C70</f>
        <v>20922</v>
      </c>
      <c r="C71" s="404">
        <v>21520</v>
      </c>
      <c r="D71" s="509">
        <f t="shared" ref="D71" si="260">C71-B71</f>
        <v>598</v>
      </c>
      <c r="E71" s="405">
        <v>534.96500000000003</v>
      </c>
      <c r="F71" s="407">
        <f t="shared" ref="F71" si="261">D71-E71</f>
        <v>63.034999999999968</v>
      </c>
      <c r="G71" s="407">
        <f t="shared" si="245"/>
        <v>63.034999999999968</v>
      </c>
      <c r="H71" s="408">
        <f t="shared" ref="H71" si="262">IF(G71&lt;0,G71,0)</f>
        <v>0</v>
      </c>
      <c r="I71" s="508">
        <f t="shared" ref="I71" si="263">J70</f>
        <v>5237.3</v>
      </c>
      <c r="J71" s="509">
        <f>12640.7-7195.2</f>
        <v>5445.5000000000009</v>
      </c>
      <c r="K71" s="509">
        <f t="shared" ref="K71" si="264">J71-I71</f>
        <v>208.20000000000073</v>
      </c>
      <c r="L71" s="405">
        <v>170.88</v>
      </c>
      <c r="M71" s="407">
        <f t="shared" ref="M71" si="265">K71-L71</f>
        <v>37.320000000000732</v>
      </c>
      <c r="N71" s="407">
        <f t="shared" ref="N71" si="266">O70+K71-L71</f>
        <v>37.320000000000732</v>
      </c>
      <c r="O71" s="407">
        <f t="shared" ref="O71" si="267">IF(N71&lt;0,N71,0)</f>
        <v>0</v>
      </c>
    </row>
    <row r="72" spans="1:15" ht="14.1" customHeight="1" x14ac:dyDescent="0.2">
      <c r="A72" s="406">
        <v>45505</v>
      </c>
      <c r="B72" s="403">
        <f>C71</f>
        <v>21520</v>
      </c>
      <c r="C72" s="404">
        <f>B72+612</f>
        <v>22132</v>
      </c>
      <c r="D72" s="518">
        <f t="shared" ref="D72" si="268">C72-B72</f>
        <v>612</v>
      </c>
      <c r="E72" s="405">
        <v>530.20600000000002</v>
      </c>
      <c r="F72" s="407">
        <f t="shared" ref="F72" si="269">D72-E72</f>
        <v>81.793999999999983</v>
      </c>
      <c r="G72" s="407">
        <f t="shared" si="245"/>
        <v>81.793999999999983</v>
      </c>
      <c r="H72" s="408">
        <f t="shared" ref="H72" si="270">IF(G72&lt;0,G72,0)</f>
        <v>0</v>
      </c>
      <c r="I72" s="517">
        <f t="shared" ref="I72" si="271">J71</f>
        <v>5445.5000000000009</v>
      </c>
      <c r="J72" s="518">
        <f>13329.3-7678</f>
        <v>5651.2999999999993</v>
      </c>
      <c r="K72" s="518">
        <f t="shared" ref="K72" si="272">J72-I72</f>
        <v>205.79999999999836</v>
      </c>
      <c r="L72" s="405">
        <v>184.23699999999999</v>
      </c>
      <c r="M72" s="407">
        <f t="shared" ref="M72" si="273">K72-L72</f>
        <v>21.562999999998368</v>
      </c>
      <c r="N72" s="407">
        <f t="shared" ref="N72" si="274">O71+K72-L72</f>
        <v>21.562999999998368</v>
      </c>
      <c r="O72" s="407">
        <f t="shared" ref="O72" si="275">IF(N72&lt;0,N72,0)</f>
        <v>0</v>
      </c>
    </row>
    <row r="73" spans="1:15" ht="14.1" customHeight="1" x14ac:dyDescent="0.2">
      <c r="A73" s="406">
        <v>45536</v>
      </c>
      <c r="B73" s="403">
        <f>C72</f>
        <v>22132</v>
      </c>
      <c r="C73" s="404">
        <v>22711</v>
      </c>
      <c r="D73" s="529">
        <f t="shared" ref="D73" si="276">C73-B73</f>
        <v>579</v>
      </c>
      <c r="E73" s="405">
        <v>522.17999999999995</v>
      </c>
      <c r="F73" s="407">
        <f t="shared" ref="F73" si="277">D73-E73</f>
        <v>56.82000000000005</v>
      </c>
      <c r="G73" s="407">
        <f t="shared" si="245"/>
        <v>56.82000000000005</v>
      </c>
      <c r="H73" s="408">
        <f t="shared" ref="H73" si="278">IF(G73&lt;0,G73,0)</f>
        <v>0</v>
      </c>
      <c r="I73" s="528">
        <f t="shared" ref="I73" si="279">J72</f>
        <v>5651.2999999999993</v>
      </c>
      <c r="J73" s="529">
        <f>13898.1-8081</f>
        <v>5817.1</v>
      </c>
      <c r="K73" s="529">
        <f>(J73-I73)+2.5</f>
        <v>168.30000000000109</v>
      </c>
      <c r="L73" s="405">
        <v>145.44499999999999</v>
      </c>
      <c r="M73" s="407">
        <f t="shared" ref="M73" si="280">K73-L73</f>
        <v>22.855000000001098</v>
      </c>
      <c r="N73" s="407">
        <f t="shared" ref="N73" si="281">O72+K73-L73</f>
        <v>22.855000000001098</v>
      </c>
      <c r="O73" s="407">
        <f t="shared" ref="O73" si="282">IF(N73&lt;0,N73,0)</f>
        <v>0</v>
      </c>
    </row>
    <row r="74" spans="1:15" ht="14.1" customHeight="1" x14ac:dyDescent="0.2">
      <c r="A74" s="406">
        <v>45566</v>
      </c>
      <c r="B74" s="403">
        <f>C73</f>
        <v>22711</v>
      </c>
      <c r="C74" s="404">
        <v>23251</v>
      </c>
      <c r="D74" s="537">
        <f t="shared" ref="D74" si="283">C74-B74</f>
        <v>540</v>
      </c>
      <c r="E74" s="405">
        <f>Поверка!M11</f>
        <v>520.17999999999995</v>
      </c>
      <c r="F74" s="407">
        <f t="shared" ref="F74" si="284">D74-E74</f>
        <v>19.82000000000005</v>
      </c>
      <c r="G74" s="407">
        <f t="shared" ref="G74" si="285">H73+D74-E74</f>
        <v>19.82000000000005</v>
      </c>
      <c r="H74" s="408">
        <f t="shared" ref="H74" si="286">IF(G74&lt;0,G74,0)</f>
        <v>0</v>
      </c>
      <c r="I74" s="536">
        <f t="shared" ref="I74" si="287">J73</f>
        <v>5817.1</v>
      </c>
      <c r="J74" s="537">
        <f>14635.3-8535.2</f>
        <v>6100.0999999999985</v>
      </c>
      <c r="K74" s="537">
        <f>J74-I74</f>
        <v>282.99999999999818</v>
      </c>
      <c r="L74" s="405">
        <f>Поверка!N11</f>
        <v>204.73599999999999</v>
      </c>
      <c r="M74" s="407">
        <f t="shared" ref="M74" si="288">K74-L74</f>
        <v>78.263999999998191</v>
      </c>
      <c r="N74" s="407">
        <f t="shared" ref="N74" si="289">O73+K74-L74</f>
        <v>78.263999999998191</v>
      </c>
      <c r="O74" s="407">
        <f t="shared" ref="O74" si="290">IF(N74&lt;0,N74,0)</f>
        <v>0</v>
      </c>
    </row>
  </sheetData>
  <mergeCells count="9">
    <mergeCell ref="A51:A52"/>
    <mergeCell ref="B51:H51"/>
    <mergeCell ref="I51:O51"/>
    <mergeCell ref="A1:A2"/>
    <mergeCell ref="B1:H1"/>
    <mergeCell ref="I1:O1"/>
    <mergeCell ref="A26:A27"/>
    <mergeCell ref="B26:H26"/>
    <mergeCell ref="I26:O2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9"/>
  <sheetViews>
    <sheetView workbookViewId="0"/>
  </sheetViews>
  <sheetFormatPr defaultColWidth="8.7109375" defaultRowHeight="14.1" customHeight="1" x14ac:dyDescent="0.2"/>
  <cols>
    <col min="1" max="3" width="8.7109375" style="419"/>
    <col min="4" max="4" width="12.7109375" style="419" customWidth="1"/>
    <col min="5" max="16384" width="8.7109375" style="419"/>
  </cols>
  <sheetData>
    <row r="1" spans="1:8" ht="14.1" customHeight="1" x14ac:dyDescent="0.2">
      <c r="A1" s="350" t="s">
        <v>444</v>
      </c>
      <c r="B1" s="350" t="s">
        <v>488</v>
      </c>
      <c r="C1" s="350" t="s">
        <v>489</v>
      </c>
      <c r="D1" s="350" t="s">
        <v>490</v>
      </c>
      <c r="E1" s="350" t="s">
        <v>9</v>
      </c>
    </row>
    <row r="2" spans="1:8" ht="14.1" customHeight="1" x14ac:dyDescent="0.2">
      <c r="A2" s="353">
        <v>7001</v>
      </c>
      <c r="B2" s="420">
        <f>ROUND(
+ROUND((Поверка!H2+IFERROR(VLOOKUP(A2,Кор.1!$A$13:$H$13,6,FALSE),0))*22.88,2)
+ROUND((Поверка!J2+IFERROR(VLOOKUP(A2,Кор.1!$A$13:$H$13,8,FALSE),0))*31.69,2)
+IFERROR(VLOOKUP(A2,Кор.1!$A$17:$K$21,9,FALSE),0)
+IFERROR(VLOOKUP(A2,Кор.1!$A$17:$K$21,11,FALSE),0),2)</f>
        <v>140.83000000000001</v>
      </c>
      <c r="C2" s="420">
        <f>ROUND(SUM(G2:H2),2)</f>
        <v>140.83000000000001</v>
      </c>
      <c r="D2" s="350" t="str">
        <f>IF(B2=C2,"ОК","НЕ СХОДИТСЯ")</f>
        <v>ОК</v>
      </c>
      <c r="E2" s="350" t="str">
        <f>IF(D2&lt;&gt;"ОК",VLOOKUP(A2,Поверка!$A$2:$J$389,8,FALSE),"")</f>
        <v/>
      </c>
      <c r="G2" s="563">
        <v>45.76</v>
      </c>
      <c r="H2" s="563">
        <v>95.07</v>
      </c>
    </row>
    <row r="3" spans="1:8" ht="14.1" customHeight="1" x14ac:dyDescent="0.2">
      <c r="A3" s="353">
        <v>7002</v>
      </c>
      <c r="B3" s="420">
        <f>ROUND(
+ROUND((Поверка!H3+IFERROR(VLOOKUP(A3,Кор.1!$A$13:$H$13,6,FALSE),0))*22.88,2)
+ROUND((Поверка!J3+IFERROR(VLOOKUP(A3,Кор.1!$A$13:$H$13,8,FALSE),0))*31.69,2)
+IFERROR(VLOOKUP(A3,Кор.1!$A$17:$K$21,9,FALSE),0)
+IFERROR(VLOOKUP(A3,Кор.1!$A$17:$K$21,11,FALSE),0),2)</f>
        <v>140.83000000000001</v>
      </c>
      <c r="C3" s="420">
        <f t="shared" ref="C3:C66" si="0">ROUND(SUM(G3:H3),2)</f>
        <v>140.83000000000001</v>
      </c>
      <c r="D3" s="350" t="str">
        <f t="shared" ref="D3:D66" si="1">IF(B3=C3,"ОК","НЕ СХОДИТСЯ")</f>
        <v>ОК</v>
      </c>
      <c r="E3" s="350" t="str">
        <f>IF(D3&lt;&gt;"ОК",VLOOKUP(A3,Поверка!$A$2:$J$389,8,FALSE),"")</f>
        <v/>
      </c>
      <c r="G3" s="563">
        <v>45.76</v>
      </c>
      <c r="H3" s="563">
        <v>95.07</v>
      </c>
    </row>
    <row r="4" spans="1:8" ht="14.1" customHeight="1" x14ac:dyDescent="0.2">
      <c r="A4" s="353">
        <v>7003</v>
      </c>
      <c r="B4" s="420">
        <f>ROUND(
+ROUND((Поверка!H4+IFERROR(VLOOKUP(A4,Кор.1!$A$13:$H$13,6,FALSE),0))*22.88,2)
+ROUND((Поверка!J4+IFERROR(VLOOKUP(A4,Кор.1!$A$13:$H$13,8,FALSE),0))*31.69,2)
+IFERROR(VLOOKUP(A4,Кор.1!$A$17:$K$21,9,FALSE),0)
+IFERROR(VLOOKUP(A4,Кор.1!$A$17:$K$21,11,FALSE),0),2)</f>
        <v>640.77</v>
      </c>
      <c r="C4" s="420">
        <f t="shared" si="0"/>
        <v>640.77</v>
      </c>
      <c r="D4" s="350" t="str">
        <f t="shared" si="1"/>
        <v>ОК</v>
      </c>
      <c r="E4" s="350" t="str">
        <f>IF(D4&lt;&gt;"ОК",VLOOKUP(A4,Поверка!$A$2:$J$389,8,FALSE),"")</f>
        <v/>
      </c>
      <c r="G4" s="563">
        <v>228.8</v>
      </c>
      <c r="H4" s="563">
        <v>411.97</v>
      </c>
    </row>
    <row r="5" spans="1:8" ht="14.1" customHeight="1" x14ac:dyDescent="0.2">
      <c r="A5" s="353">
        <v>7004</v>
      </c>
      <c r="B5" s="420">
        <f>ROUND(
+ROUND((Поверка!H5+IFERROR(VLOOKUP(A5,Кор.1!$A$13:$H$13,6,FALSE),0))*22.88,2)
+ROUND((Поверка!J5+IFERROR(VLOOKUP(A5,Кор.1!$A$13:$H$13,8,FALSE),0))*31.69,2)
+IFERROR(VLOOKUP(A5,Кор.1!$A$17:$K$21,9,FALSE),0)
+IFERROR(VLOOKUP(A5,Кор.1!$A$17:$K$21,11,FALSE),0),2)</f>
        <v>0</v>
      </c>
      <c r="C5" s="420">
        <f t="shared" si="0"/>
        <v>0</v>
      </c>
      <c r="D5" s="350" t="str">
        <f t="shared" si="1"/>
        <v>ОК</v>
      </c>
      <c r="E5" s="350" t="str">
        <f>IF(D5&lt;&gt;"ОК",VLOOKUP(A5,Поверка!$A$2:$J$389,8,FALSE),"")</f>
        <v/>
      </c>
      <c r="G5" s="563">
        <v>0</v>
      </c>
      <c r="H5" s="563">
        <v>0</v>
      </c>
    </row>
    <row r="6" spans="1:8" ht="14.1" customHeight="1" x14ac:dyDescent="0.2">
      <c r="A6" s="353">
        <v>7005</v>
      </c>
      <c r="B6" s="420">
        <f>ROUND(
+ROUND((Поверка!H6+IFERROR(VLOOKUP(A6,Кор.1!$A$13:$H$13,6,FALSE),0))*22.88,2)
+ROUND((Поверка!J6+IFERROR(VLOOKUP(A6,Кор.1!$A$13:$H$13,8,FALSE),0))*31.69,2)
+IFERROR(VLOOKUP(A6,Кор.1!$A$17:$K$21,9,FALSE),0)
+IFERROR(VLOOKUP(A6,Кор.1!$A$17:$K$21,11,FALSE),0),2)</f>
        <v>603.82000000000005</v>
      </c>
      <c r="C6" s="420">
        <f t="shared" si="0"/>
        <v>603.82000000000005</v>
      </c>
      <c r="D6" s="350" t="str">
        <f t="shared" si="1"/>
        <v>ОК</v>
      </c>
      <c r="E6" s="350" t="str">
        <f>IF(D6&lt;&gt;"ОК",VLOOKUP(A6,Поверка!$A$2:$J$389,8,FALSE),"")</f>
        <v/>
      </c>
      <c r="G6" s="563">
        <v>160.16</v>
      </c>
      <c r="H6" s="563">
        <v>443.66</v>
      </c>
    </row>
    <row r="7" spans="1:8" ht="14.1" customHeight="1" x14ac:dyDescent="0.2">
      <c r="A7" s="353">
        <v>7006</v>
      </c>
      <c r="B7" s="420">
        <f>ROUND(
+ROUND((Поверка!H7+IFERROR(VLOOKUP(A7,Кор.1!$A$13:$H$13,6,FALSE),0))*22.88,2)
+ROUND((Поверка!J7+IFERROR(VLOOKUP(A7,Кор.1!$A$13:$H$13,8,FALSE),0))*31.69,2)
+IFERROR(VLOOKUP(A7,Кор.1!$A$17:$K$21,9,FALSE),0)
+IFERROR(VLOOKUP(A7,Кор.1!$A$17:$K$21,11,FALSE),0),2)</f>
        <v>672.46</v>
      </c>
      <c r="C7" s="420">
        <f t="shared" si="0"/>
        <v>672.46</v>
      </c>
      <c r="D7" s="350" t="str">
        <f t="shared" si="1"/>
        <v>ОК</v>
      </c>
      <c r="E7" s="350" t="str">
        <f>IF(D7&lt;&gt;"ОК",VLOOKUP(A7,Поверка!$A$2:$J$389,8,FALSE),"")</f>
        <v/>
      </c>
      <c r="G7" s="563">
        <v>228.8</v>
      </c>
      <c r="H7" s="563">
        <v>443.66</v>
      </c>
    </row>
    <row r="8" spans="1:8" ht="14.1" customHeight="1" x14ac:dyDescent="0.2">
      <c r="A8" s="353">
        <v>7007</v>
      </c>
      <c r="B8" s="420">
        <f>ROUND(
+ROUND((Поверка!H8+IFERROR(VLOOKUP(A8,Кор.1!$A$13:$H$13,6,FALSE),0))*22.88,2)
+ROUND((Поверка!J8+IFERROR(VLOOKUP(A8,Кор.1!$A$13:$H$13,8,FALSE),0))*31.69,2)
+IFERROR(VLOOKUP(A8,Кор.1!$A$17:$K$21,9,FALSE),0)
+IFERROR(VLOOKUP(A8,Кор.1!$A$17:$K$21,11,FALSE),0),2)</f>
        <v>54.57</v>
      </c>
      <c r="C8" s="420">
        <f t="shared" si="0"/>
        <v>54.57</v>
      </c>
      <c r="D8" s="350" t="str">
        <f t="shared" si="1"/>
        <v>ОК</v>
      </c>
      <c r="E8" s="350" t="str">
        <f>IF(D8&lt;&gt;"ОК",VLOOKUP(A8,Поверка!$A$2:$J$389,8,FALSE),"")</f>
        <v/>
      </c>
      <c r="G8" s="563">
        <v>22.88</v>
      </c>
      <c r="H8" s="563">
        <v>31.69</v>
      </c>
    </row>
    <row r="9" spans="1:8" ht="14.1" customHeight="1" x14ac:dyDescent="0.2">
      <c r="A9" s="353">
        <v>7008</v>
      </c>
      <c r="B9" s="420">
        <f>ROUND(
+ROUND((Поверка!H9+IFERROR(VLOOKUP(A9,Кор.1!$A$13:$H$13,6,FALSE),0))*22.88,2)
+ROUND((Поверка!J9+IFERROR(VLOOKUP(A9,Кор.1!$A$13:$H$13,8,FALSE),0))*31.69,2)
+IFERROR(VLOOKUP(A9,Кор.1!$A$17:$K$21,9,FALSE),0)
+IFERROR(VLOOKUP(A9,Кор.1!$A$17:$K$21,11,FALSE),0),2)</f>
        <v>431.3</v>
      </c>
      <c r="C9" s="420">
        <f t="shared" si="0"/>
        <v>431.3</v>
      </c>
      <c r="D9" s="350" t="str">
        <f t="shared" si="1"/>
        <v>ОК</v>
      </c>
      <c r="E9" s="350" t="str">
        <f>IF(D9&lt;&gt;"ОК",VLOOKUP(A9,Поверка!$A$2:$J$389,8,FALSE),"")</f>
        <v/>
      </c>
      <c r="G9" s="563">
        <v>114.4</v>
      </c>
      <c r="H9" s="563">
        <v>316.89999999999998</v>
      </c>
    </row>
    <row r="10" spans="1:8" ht="14.1" customHeight="1" x14ac:dyDescent="0.2">
      <c r="A10" s="353">
        <v>7009</v>
      </c>
      <c r="B10" s="420">
        <f>ROUND(
+ROUND((Поверка!H10+IFERROR(VLOOKUP(A10,Кор.1!$A$13:$H$13,6,FALSE),0))*22.88,2)
+ROUND((Поверка!J10+IFERROR(VLOOKUP(A10,Кор.1!$A$13:$H$13,8,FALSE),0))*31.69,2)
+IFERROR(VLOOKUP(A10,Кор.1!$A$17:$K$21,9,FALSE),0)
+IFERROR(VLOOKUP(A10,Кор.1!$A$17:$K$21,11,FALSE),0),2)</f>
        <v>413.68</v>
      </c>
      <c r="C10" s="420">
        <f t="shared" si="0"/>
        <v>413.68</v>
      </c>
      <c r="D10" s="350" t="str">
        <f t="shared" si="1"/>
        <v>ОК</v>
      </c>
      <c r="E10" s="350" t="str">
        <f>IF(D10&lt;&gt;"ОК",VLOOKUP(A10,Поверка!$A$2:$J$389,8,FALSE),"")</f>
        <v/>
      </c>
      <c r="G10" s="563">
        <v>160.16</v>
      </c>
      <c r="H10" s="563">
        <v>253.52</v>
      </c>
    </row>
    <row r="11" spans="1:8" ht="14.1" customHeight="1" x14ac:dyDescent="0.2">
      <c r="A11" s="353">
        <v>7010</v>
      </c>
      <c r="B11" s="420">
        <f>ROUND(
+ROUND((Поверка!H11+IFERROR(VLOOKUP(A11,Кор.1!$A$13:$H$13,6,FALSE),0))*22.88,2)
+ROUND((Поверка!J11+IFERROR(VLOOKUP(A11,Кор.1!$A$13:$H$13,8,FALSE),0))*31.69,2)
+IFERROR(VLOOKUP(A11,Кор.1!$A$17:$K$21,9,FALSE),0)
+IFERROR(VLOOKUP(A11,Кор.1!$A$17:$K$21,11,FALSE),0),2)</f>
        <v>499.94</v>
      </c>
      <c r="C11" s="420">
        <f t="shared" si="0"/>
        <v>499.94</v>
      </c>
      <c r="D11" s="350" t="str">
        <f t="shared" si="1"/>
        <v>ОК</v>
      </c>
      <c r="E11" s="350" t="str">
        <f>IF(D11&lt;&gt;"ОК",VLOOKUP(A11,Поверка!$A$2:$J$389,8,FALSE),"")</f>
        <v/>
      </c>
      <c r="G11" s="563">
        <v>183.04</v>
      </c>
      <c r="H11" s="563">
        <v>316.89999999999998</v>
      </c>
    </row>
    <row r="12" spans="1:8" ht="14.1" customHeight="1" x14ac:dyDescent="0.2">
      <c r="A12" s="353">
        <v>7011</v>
      </c>
      <c r="B12" s="420">
        <f>ROUND(
+ROUND((Поверка!H12+IFERROR(VLOOKUP(A12,Кор.1!$A$13:$H$13,6,FALSE),0))*22.88,2)
+ROUND((Поверка!J12+IFERROR(VLOOKUP(A12,Кор.1!$A$13:$H$13,8,FALSE),0))*31.69,2)
+IFERROR(VLOOKUP(A12,Кор.1!$A$17:$K$21,9,FALSE),0)
+IFERROR(VLOOKUP(A12,Кор.1!$A$17:$K$21,11,FALSE),0),2)</f>
        <v>508.75</v>
      </c>
      <c r="C12" s="420">
        <f t="shared" si="0"/>
        <v>508.75</v>
      </c>
      <c r="D12" s="350" t="str">
        <f t="shared" si="1"/>
        <v>ОК</v>
      </c>
      <c r="E12" s="350" t="str">
        <f>IF(D12&lt;&gt;"ОК",VLOOKUP(A12,Поверка!$A$2:$J$389,8,FALSE),"")</f>
        <v/>
      </c>
      <c r="G12" s="563">
        <v>160.16</v>
      </c>
      <c r="H12" s="563">
        <v>348.59</v>
      </c>
    </row>
    <row r="13" spans="1:8" ht="14.1" customHeight="1" x14ac:dyDescent="0.2">
      <c r="A13" s="353">
        <v>7012</v>
      </c>
      <c r="B13" s="420">
        <f>ROUND(
+ROUND((Поверка!H13+IFERROR(VLOOKUP(A13,Кор.1!$A$13:$H$13,6,FALSE),0))*22.88,2)
+ROUND((Поверка!J13+IFERROR(VLOOKUP(A13,Кор.1!$A$13:$H$13,8,FALSE),0))*31.69,2)
+IFERROR(VLOOKUP(A13,Кор.1!$A$17:$K$21,9,FALSE),0)
+IFERROR(VLOOKUP(A13,Кор.1!$A$17:$K$21,11,FALSE),0),2)</f>
        <v>0</v>
      </c>
      <c r="C13" s="420">
        <f t="shared" si="0"/>
        <v>0</v>
      </c>
      <c r="D13" s="350" t="str">
        <f t="shared" si="1"/>
        <v>ОК</v>
      </c>
      <c r="E13" s="350" t="str">
        <f>IF(D13&lt;&gt;"ОК",VLOOKUP(A13,Поверка!$A$2:$J$389,8,FALSE),"")</f>
        <v/>
      </c>
      <c r="G13" s="563">
        <v>0</v>
      </c>
      <c r="H13" s="563">
        <v>0</v>
      </c>
    </row>
    <row r="14" spans="1:8" ht="14.1" customHeight="1" x14ac:dyDescent="0.2">
      <c r="A14" s="353">
        <v>7013</v>
      </c>
      <c r="B14" s="420">
        <f>ROUND(
+ROUND((Поверка!H14+IFERROR(VLOOKUP(A14,Кор.1!$A$13:$H$13,6,FALSE),0))*22.88,2)
+ROUND((Поверка!J14+IFERROR(VLOOKUP(A14,Кор.1!$A$13:$H$13,8,FALSE),0))*31.69,2)
+IFERROR(VLOOKUP(A14,Кор.1!$A$17:$K$21,9,FALSE),0)
+IFERROR(VLOOKUP(A14,Кор.1!$A$17:$K$21,11,FALSE),0),2)</f>
        <v>617.89</v>
      </c>
      <c r="C14" s="420">
        <f t="shared" si="0"/>
        <v>617.89</v>
      </c>
      <c r="D14" s="350" t="str">
        <f t="shared" si="1"/>
        <v>ОК</v>
      </c>
      <c r="E14" s="350" t="str">
        <f>IF(D14&lt;&gt;"ОК",VLOOKUP(A14,Поверка!$A$2:$J$389,8,FALSE),"")</f>
        <v/>
      </c>
      <c r="G14" s="563">
        <v>205.92</v>
      </c>
      <c r="H14" s="563">
        <v>411.97</v>
      </c>
    </row>
    <row r="15" spans="1:8" ht="14.1" customHeight="1" x14ac:dyDescent="0.2">
      <c r="A15" s="353">
        <v>7014</v>
      </c>
      <c r="B15" s="420">
        <f>ROUND(
+ROUND((Поверка!H15+IFERROR(VLOOKUP(A15,Кор.1!$A$13:$H$13,6,FALSE),0))*22.88,2)
+ROUND((Поверка!J15+IFERROR(VLOOKUP(A15,Кор.1!$A$13:$H$13,8,FALSE),0))*31.69,2)
+IFERROR(VLOOKUP(A15,Кор.1!$A$17:$K$21,9,FALSE),0)
+IFERROR(VLOOKUP(A15,Кор.1!$A$17:$K$21,11,FALSE),0),2)</f>
        <v>86.26</v>
      </c>
      <c r="C15" s="420">
        <f t="shared" si="0"/>
        <v>86.26</v>
      </c>
      <c r="D15" s="350" t="str">
        <f t="shared" si="1"/>
        <v>ОК</v>
      </c>
      <c r="E15" s="350" t="str">
        <f>IF(D15&lt;&gt;"ОК",VLOOKUP(A15,Поверка!$A$2:$J$389,8,FALSE),"")</f>
        <v/>
      </c>
      <c r="G15" s="563">
        <v>22.88</v>
      </c>
      <c r="H15" s="563">
        <v>63.38</v>
      </c>
    </row>
    <row r="16" spans="1:8" ht="14.1" customHeight="1" x14ac:dyDescent="0.2">
      <c r="A16" s="353">
        <v>7015</v>
      </c>
      <c r="B16" s="420">
        <f>ROUND(
+ROUND((Поверка!H16+IFERROR(VLOOKUP(A16,Кор.1!$A$13:$H$13,6,FALSE),0))*22.88,2)
+ROUND((Поверка!J16+IFERROR(VLOOKUP(A16,Кор.1!$A$13:$H$13,8,FALSE),0))*31.69,2)
+IFERROR(VLOOKUP(A16,Кор.1!$A$17:$K$21,9,FALSE),0)
+IFERROR(VLOOKUP(A16,Кор.1!$A$17:$K$21,11,FALSE),0),2)</f>
        <v>0</v>
      </c>
      <c r="C16" s="420">
        <f t="shared" si="0"/>
        <v>0</v>
      </c>
      <c r="D16" s="350" t="str">
        <f t="shared" si="1"/>
        <v>ОК</v>
      </c>
      <c r="E16" s="350" t="str">
        <f>IF(D16&lt;&gt;"ОК",VLOOKUP(A16,Поверка!$A$2:$J$389,8,FALSE),"")</f>
        <v/>
      </c>
      <c r="G16" s="563">
        <v>0</v>
      </c>
      <c r="H16" s="563">
        <v>0</v>
      </c>
    </row>
    <row r="17" spans="1:8" ht="14.1" customHeight="1" x14ac:dyDescent="0.2">
      <c r="A17" s="353">
        <v>7016</v>
      </c>
      <c r="B17" s="420">
        <f>ROUND(
+ROUND((Поверка!H17+IFERROR(VLOOKUP(A17,Кор.1!$A$13:$H$13,6,FALSE),0))*22.88,2)
+ROUND((Поверка!J17+IFERROR(VLOOKUP(A17,Кор.1!$A$13:$H$13,8,FALSE),0))*31.69,2)
+IFERROR(VLOOKUP(A17,Кор.1!$A$17:$K$21,9,FALSE),0)
+IFERROR(VLOOKUP(A17,Кор.1!$A$17:$K$21,11,FALSE),0),2)</f>
        <v>327.42</v>
      </c>
      <c r="C17" s="420">
        <f t="shared" si="0"/>
        <v>327.42</v>
      </c>
      <c r="D17" s="350" t="str">
        <f t="shared" si="1"/>
        <v>ОК</v>
      </c>
      <c r="E17" s="350" t="str">
        <f>IF(D17&lt;&gt;"ОК",VLOOKUP(A17,Поверка!$A$2:$J$389,8,FALSE),"")</f>
        <v/>
      </c>
      <c r="G17" s="563">
        <v>137.28</v>
      </c>
      <c r="H17" s="563">
        <v>190.14</v>
      </c>
    </row>
    <row r="18" spans="1:8" ht="14.1" customHeight="1" x14ac:dyDescent="0.2">
      <c r="A18" s="353">
        <v>7017</v>
      </c>
      <c r="B18" s="420">
        <f>ROUND(
+ROUND((Поверка!H18+IFERROR(VLOOKUP(A18,Кор.1!$A$13:$H$13,6,FALSE),0))*22.88,2)
+ROUND((Поверка!J18+IFERROR(VLOOKUP(A18,Кор.1!$A$13:$H$13,8,FALSE),0))*31.69,2)
+IFERROR(VLOOKUP(A18,Кор.1!$A$17:$K$21,9,FALSE),0)
+IFERROR(VLOOKUP(A18,Кор.1!$A$17:$K$21,11,FALSE),0),2)</f>
        <v>477.06</v>
      </c>
      <c r="C18" s="420">
        <f t="shared" si="0"/>
        <v>477.06</v>
      </c>
      <c r="D18" s="350" t="str">
        <f t="shared" si="1"/>
        <v>ОК</v>
      </c>
      <c r="E18" s="350" t="str">
        <f>IF(D18&lt;&gt;"ОК",VLOOKUP(A18,Поверка!$A$2:$J$389,8,FALSE),"")</f>
        <v/>
      </c>
      <c r="G18" s="563">
        <v>160.16</v>
      </c>
      <c r="H18" s="563">
        <v>316.89999999999998</v>
      </c>
    </row>
    <row r="19" spans="1:8" ht="14.1" customHeight="1" x14ac:dyDescent="0.2">
      <c r="A19" s="353">
        <v>7018</v>
      </c>
      <c r="B19" s="420">
        <f>ROUND(
+ROUND((Поверка!H19+IFERROR(VLOOKUP(A19,Кор.1!$A$13:$H$13,6,FALSE),0))*22.88,2)
+ROUND((Поверка!J19+IFERROR(VLOOKUP(A19,Кор.1!$A$13:$H$13,8,FALSE),0))*31.69,2)
+IFERROR(VLOOKUP(A19,Кор.1!$A$17:$K$21,9,FALSE),0)
+IFERROR(VLOOKUP(A19,Кор.1!$A$17:$K$21,11,FALSE),0),2)</f>
        <v>86.26</v>
      </c>
      <c r="C19" s="420">
        <f t="shared" si="0"/>
        <v>86.26</v>
      </c>
      <c r="D19" s="350" t="str">
        <f t="shared" si="1"/>
        <v>ОК</v>
      </c>
      <c r="E19" s="350" t="str">
        <f>IF(D19&lt;&gt;"ОК",VLOOKUP(A19,Поверка!$A$2:$J$389,8,FALSE),"")</f>
        <v/>
      </c>
      <c r="G19" s="563">
        <v>22.88</v>
      </c>
      <c r="H19" s="563">
        <v>63.38</v>
      </c>
    </row>
    <row r="20" spans="1:8" ht="14.1" customHeight="1" x14ac:dyDescent="0.2">
      <c r="A20" s="353">
        <v>7019</v>
      </c>
      <c r="B20" s="420">
        <f>ROUND(
+ROUND((Поверка!H20+IFERROR(VLOOKUP(A20,Кор.1!$A$13:$H$13,6,FALSE),0))*22.88,2)
+ROUND((Поверка!J20+IFERROR(VLOOKUP(A20,Кор.1!$A$13:$H$13,8,FALSE),0))*31.69,2)
+IFERROR(VLOOKUP(A20,Кор.1!$A$17:$K$21,9,FALSE),0)
+IFERROR(VLOOKUP(A20,Кор.1!$A$17:$K$21,11,FALSE),0),2)</f>
        <v>327.42</v>
      </c>
      <c r="C20" s="420">
        <f t="shared" si="0"/>
        <v>327.42</v>
      </c>
      <c r="D20" s="350" t="str">
        <f t="shared" si="1"/>
        <v>ОК</v>
      </c>
      <c r="E20" s="350" t="str">
        <f>IF(D20&lt;&gt;"ОК",VLOOKUP(A20,Поверка!$A$2:$J$389,8,FALSE),"")</f>
        <v/>
      </c>
      <c r="G20" s="563">
        <v>137.28</v>
      </c>
      <c r="H20" s="563">
        <v>190.14</v>
      </c>
    </row>
    <row r="21" spans="1:8" ht="14.1" customHeight="1" x14ac:dyDescent="0.2">
      <c r="A21" s="353">
        <v>7020</v>
      </c>
      <c r="B21" s="420">
        <f>ROUND(
+ROUND((Поверка!H21+IFERROR(VLOOKUP(A21,Кор.1!$A$13:$H$13,6,FALSE),0))*22.88,2)
+ROUND((Поверка!J21+IFERROR(VLOOKUP(A21,Кор.1!$A$13:$H$13,8,FALSE),0))*31.69,2)
+IFERROR(VLOOKUP(A21,Кор.1!$A$17:$K$21,9,FALSE),0)
+IFERROR(VLOOKUP(A21,Кор.1!$A$17:$K$21,11,FALSE),0),2)</f>
        <v>0</v>
      </c>
      <c r="C21" s="420">
        <f t="shared" si="0"/>
        <v>0</v>
      </c>
      <c r="D21" s="350" t="str">
        <f t="shared" si="1"/>
        <v>ОК</v>
      </c>
      <c r="E21" s="350" t="str">
        <f>IF(D21&lt;&gt;"ОК",VLOOKUP(A21,Поверка!$A$2:$J$389,8,FALSE),"")</f>
        <v/>
      </c>
      <c r="G21" s="563">
        <v>0</v>
      </c>
      <c r="H21" s="563">
        <v>0</v>
      </c>
    </row>
    <row r="22" spans="1:8" ht="14.1" customHeight="1" x14ac:dyDescent="0.2">
      <c r="A22" s="353">
        <v>7021</v>
      </c>
      <c r="B22" s="420">
        <f>ROUND(
+ROUND((Поверка!H22+IFERROR(VLOOKUP(A22,Кор.1!$A$13:$H$13,6,FALSE),0))*22.88,2)
+ROUND((Поверка!J22+IFERROR(VLOOKUP(A22,Кор.1!$A$13:$H$13,8,FALSE),0))*31.69,2)
+IFERROR(VLOOKUP(A22,Кор.1!$A$17:$K$21,9,FALSE),0)
+IFERROR(VLOOKUP(A22,Кор.1!$A$17:$K$21,11,FALSE),0),2)</f>
        <v>549.25</v>
      </c>
      <c r="C22" s="420">
        <f t="shared" si="0"/>
        <v>549.25</v>
      </c>
      <c r="D22" s="350" t="str">
        <f t="shared" si="1"/>
        <v>ОК</v>
      </c>
      <c r="E22" s="350" t="str">
        <f>IF(D22&lt;&gt;"ОК",VLOOKUP(A22,Поверка!$A$2:$J$389,8,FALSE),"")</f>
        <v/>
      </c>
      <c r="G22" s="563">
        <v>137.28</v>
      </c>
      <c r="H22" s="563">
        <v>411.97</v>
      </c>
    </row>
    <row r="23" spans="1:8" ht="14.1" customHeight="1" x14ac:dyDescent="0.2">
      <c r="A23" s="353">
        <v>7022</v>
      </c>
      <c r="B23" s="420">
        <f>ROUND(
+ROUND((Поверка!H23+IFERROR(VLOOKUP(A23,Кор.1!$A$13:$H$13,6,FALSE),0))*22.88,2)
+ROUND((Поверка!J23+IFERROR(VLOOKUP(A23,Кор.1!$A$13:$H$13,8,FALSE),0))*31.69,2)
+IFERROR(VLOOKUP(A23,Кор.1!$A$17:$K$21,9,FALSE),0)
+IFERROR(VLOOKUP(A23,Кор.1!$A$17:$K$21,11,FALSE),0),2)</f>
        <v>172.52</v>
      </c>
      <c r="C23" s="420">
        <f t="shared" si="0"/>
        <v>172.52</v>
      </c>
      <c r="D23" s="350" t="str">
        <f t="shared" si="1"/>
        <v>ОК</v>
      </c>
      <c r="E23" s="350" t="str">
        <f>IF(D23&lt;&gt;"ОК",VLOOKUP(A23,Поверка!$A$2:$J$389,8,FALSE),"")</f>
        <v/>
      </c>
      <c r="G23" s="563">
        <v>45.76</v>
      </c>
      <c r="H23" s="563">
        <v>126.76</v>
      </c>
    </row>
    <row r="24" spans="1:8" ht="14.1" customHeight="1" x14ac:dyDescent="0.2">
      <c r="A24" s="353">
        <v>7023</v>
      </c>
      <c r="B24" s="420">
        <f>ROUND(
+ROUND((Поверка!H24+IFERROR(VLOOKUP(A24,Кор.1!$A$13:$H$13,6,FALSE),0))*22.88,2)
+ROUND((Поверка!J24+IFERROR(VLOOKUP(A24,Кор.1!$A$13:$H$13,8,FALSE),0))*31.69,2)
+IFERROR(VLOOKUP(A24,Кор.1!$A$17:$K$21,9,FALSE),0)
+IFERROR(VLOOKUP(A24,Кор.1!$A$17:$K$21,11,FALSE),0),2)</f>
        <v>0</v>
      </c>
      <c r="C24" s="420">
        <f t="shared" si="0"/>
        <v>0</v>
      </c>
      <c r="D24" s="350" t="str">
        <f t="shared" si="1"/>
        <v>ОК</v>
      </c>
      <c r="E24" s="350" t="str">
        <f>IF(D24&lt;&gt;"ОК",VLOOKUP(A24,Поверка!$A$2:$J$389,8,FALSE),"")</f>
        <v/>
      </c>
      <c r="G24" s="563">
        <v>0</v>
      </c>
      <c r="H24" s="563">
        <v>0</v>
      </c>
    </row>
    <row r="25" spans="1:8" ht="14.1" customHeight="1" x14ac:dyDescent="0.2">
      <c r="A25" s="353">
        <v>7024</v>
      </c>
      <c r="B25" s="420">
        <f>ROUND(
+ROUND((Поверка!H25+IFERROR(VLOOKUP(A25,Кор.1!$A$13:$H$13,6,FALSE),0))*22.88,2)
+ROUND((Поверка!J25+IFERROR(VLOOKUP(A25,Кор.1!$A$13:$H$13,8,FALSE),0))*31.69,2)
+IFERROR(VLOOKUP(A25,Кор.1!$A$17:$K$21,9,FALSE),0)
+IFERROR(VLOOKUP(A25,Кор.1!$A$17:$K$21,11,FALSE),0),2)</f>
        <v>454.18</v>
      </c>
      <c r="C25" s="420">
        <f t="shared" si="0"/>
        <v>454.18</v>
      </c>
      <c r="D25" s="350" t="str">
        <f t="shared" si="1"/>
        <v>ОК</v>
      </c>
      <c r="E25" s="350" t="str">
        <f>IF(D25&lt;&gt;"ОК",VLOOKUP(A25,Поверка!$A$2:$J$389,8,FALSE),"")</f>
        <v/>
      </c>
      <c r="G25" s="563">
        <v>137.28</v>
      </c>
      <c r="H25" s="563">
        <v>316.89999999999998</v>
      </c>
    </row>
    <row r="26" spans="1:8" ht="14.1" customHeight="1" x14ac:dyDescent="0.2">
      <c r="A26" s="353">
        <v>7025</v>
      </c>
      <c r="B26" s="420">
        <f>ROUND(
+ROUND((Поверка!H26+IFERROR(VLOOKUP(A26,Кор.1!$A$13:$H$13,6,FALSE),0))*22.88,2)
+ROUND((Поверка!J26+IFERROR(VLOOKUP(A26,Кор.1!$A$13:$H$13,8,FALSE),0))*31.69,2)
+IFERROR(VLOOKUP(A26,Кор.1!$A$17:$K$21,9,FALSE),0)
+IFERROR(VLOOKUP(A26,Кор.1!$A$17:$K$21,11,FALSE),0),2)</f>
        <v>381.99</v>
      </c>
      <c r="C26" s="420">
        <f t="shared" si="0"/>
        <v>381.99</v>
      </c>
      <c r="D26" s="350" t="str">
        <f t="shared" si="1"/>
        <v>ОК</v>
      </c>
      <c r="E26" s="350" t="str">
        <f>IF(D26&lt;&gt;"ОК",VLOOKUP(A26,Поверка!$A$2:$J$389,8,FALSE),"")</f>
        <v/>
      </c>
      <c r="G26" s="563">
        <v>160.16</v>
      </c>
      <c r="H26" s="563">
        <v>221.83</v>
      </c>
    </row>
    <row r="27" spans="1:8" ht="14.1" customHeight="1" x14ac:dyDescent="0.2">
      <c r="A27" s="353">
        <v>7026</v>
      </c>
      <c r="B27" s="420">
        <f>ROUND(
+ROUND((Поверка!H27+IFERROR(VLOOKUP(A27,Кор.1!$A$13:$H$13,6,FALSE),0))*22.88,2)
+ROUND((Поверка!J27+IFERROR(VLOOKUP(A27,Кор.1!$A$13:$H$13,8,FALSE),0))*31.69,2)
+IFERROR(VLOOKUP(A27,Кор.1!$A$17:$K$21,9,FALSE),0)
+IFERROR(VLOOKUP(A27,Кор.1!$A$17:$K$21,11,FALSE),0),2)</f>
        <v>117.95</v>
      </c>
      <c r="C27" s="420">
        <f t="shared" si="0"/>
        <v>117.95</v>
      </c>
      <c r="D27" s="350" t="str">
        <f t="shared" si="1"/>
        <v>ОК</v>
      </c>
      <c r="E27" s="350" t="str">
        <f>IF(D27&lt;&gt;"ОК",VLOOKUP(A27,Поверка!$A$2:$J$389,8,FALSE),"")</f>
        <v/>
      </c>
      <c r="G27" s="563">
        <v>22.88</v>
      </c>
      <c r="H27" s="563">
        <v>95.07</v>
      </c>
    </row>
    <row r="28" spans="1:8" ht="14.1" customHeight="1" x14ac:dyDescent="0.2">
      <c r="A28" s="353">
        <v>7027</v>
      </c>
      <c r="B28" s="420">
        <f>ROUND(
+ROUND((Поверка!H28+IFERROR(VLOOKUP(A28,Кор.1!$A$13:$H$13,6,FALSE),0))*22.88,2)
+ROUND((Поверка!J28+IFERROR(VLOOKUP(A28,Кор.1!$A$13:$H$13,8,FALSE),0))*31.69,2)
+IFERROR(VLOOKUP(A28,Кор.1!$A$17:$K$21,9,FALSE),0)
+IFERROR(VLOOKUP(A28,Кор.1!$A$17:$K$21,11,FALSE),0),2)</f>
        <v>0</v>
      </c>
      <c r="C28" s="420">
        <f t="shared" si="0"/>
        <v>0</v>
      </c>
      <c r="D28" s="350" t="str">
        <f t="shared" si="1"/>
        <v>ОК</v>
      </c>
      <c r="E28" s="350" t="str">
        <f>IF(D28&lt;&gt;"ОК",VLOOKUP(A28,Поверка!$A$2:$J$389,8,FALSE),"")</f>
        <v/>
      </c>
      <c r="G28" s="563">
        <v>0</v>
      </c>
      <c r="H28" s="563">
        <v>0</v>
      </c>
    </row>
    <row r="29" spans="1:8" ht="14.1" customHeight="1" x14ac:dyDescent="0.2">
      <c r="A29" s="353">
        <v>7028</v>
      </c>
      <c r="B29" s="420">
        <f>ROUND(
+ROUND((Поверка!H29+IFERROR(VLOOKUP(A29,Кор.1!$A$13:$H$13,6,FALSE),0))*22.88,2)
+ROUND((Поверка!J29+IFERROR(VLOOKUP(A29,Кор.1!$A$13:$H$13,8,FALSE),0))*31.69,2)
+IFERROR(VLOOKUP(A29,Кор.1!$A$17:$K$21,9,FALSE),0)
+IFERROR(VLOOKUP(A29,Кор.1!$A$17:$K$21,11,FALSE),0),2)</f>
        <v>508.75</v>
      </c>
      <c r="C29" s="420">
        <f t="shared" si="0"/>
        <v>508.75</v>
      </c>
      <c r="D29" s="350" t="str">
        <f t="shared" si="1"/>
        <v>ОК</v>
      </c>
      <c r="E29" s="350" t="str">
        <f>IF(D29&lt;&gt;"ОК",VLOOKUP(A29,Поверка!$A$2:$J$389,8,FALSE),"")</f>
        <v/>
      </c>
      <c r="G29" s="563">
        <v>160.16</v>
      </c>
      <c r="H29" s="563">
        <v>348.59</v>
      </c>
    </row>
    <row r="30" spans="1:8" ht="14.1" customHeight="1" x14ac:dyDescent="0.2">
      <c r="A30" s="353">
        <v>7029</v>
      </c>
      <c r="B30" s="420">
        <f>ROUND(
+ROUND((Поверка!H30+IFERROR(VLOOKUP(A30,Кор.1!$A$13:$H$13,6,FALSE),0))*22.88,2)
+ROUND((Поверка!J30+IFERROR(VLOOKUP(A30,Кор.1!$A$13:$H$13,8,FALSE),0))*31.69,2)
+IFERROR(VLOOKUP(A30,Кор.1!$A$17:$K$21,9,FALSE),0)
+IFERROR(VLOOKUP(A30,Кор.1!$A$17:$K$21,11,FALSE),0),2)</f>
        <v>238.48</v>
      </c>
      <c r="C30" s="420">
        <f t="shared" si="0"/>
        <v>238.48</v>
      </c>
      <c r="D30" s="350" t="str">
        <f t="shared" si="1"/>
        <v>ОК</v>
      </c>
      <c r="E30" s="350" t="str">
        <f>IF(D30&lt;&gt;"ОК",VLOOKUP(A30,Поверка!$A$2:$J$389,8,FALSE),"")</f>
        <v/>
      </c>
      <c r="G30" s="563">
        <v>99.99</v>
      </c>
      <c r="H30" s="563">
        <v>138.49</v>
      </c>
    </row>
    <row r="31" spans="1:8" ht="14.1" customHeight="1" x14ac:dyDescent="0.2">
      <c r="A31" s="353">
        <v>7030</v>
      </c>
      <c r="B31" s="420">
        <f>ROUND(
+ROUND((Поверка!H31+IFERROR(VLOOKUP(A31,Кор.1!$A$13:$H$13,6,FALSE),0))*22.88,2)
+ROUND((Поверка!J31+IFERROR(VLOOKUP(A31,Кор.1!$A$13:$H$13,8,FALSE),0))*31.69,2)
+IFERROR(VLOOKUP(A31,Кор.1!$A$17:$K$21,9,FALSE),0)
+IFERROR(VLOOKUP(A31,Кор.1!$A$17:$K$21,11,FALSE),0),2)</f>
        <v>54.57</v>
      </c>
      <c r="C31" s="420">
        <f t="shared" si="0"/>
        <v>54.57</v>
      </c>
      <c r="D31" s="350" t="str">
        <f t="shared" si="1"/>
        <v>ОК</v>
      </c>
      <c r="E31" s="350" t="str">
        <f>IF(D31&lt;&gt;"ОК",VLOOKUP(A31,Поверка!$A$2:$J$389,8,FALSE),"")</f>
        <v/>
      </c>
      <c r="G31" s="563">
        <v>22.88</v>
      </c>
      <c r="H31" s="563">
        <v>31.69</v>
      </c>
    </row>
    <row r="32" spans="1:8" ht="14.1" customHeight="1" x14ac:dyDescent="0.2">
      <c r="A32" s="353">
        <v>7031</v>
      </c>
      <c r="B32" s="420">
        <f>ROUND(
+ROUND((Поверка!H32+IFERROR(VLOOKUP(A32,Кор.1!$A$13:$H$13,6,FALSE),0))*22.88,2)
+ROUND((Поверка!J32+IFERROR(VLOOKUP(A32,Кор.1!$A$13:$H$13,8,FALSE),0))*31.69,2)
+IFERROR(VLOOKUP(A32,Кор.1!$A$17:$K$21,9,FALSE),0)
+IFERROR(VLOOKUP(A32,Кор.1!$A$17:$K$21,11,FALSE),0),2)</f>
        <v>612.63</v>
      </c>
      <c r="C32" s="420">
        <f t="shared" si="0"/>
        <v>612.63</v>
      </c>
      <c r="D32" s="350" t="str">
        <f t="shared" si="1"/>
        <v>ОК</v>
      </c>
      <c r="E32" s="350" t="str">
        <f>IF(D32&lt;&gt;"ОК",VLOOKUP(A32,Поверка!$A$2:$J$389,8,FALSE),"")</f>
        <v/>
      </c>
      <c r="G32" s="563">
        <v>137.28</v>
      </c>
      <c r="H32" s="563">
        <v>475.35</v>
      </c>
    </row>
    <row r="33" spans="1:8" ht="14.1" customHeight="1" x14ac:dyDescent="0.2">
      <c r="A33" s="353">
        <v>7032</v>
      </c>
      <c r="B33" s="420">
        <f>ROUND(
+ROUND((Поверка!H33+IFERROR(VLOOKUP(A33,Кор.1!$A$13:$H$13,6,FALSE),0))*22.88,2)
+ROUND((Поверка!J33+IFERROR(VLOOKUP(A33,Кор.1!$A$13:$H$13,8,FALSE),0))*31.69,2)
+IFERROR(VLOOKUP(A33,Кор.1!$A$17:$K$21,9,FALSE),0)
+IFERROR(VLOOKUP(A33,Кор.1!$A$17:$K$21,11,FALSE),0),2)</f>
        <v>985.57</v>
      </c>
      <c r="C33" s="420">
        <f t="shared" si="0"/>
        <v>985.57</v>
      </c>
      <c r="D33" s="350" t="str">
        <f t="shared" si="1"/>
        <v>ОК</v>
      </c>
      <c r="E33" s="350" t="str">
        <f>IF(D33&lt;&gt;"ОК",VLOOKUP(A33,Поверка!$A$2:$J$389,8,FALSE),"")</f>
        <v/>
      </c>
      <c r="G33" s="563">
        <v>399.94</v>
      </c>
      <c r="H33" s="563">
        <v>585.63</v>
      </c>
    </row>
    <row r="34" spans="1:8" ht="14.1" customHeight="1" x14ac:dyDescent="0.2">
      <c r="A34" s="353">
        <v>7033</v>
      </c>
      <c r="B34" s="420">
        <f>ROUND(
+ROUND((Поверка!H34+IFERROR(VLOOKUP(A34,Кор.1!$A$13:$H$13,6,FALSE),0))*22.88,2)
+ROUND((Поверка!J34+IFERROR(VLOOKUP(A34,Кор.1!$A$13:$H$13,8,FALSE),0))*31.69,2)
+IFERROR(VLOOKUP(A34,Кор.1!$A$17:$K$21,9,FALSE),0)
+IFERROR(VLOOKUP(A34,Кор.1!$A$17:$K$21,11,FALSE),0),2)</f>
        <v>339.25</v>
      </c>
      <c r="C34" s="420">
        <f t="shared" si="0"/>
        <v>339.25</v>
      </c>
      <c r="D34" s="350" t="str">
        <f t="shared" si="1"/>
        <v>ОК</v>
      </c>
      <c r="E34" s="350" t="str">
        <f>IF(D34&lt;&gt;"ОК",VLOOKUP(A34,Поверка!$A$2:$J$389,8,FALSE),"")</f>
        <v/>
      </c>
      <c r="G34" s="563">
        <v>99.99</v>
      </c>
      <c r="H34" s="563">
        <v>239.26</v>
      </c>
    </row>
    <row r="35" spans="1:8" ht="14.1" customHeight="1" x14ac:dyDescent="0.2">
      <c r="A35" s="353">
        <v>7034</v>
      </c>
      <c r="B35" s="420">
        <f>ROUND(
+ROUND((Поверка!H35+IFERROR(VLOOKUP(A35,Кор.1!$A$13:$H$13,6,FALSE),0))*22.88,2)
+ROUND((Поверка!J35+IFERROR(VLOOKUP(A35,Кор.1!$A$13:$H$13,8,FALSE),0))*31.69,2)
+IFERROR(VLOOKUP(A35,Кор.1!$A$17:$K$21,9,FALSE),0)
+IFERROR(VLOOKUP(A35,Кор.1!$A$17:$K$21,11,FALSE),0),2)</f>
        <v>140.83000000000001</v>
      </c>
      <c r="C35" s="420">
        <f t="shared" si="0"/>
        <v>140.83000000000001</v>
      </c>
      <c r="D35" s="350" t="str">
        <f t="shared" si="1"/>
        <v>ОК</v>
      </c>
      <c r="E35" s="350" t="str">
        <f>IF(D35&lt;&gt;"ОК",VLOOKUP(A35,Поверка!$A$2:$J$389,8,FALSE),"")</f>
        <v/>
      </c>
      <c r="G35" s="563">
        <v>45.76</v>
      </c>
      <c r="H35" s="563">
        <v>95.07</v>
      </c>
    </row>
    <row r="36" spans="1:8" ht="14.1" customHeight="1" x14ac:dyDescent="0.2">
      <c r="A36" s="353">
        <v>7035</v>
      </c>
      <c r="B36" s="420">
        <f>ROUND(
+ROUND((Поверка!H36+IFERROR(VLOOKUP(A36,Кор.1!$A$13:$H$13,6,FALSE),0))*22.88,2)
+ROUND((Поверка!J36+IFERROR(VLOOKUP(A36,Кор.1!$A$13:$H$13,8,FALSE),0))*31.69,2)
+IFERROR(VLOOKUP(A36,Кор.1!$A$17:$K$21,9,FALSE),0)
+IFERROR(VLOOKUP(A36,Кор.1!$A$17:$K$21,11,FALSE),0),2)</f>
        <v>281.66000000000003</v>
      </c>
      <c r="C36" s="420">
        <f t="shared" si="0"/>
        <v>281.66000000000003</v>
      </c>
      <c r="D36" s="350" t="str">
        <f t="shared" si="1"/>
        <v>ОК</v>
      </c>
      <c r="E36" s="350" t="str">
        <f>IF(D36&lt;&gt;"ОК",VLOOKUP(A36,Поверка!$A$2:$J$389,8,FALSE),"")</f>
        <v/>
      </c>
      <c r="G36" s="563">
        <v>91.52</v>
      </c>
      <c r="H36" s="563">
        <v>190.14</v>
      </c>
    </row>
    <row r="37" spans="1:8" ht="14.1" customHeight="1" x14ac:dyDescent="0.2">
      <c r="A37" s="353">
        <v>7036</v>
      </c>
      <c r="B37" s="420">
        <f>ROUND(
+ROUND((Поверка!H37+IFERROR(VLOOKUP(A37,Кор.1!$A$13:$H$13,6,FALSE),0))*22.88,2)
+ROUND((Поверка!J37+IFERROR(VLOOKUP(A37,Кор.1!$A$13:$H$13,8,FALSE),0))*31.69,2)
+IFERROR(VLOOKUP(A37,Кор.1!$A$17:$K$21,9,FALSE),0)
+IFERROR(VLOOKUP(A37,Кор.1!$A$17:$K$21,11,FALSE),0),2)</f>
        <v>367.92</v>
      </c>
      <c r="C37" s="420">
        <f t="shared" si="0"/>
        <v>367.92</v>
      </c>
      <c r="D37" s="350" t="str">
        <f t="shared" si="1"/>
        <v>ОК</v>
      </c>
      <c r="E37" s="350" t="str">
        <f>IF(D37&lt;&gt;"ОК",VLOOKUP(A37,Поверка!$A$2:$J$389,8,FALSE),"")</f>
        <v/>
      </c>
      <c r="G37" s="563">
        <v>114.4</v>
      </c>
      <c r="H37" s="563">
        <v>253.52</v>
      </c>
    </row>
    <row r="38" spans="1:8" ht="14.1" customHeight="1" x14ac:dyDescent="0.2">
      <c r="A38" s="353">
        <v>7037</v>
      </c>
      <c r="B38" s="420">
        <f>ROUND(
+ROUND((Поверка!H38+IFERROR(VLOOKUP(A38,Кор.1!$A$13:$H$13,6,FALSE),0))*22.88,2)
+ROUND((Поверка!J38+IFERROR(VLOOKUP(A38,Кор.1!$A$13:$H$13,8,FALSE),0))*31.69,2)
+IFERROR(VLOOKUP(A38,Кор.1!$A$17:$K$21,9,FALSE),0)
+IFERROR(VLOOKUP(A38,Кор.1!$A$17:$K$21,11,FALSE),0),2)</f>
        <v>359.11</v>
      </c>
      <c r="C38" s="420">
        <f t="shared" si="0"/>
        <v>359.11</v>
      </c>
      <c r="D38" s="350" t="str">
        <f t="shared" si="1"/>
        <v>ОК</v>
      </c>
      <c r="E38" s="350" t="str">
        <f>IF(D38&lt;&gt;"ОК",VLOOKUP(A38,Поверка!$A$2:$J$389,8,FALSE),"")</f>
        <v/>
      </c>
      <c r="G38" s="563">
        <v>137.28</v>
      </c>
      <c r="H38" s="563">
        <v>221.83</v>
      </c>
    </row>
    <row r="39" spans="1:8" ht="14.1" customHeight="1" x14ac:dyDescent="0.2">
      <c r="A39" s="353">
        <v>7038</v>
      </c>
      <c r="B39" s="420">
        <f>ROUND(
+ROUND((Поверка!H39+IFERROR(VLOOKUP(A39,Кор.1!$A$13:$H$13,6,FALSE),0))*22.88,2)
+ROUND((Поверка!J39+IFERROR(VLOOKUP(A39,Кор.1!$A$13:$H$13,8,FALSE),0))*31.69,2)
+IFERROR(VLOOKUP(A39,Кор.1!$A$17:$K$21,9,FALSE),0)
+IFERROR(VLOOKUP(A39,Кор.1!$A$17:$K$21,11,FALSE),0),2)</f>
        <v>654.84</v>
      </c>
      <c r="C39" s="420">
        <f t="shared" si="0"/>
        <v>654.84</v>
      </c>
      <c r="D39" s="350" t="str">
        <f t="shared" si="1"/>
        <v>ОК</v>
      </c>
      <c r="E39" s="350" t="str">
        <f>IF(D39&lt;&gt;"ОК",VLOOKUP(A39,Поверка!$A$2:$J$389,8,FALSE),"")</f>
        <v/>
      </c>
      <c r="G39" s="563">
        <v>274.56</v>
      </c>
      <c r="H39" s="563">
        <v>380.28</v>
      </c>
    </row>
    <row r="40" spans="1:8" ht="14.1" customHeight="1" x14ac:dyDescent="0.2">
      <c r="A40" s="353">
        <v>7039</v>
      </c>
      <c r="B40" s="420">
        <f>ROUND(
+ROUND((Поверка!H40+IFERROR(VLOOKUP(A40,Кор.1!$A$13:$H$13,6,FALSE),0))*22.88,2)
+ROUND((Поверка!J40+IFERROR(VLOOKUP(A40,Кор.1!$A$13:$H$13,8,FALSE),0))*31.69,2)
+IFERROR(VLOOKUP(A40,Кор.1!$A$17:$K$21,9,FALSE),0)
+IFERROR(VLOOKUP(A40,Кор.1!$A$17:$K$21,11,FALSE),0),2)</f>
        <v>345.04</v>
      </c>
      <c r="C40" s="420">
        <f t="shared" si="0"/>
        <v>345.04</v>
      </c>
      <c r="D40" s="350" t="str">
        <f t="shared" si="1"/>
        <v>ОК</v>
      </c>
      <c r="E40" s="350" t="str">
        <f>IF(D40&lt;&gt;"ОК",VLOOKUP(A40,Поверка!$A$2:$J$389,8,FALSE),"")</f>
        <v/>
      </c>
      <c r="G40" s="563">
        <v>91.52</v>
      </c>
      <c r="H40" s="563">
        <v>253.52</v>
      </c>
    </row>
    <row r="41" spans="1:8" ht="14.1" customHeight="1" x14ac:dyDescent="0.2">
      <c r="A41" s="353">
        <v>7040</v>
      </c>
      <c r="B41" s="420">
        <f>ROUND(
+ROUND((Поверка!H41+IFERROR(VLOOKUP(A41,Кор.1!$A$13:$H$13,6,FALSE),0))*22.88,2)
+ROUND((Поверка!J41+IFERROR(VLOOKUP(A41,Кор.1!$A$13:$H$13,8,FALSE),0))*31.69,2)
+IFERROR(VLOOKUP(A41,Кор.1!$A$17:$K$21,9,FALSE),0)
+IFERROR(VLOOKUP(A41,Кор.1!$A$17:$K$21,11,FALSE),0),2)</f>
        <v>1306.26</v>
      </c>
      <c r="C41" s="420">
        <f t="shared" si="0"/>
        <v>1306.26</v>
      </c>
      <c r="D41" s="350" t="str">
        <f t="shared" si="1"/>
        <v>ОК</v>
      </c>
      <c r="E41" s="350" t="str">
        <f>IF(D41&lt;&gt;"ОК",VLOOKUP(A41,Поверка!$A$2:$J$389,8,FALSE),"")</f>
        <v/>
      </c>
      <c r="G41" s="563">
        <v>228.8</v>
      </c>
      <c r="H41" s="563">
        <v>1077.46</v>
      </c>
    </row>
    <row r="42" spans="1:8" ht="14.1" customHeight="1" x14ac:dyDescent="0.2">
      <c r="A42" s="353">
        <v>7041</v>
      </c>
      <c r="B42" s="420">
        <f>ROUND(
+ROUND((Поверка!H42+IFERROR(VLOOKUP(A42,Кор.1!$A$13:$H$13,6,FALSE),0))*22.88,2)
+ROUND((Поверка!J42+IFERROR(VLOOKUP(A42,Кор.1!$A$13:$H$13,8,FALSE),0))*31.69,2)
+IFERROR(VLOOKUP(A42,Кор.1!$A$17:$K$21,9,FALSE),0)
+IFERROR(VLOOKUP(A42,Кор.1!$A$17:$K$21,11,FALSE),0),2)</f>
        <v>436.56</v>
      </c>
      <c r="C42" s="420">
        <f t="shared" si="0"/>
        <v>436.56</v>
      </c>
      <c r="D42" s="350" t="str">
        <f t="shared" si="1"/>
        <v>ОК</v>
      </c>
      <c r="E42" s="350" t="str">
        <f>IF(D42&lt;&gt;"ОК",VLOOKUP(A42,Поверка!$A$2:$J$389,8,FALSE),"")</f>
        <v/>
      </c>
      <c r="G42" s="563">
        <v>183.04</v>
      </c>
      <c r="H42" s="563">
        <v>253.52</v>
      </c>
    </row>
    <row r="43" spans="1:8" ht="14.1" customHeight="1" x14ac:dyDescent="0.2">
      <c r="A43" s="353">
        <v>7042</v>
      </c>
      <c r="B43" s="420">
        <f>ROUND(
+ROUND((Поверка!H43+IFERROR(VLOOKUP(A43,Кор.1!$A$13:$H$13,6,FALSE),0))*22.88,2)
+ROUND((Поверка!J43+IFERROR(VLOOKUP(A43,Кор.1!$A$13:$H$13,8,FALSE),0))*31.69,2)
+IFERROR(VLOOKUP(A43,Кор.1!$A$17:$K$21,9,FALSE),0)
+IFERROR(VLOOKUP(A43,Кор.1!$A$17:$K$21,11,FALSE),0),2)</f>
        <v>-209.47</v>
      </c>
      <c r="C43" s="420">
        <f t="shared" si="0"/>
        <v>-209.47</v>
      </c>
      <c r="D43" s="350" t="str">
        <f t="shared" si="1"/>
        <v>ОК</v>
      </c>
      <c r="E43" s="350" t="str">
        <f>IF(D43&lt;&gt;"ОК",VLOOKUP(A43,Поверка!$A$2:$J$389,8,FALSE),"")</f>
        <v/>
      </c>
      <c r="G43" s="563">
        <v>-114.4</v>
      </c>
      <c r="H43" s="563">
        <v>-95.07</v>
      </c>
    </row>
    <row r="44" spans="1:8" ht="14.1" customHeight="1" x14ac:dyDescent="0.2">
      <c r="A44" s="353">
        <v>7043</v>
      </c>
      <c r="B44" s="420">
        <f>ROUND(
+ROUND((Поверка!H44+IFERROR(VLOOKUP(A44,Кор.1!$A$13:$H$13,6,FALSE),0))*22.88,2)
+ROUND((Поверка!J44+IFERROR(VLOOKUP(A44,Кор.1!$A$13:$H$13,8,FALSE),0))*31.69,2)
+IFERROR(VLOOKUP(A44,Кор.1!$A$17:$K$21,9,FALSE),0)
+IFERROR(VLOOKUP(A44,Кор.1!$A$17:$K$21,11,FALSE),0),2)</f>
        <v>603.82000000000005</v>
      </c>
      <c r="C44" s="420">
        <f t="shared" si="0"/>
        <v>603.82000000000005</v>
      </c>
      <c r="D44" s="350" t="str">
        <f t="shared" si="1"/>
        <v>ОК</v>
      </c>
      <c r="E44" s="350" t="str">
        <f>IF(D44&lt;&gt;"ОК",VLOOKUP(A44,Поверка!$A$2:$J$389,8,FALSE),"")</f>
        <v/>
      </c>
      <c r="G44" s="563">
        <v>160.16</v>
      </c>
      <c r="H44" s="563">
        <v>443.66</v>
      </c>
    </row>
    <row r="45" spans="1:8" ht="14.1" customHeight="1" x14ac:dyDescent="0.2">
      <c r="A45" s="353">
        <v>7044</v>
      </c>
      <c r="B45" s="420">
        <f>ROUND(
+ROUND((Поверка!H45+IFERROR(VLOOKUP(A45,Кор.1!$A$13:$H$13,6,FALSE),0))*22.88,2)
+ROUND((Поверка!J45+IFERROR(VLOOKUP(A45,Кор.1!$A$13:$H$13,8,FALSE),0))*31.69,2)
+IFERROR(VLOOKUP(A45,Кор.1!$A$17:$K$21,9,FALSE),0)
+IFERROR(VLOOKUP(A45,Кор.1!$A$17:$K$21,11,FALSE),0),2)</f>
        <v>844.98</v>
      </c>
      <c r="C45" s="420">
        <f t="shared" si="0"/>
        <v>844.98</v>
      </c>
      <c r="D45" s="350" t="str">
        <f t="shared" si="1"/>
        <v>ОК</v>
      </c>
      <c r="E45" s="350" t="str">
        <f>IF(D45&lt;&gt;"ОК",VLOOKUP(A45,Поверка!$A$2:$J$389,8,FALSE),"")</f>
        <v/>
      </c>
      <c r="G45" s="563">
        <v>274.56</v>
      </c>
      <c r="H45" s="563">
        <v>570.41999999999996</v>
      </c>
    </row>
    <row r="46" spans="1:8" ht="14.1" customHeight="1" x14ac:dyDescent="0.2">
      <c r="A46" s="353">
        <v>7045</v>
      </c>
      <c r="B46" s="420">
        <f>ROUND(
+ROUND((Поверка!H46+IFERROR(VLOOKUP(A46,Кор.1!$A$13:$H$13,6,FALSE),0))*22.88,2)
+ROUND((Поверка!J46+IFERROR(VLOOKUP(A46,Кор.1!$A$13:$H$13,8,FALSE),0))*31.69,2)
+IFERROR(VLOOKUP(A46,Кор.1!$A$17:$K$21,9,FALSE),0)
+IFERROR(VLOOKUP(A46,Кор.1!$A$17:$K$21,11,FALSE),0),2)</f>
        <v>272.85000000000002</v>
      </c>
      <c r="C46" s="420">
        <f t="shared" si="0"/>
        <v>272.85000000000002</v>
      </c>
      <c r="D46" s="350" t="str">
        <f t="shared" si="1"/>
        <v>ОК</v>
      </c>
      <c r="E46" s="350" t="str">
        <f>IF(D46&lt;&gt;"ОК",VLOOKUP(A46,Поверка!$A$2:$J$389,8,FALSE),"")</f>
        <v/>
      </c>
      <c r="G46" s="563">
        <v>114.4</v>
      </c>
      <c r="H46" s="563">
        <v>158.44999999999999</v>
      </c>
    </row>
    <row r="47" spans="1:8" ht="14.1" customHeight="1" x14ac:dyDescent="0.2">
      <c r="A47" s="353">
        <v>7046</v>
      </c>
      <c r="B47" s="420">
        <f>ROUND(
+ROUND((Поверка!H47+IFERROR(VLOOKUP(A47,Кор.1!$A$13:$H$13,6,FALSE),0))*22.88,2)
+ROUND((Поверка!J47+IFERROR(VLOOKUP(A47,Кор.1!$A$13:$H$13,8,FALSE),0))*31.69,2)
+IFERROR(VLOOKUP(A47,Кор.1!$A$17:$K$21,9,FALSE),0)
+IFERROR(VLOOKUP(A47,Кор.1!$A$17:$K$21,11,FALSE),0),2)</f>
        <v>339.25</v>
      </c>
      <c r="C47" s="420">
        <f t="shared" si="0"/>
        <v>339.25</v>
      </c>
      <c r="D47" s="350" t="str">
        <f t="shared" si="1"/>
        <v>ОК</v>
      </c>
      <c r="E47" s="350" t="str">
        <f>IF(D47&lt;&gt;"ОК",VLOOKUP(A47,Поверка!$A$2:$J$389,8,FALSE),"")</f>
        <v/>
      </c>
      <c r="G47" s="563">
        <v>99.99</v>
      </c>
      <c r="H47" s="563">
        <v>239.26</v>
      </c>
    </row>
    <row r="48" spans="1:8" ht="14.1" customHeight="1" x14ac:dyDescent="0.2">
      <c r="A48" s="353">
        <v>7047</v>
      </c>
      <c r="B48" s="420">
        <f>ROUND(
+ROUND((Поверка!H48+IFERROR(VLOOKUP(A48,Кор.1!$A$13:$H$13,6,FALSE),0))*22.88,2)
+ROUND((Поверка!J48+IFERROR(VLOOKUP(A48,Кор.1!$A$13:$H$13,8,FALSE),0))*31.69,2)
+IFERROR(VLOOKUP(A48,Кор.1!$A$17:$K$21,9,FALSE),0)
+IFERROR(VLOOKUP(A48,Кор.1!$A$17:$K$21,11,FALSE),0),2)</f>
        <v>140.83000000000001</v>
      </c>
      <c r="C48" s="420">
        <f t="shared" si="0"/>
        <v>140.83000000000001</v>
      </c>
      <c r="D48" s="350" t="str">
        <f t="shared" si="1"/>
        <v>ОК</v>
      </c>
      <c r="E48" s="350" t="str">
        <f>IF(D48&lt;&gt;"ОК",VLOOKUP(A48,Поверка!$A$2:$J$389,8,FALSE),"")</f>
        <v/>
      </c>
      <c r="G48" s="563">
        <v>45.76</v>
      </c>
      <c r="H48" s="563">
        <v>95.07</v>
      </c>
    </row>
    <row r="49" spans="1:8" ht="14.1" customHeight="1" x14ac:dyDescent="0.2">
      <c r="A49" s="353">
        <v>7048</v>
      </c>
      <c r="B49" s="420">
        <f>ROUND(
+ROUND((Поверка!H49+IFERROR(VLOOKUP(A49,Кор.1!$A$13:$H$13,6,FALSE),0))*22.88,2)
+ROUND((Поверка!J49+IFERROR(VLOOKUP(A49,Кор.1!$A$13:$H$13,8,FALSE),0))*31.69,2)
+IFERROR(VLOOKUP(A49,Кор.1!$A$17:$K$21,9,FALSE),0)
+IFERROR(VLOOKUP(A49,Кор.1!$A$17:$K$21,11,FALSE),0),2)</f>
        <v>735.84</v>
      </c>
      <c r="C49" s="420">
        <f t="shared" si="0"/>
        <v>735.84</v>
      </c>
      <c r="D49" s="350" t="str">
        <f t="shared" si="1"/>
        <v>ОК</v>
      </c>
      <c r="E49" s="350" t="str">
        <f>IF(D49&lt;&gt;"ОК",VLOOKUP(A49,Поверка!$A$2:$J$389,8,FALSE),"")</f>
        <v/>
      </c>
      <c r="G49" s="563">
        <v>228.8</v>
      </c>
      <c r="H49" s="563">
        <v>507.04</v>
      </c>
    </row>
    <row r="50" spans="1:8" ht="14.1" customHeight="1" x14ac:dyDescent="0.2">
      <c r="A50" s="353">
        <v>7049</v>
      </c>
      <c r="B50" s="420">
        <f>ROUND(
+ROUND((Поверка!H50+IFERROR(VLOOKUP(A50,Кор.1!$A$13:$H$13,6,FALSE),0))*22.88,2)
+ROUND((Поверка!J50+IFERROR(VLOOKUP(A50,Кор.1!$A$13:$H$13,8,FALSE),0))*31.69,2)
+IFERROR(VLOOKUP(A50,Кор.1!$A$17:$K$21,9,FALSE),0)
+IFERROR(VLOOKUP(A50,Кор.1!$A$17:$K$21,11,FALSE),0),2)</f>
        <v>985.57</v>
      </c>
      <c r="C50" s="420">
        <f t="shared" si="0"/>
        <v>985.57</v>
      </c>
      <c r="D50" s="350" t="str">
        <f t="shared" si="1"/>
        <v>ОК</v>
      </c>
      <c r="E50" s="350" t="str">
        <f>IF(D50&lt;&gt;"ОК",VLOOKUP(A50,Поверка!$A$2:$J$389,8,FALSE),"")</f>
        <v/>
      </c>
      <c r="G50" s="563">
        <v>399.94</v>
      </c>
      <c r="H50" s="563">
        <v>585.63</v>
      </c>
    </row>
    <row r="51" spans="1:8" ht="14.1" customHeight="1" x14ac:dyDescent="0.2">
      <c r="A51" s="353">
        <v>7050</v>
      </c>
      <c r="B51" s="420">
        <f>ROUND(
+ROUND((Поверка!H51+IFERROR(VLOOKUP(A51,Кор.1!$A$13:$H$13,6,FALSE),0))*22.88,2)
+ROUND((Поверка!J51+IFERROR(VLOOKUP(A51,Кор.1!$A$13:$H$13,8,FALSE),0))*31.69,2)
+IFERROR(VLOOKUP(A51,Кор.1!$A$17:$K$21,9,FALSE),0)
+IFERROR(VLOOKUP(A51,Кор.1!$A$17:$K$21,11,FALSE),0),2)</f>
        <v>399.61</v>
      </c>
      <c r="C51" s="420">
        <f t="shared" si="0"/>
        <v>399.61</v>
      </c>
      <c r="D51" s="350" t="str">
        <f t="shared" si="1"/>
        <v>ОК</v>
      </c>
      <c r="E51" s="350" t="str">
        <f>IF(D51&lt;&gt;"ОК",VLOOKUP(A51,Поверка!$A$2:$J$389,8,FALSE),"")</f>
        <v/>
      </c>
      <c r="G51" s="563">
        <v>114.4</v>
      </c>
      <c r="H51" s="563">
        <v>285.20999999999998</v>
      </c>
    </row>
    <row r="52" spans="1:8" ht="14.1" customHeight="1" x14ac:dyDescent="0.2">
      <c r="A52" s="353">
        <v>7051</v>
      </c>
      <c r="B52" s="420">
        <f>ROUND(
+ROUND((Поверка!H52+IFERROR(VLOOKUP(A52,Кор.1!$A$13:$H$13,6,FALSE),0))*22.88,2)
+ROUND((Поверка!J52+IFERROR(VLOOKUP(A52,Кор.1!$A$13:$H$13,8,FALSE),0))*31.69,2)
+IFERROR(VLOOKUP(A52,Кор.1!$A$17:$K$21,9,FALSE),0)
+IFERROR(VLOOKUP(A52,Кор.1!$A$17:$K$21,11,FALSE),0),2)</f>
        <v>727.03</v>
      </c>
      <c r="C52" s="420">
        <f t="shared" si="0"/>
        <v>727.03</v>
      </c>
      <c r="D52" s="350" t="str">
        <f t="shared" si="1"/>
        <v>ОК</v>
      </c>
      <c r="E52" s="350" t="str">
        <f>IF(D52&lt;&gt;"ОК",VLOOKUP(A52,Поверка!$A$2:$J$389,8,FALSE),"")</f>
        <v/>
      </c>
      <c r="G52" s="563">
        <v>251.68</v>
      </c>
      <c r="H52" s="563">
        <v>475.35</v>
      </c>
    </row>
    <row r="53" spans="1:8" ht="14.1" customHeight="1" x14ac:dyDescent="0.2">
      <c r="A53" s="353">
        <v>7052</v>
      </c>
      <c r="B53" s="420">
        <f>ROUND(
+ROUND((Поверка!H53+IFERROR(VLOOKUP(A53,Кор.1!$A$13:$H$13,6,FALSE),0))*22.88,2)
+ROUND((Поверка!J53+IFERROR(VLOOKUP(A53,Кор.1!$A$13:$H$13,8,FALSE),0))*31.69,2)
+IFERROR(VLOOKUP(A53,Кор.1!$A$17:$K$21,9,FALSE),0)
+IFERROR(VLOOKUP(A53,Кор.1!$A$17:$K$21,11,FALSE),0),2)</f>
        <v>1746.24</v>
      </c>
      <c r="C53" s="420">
        <f t="shared" si="0"/>
        <v>1746.24</v>
      </c>
      <c r="D53" s="350" t="str">
        <f t="shared" si="1"/>
        <v>ОК</v>
      </c>
      <c r="E53" s="350" t="str">
        <f>IF(D53&lt;&gt;"ОК",VLOOKUP(A53,Поверка!$A$2:$J$389,8,FALSE),"")</f>
        <v/>
      </c>
      <c r="G53" s="563">
        <v>732.16</v>
      </c>
      <c r="H53" s="563">
        <v>1014.08</v>
      </c>
    </row>
    <row r="54" spans="1:8" ht="14.1" customHeight="1" x14ac:dyDescent="0.2">
      <c r="A54" s="353">
        <v>7053</v>
      </c>
      <c r="B54" s="420">
        <f>ROUND(
+ROUND((Поверка!H54+IFERROR(VLOOKUP(A54,Кор.1!$A$13:$H$13,6,FALSE),0))*22.88,2)
+ROUND((Поверка!J54+IFERROR(VLOOKUP(A54,Кор.1!$A$13:$H$13,8,FALSE),0))*31.69,2)
+IFERROR(VLOOKUP(A54,Кор.1!$A$17:$K$21,9,FALSE),0)
+IFERROR(VLOOKUP(A54,Кор.1!$A$17:$K$21,11,FALSE),0),2)</f>
        <v>0</v>
      </c>
      <c r="C54" s="420">
        <f t="shared" si="0"/>
        <v>0</v>
      </c>
      <c r="D54" s="350" t="str">
        <f t="shared" si="1"/>
        <v>ОК</v>
      </c>
      <c r="E54" s="350" t="str">
        <f>IF(D54&lt;&gt;"ОК",VLOOKUP(A54,Поверка!$A$2:$J$389,8,FALSE),"")</f>
        <v/>
      </c>
      <c r="G54" s="563">
        <v>0</v>
      </c>
      <c r="H54" s="563">
        <v>0</v>
      </c>
    </row>
    <row r="55" spans="1:8" ht="14.1" customHeight="1" x14ac:dyDescent="0.2">
      <c r="A55" s="353">
        <v>7054</v>
      </c>
      <c r="B55" s="420">
        <f>ROUND(
+ROUND((Поверка!H55+IFERROR(VLOOKUP(A55,Кор.1!$A$13:$H$13,6,FALSE),0))*22.88,2)
+ROUND((Поверка!J55+IFERROR(VLOOKUP(A55,Кор.1!$A$13:$H$13,8,FALSE),0))*31.69,2)
+IFERROR(VLOOKUP(A55,Кор.1!$A$17:$K$21,9,FALSE),0)
+IFERROR(VLOOKUP(A55,Кор.1!$A$17:$K$21,11,FALSE),0),2)</f>
        <v>0</v>
      </c>
      <c r="C55" s="420">
        <f t="shared" si="0"/>
        <v>0</v>
      </c>
      <c r="D55" s="350" t="str">
        <f t="shared" si="1"/>
        <v>ОК</v>
      </c>
      <c r="E55" s="350" t="str">
        <f>IF(D55&lt;&gt;"ОК",VLOOKUP(A55,Поверка!$A$2:$J$389,8,FALSE),"")</f>
        <v/>
      </c>
      <c r="G55" s="563">
        <v>0</v>
      </c>
      <c r="H55" s="563">
        <v>0</v>
      </c>
    </row>
    <row r="56" spans="1:8" ht="14.1" customHeight="1" x14ac:dyDescent="0.2">
      <c r="A56" s="353">
        <v>7055</v>
      </c>
      <c r="B56" s="420">
        <f>ROUND(
+ROUND((Поверка!H56+IFERROR(VLOOKUP(A56,Кор.1!$A$13:$H$13,6,FALSE),0))*22.88,2)
+ROUND((Поверка!J56+IFERROR(VLOOKUP(A56,Кор.1!$A$13:$H$13,8,FALSE),0))*31.69,2)
+IFERROR(VLOOKUP(A56,Кор.1!$A$17:$K$21,9,FALSE),0)
+IFERROR(VLOOKUP(A56,Кор.1!$A$17:$K$21,11,FALSE),0),2)</f>
        <v>436.56</v>
      </c>
      <c r="C56" s="420">
        <f t="shared" si="0"/>
        <v>436.56</v>
      </c>
      <c r="D56" s="350" t="str">
        <f t="shared" si="1"/>
        <v>ОК</v>
      </c>
      <c r="E56" s="350" t="str">
        <f>IF(D56&lt;&gt;"ОК",VLOOKUP(A56,Поверка!$A$2:$J$389,8,FALSE),"")</f>
        <v/>
      </c>
      <c r="G56" s="563">
        <v>183.04</v>
      </c>
      <c r="H56" s="563">
        <v>253.52</v>
      </c>
    </row>
    <row r="57" spans="1:8" ht="14.1" customHeight="1" x14ac:dyDescent="0.2">
      <c r="A57" s="353">
        <v>7056</v>
      </c>
      <c r="B57" s="420">
        <f>ROUND(
+ROUND((Поверка!H57+IFERROR(VLOOKUP(A57,Кор.1!$A$13:$H$13,6,FALSE),0))*22.88,2)
+ROUND((Поверка!J57+IFERROR(VLOOKUP(A57,Кор.1!$A$13:$H$13,8,FALSE),0))*31.69,2)
+IFERROR(VLOOKUP(A57,Кор.1!$A$17:$K$21,9,FALSE),0)
+IFERROR(VLOOKUP(A57,Кор.1!$A$17:$K$21,11,FALSE),0),2)</f>
        <v>1017.74</v>
      </c>
      <c r="C57" s="420">
        <f t="shared" si="0"/>
        <v>1017.74</v>
      </c>
      <c r="D57" s="350" t="str">
        <f t="shared" si="1"/>
        <v>ОК</v>
      </c>
      <c r="E57" s="350" t="str">
        <f>IF(D57&lt;&gt;"ОК",VLOOKUP(A57,Поверка!$A$2:$J$389,8,FALSE),"")</f>
        <v/>
      </c>
      <c r="G57" s="563">
        <v>299.95999999999998</v>
      </c>
      <c r="H57" s="563">
        <v>717.78</v>
      </c>
    </row>
    <row r="58" spans="1:8" ht="14.1" customHeight="1" x14ac:dyDescent="0.2">
      <c r="A58" s="353">
        <v>7057</v>
      </c>
      <c r="B58" s="420">
        <f>ROUND(
+ROUND((Поверка!H58+IFERROR(VLOOKUP(A58,Кор.1!$A$13:$H$13,6,FALSE),0))*22.88,2)
+ROUND((Поверка!J58+IFERROR(VLOOKUP(A58,Кор.1!$A$13:$H$13,8,FALSE),0))*31.69,2)
+IFERROR(VLOOKUP(A58,Кор.1!$A$17:$K$21,9,FALSE),0)
+IFERROR(VLOOKUP(A58,Кор.1!$A$17:$K$21,11,FALSE),0),2)</f>
        <v>86.26</v>
      </c>
      <c r="C58" s="420">
        <f t="shared" si="0"/>
        <v>86.26</v>
      </c>
      <c r="D58" s="350" t="str">
        <f t="shared" si="1"/>
        <v>ОК</v>
      </c>
      <c r="E58" s="350" t="str">
        <f>IF(D58&lt;&gt;"ОК",VLOOKUP(A58,Поверка!$A$2:$J$389,8,FALSE),"")</f>
        <v/>
      </c>
      <c r="G58" s="563">
        <v>22.88</v>
      </c>
      <c r="H58" s="563">
        <v>63.38</v>
      </c>
    </row>
    <row r="59" spans="1:8" ht="14.1" customHeight="1" x14ac:dyDescent="0.2">
      <c r="A59" s="353">
        <v>7058</v>
      </c>
      <c r="B59" s="420">
        <f>ROUND(
+ROUND((Поверка!H59+IFERROR(VLOOKUP(A59,Кор.1!$A$13:$H$13,6,FALSE),0))*22.88,2)
+ROUND((Поверка!J59+IFERROR(VLOOKUP(A59,Кор.1!$A$13:$H$13,8,FALSE),0))*31.69,2)
+IFERROR(VLOOKUP(A59,Кор.1!$A$17:$K$21,9,FALSE),0)
+IFERROR(VLOOKUP(A59,Кор.1!$A$17:$K$21,11,FALSE),0),2)</f>
        <v>54.57</v>
      </c>
      <c r="C59" s="420">
        <f t="shared" si="0"/>
        <v>54.57</v>
      </c>
      <c r="D59" s="350" t="str">
        <f t="shared" si="1"/>
        <v>ОК</v>
      </c>
      <c r="E59" s="350" t="str">
        <f>IF(D59&lt;&gt;"ОК",VLOOKUP(A59,Поверка!$A$2:$J$389,8,FALSE),"")</f>
        <v/>
      </c>
      <c r="G59" s="563">
        <v>22.88</v>
      </c>
      <c r="H59" s="563">
        <v>31.69</v>
      </c>
    </row>
    <row r="60" spans="1:8" ht="14.1" customHeight="1" x14ac:dyDescent="0.2">
      <c r="A60" s="353">
        <v>7059</v>
      </c>
      <c r="B60" s="420">
        <f>ROUND(
+ROUND((Поверка!H60+IFERROR(VLOOKUP(A60,Кор.1!$A$13:$H$13,6,FALSE),0))*22.88,2)
+ROUND((Поверка!J60+IFERROR(VLOOKUP(A60,Кор.1!$A$13:$H$13,8,FALSE),0))*31.69,2)
+IFERROR(VLOOKUP(A60,Кор.1!$A$17:$K$21,9,FALSE),0)
+IFERROR(VLOOKUP(A60,Кор.1!$A$17:$K$21,11,FALSE),0),2)</f>
        <v>431.3</v>
      </c>
      <c r="C60" s="420">
        <f t="shared" si="0"/>
        <v>431.3</v>
      </c>
      <c r="D60" s="350" t="str">
        <f t="shared" si="1"/>
        <v>ОК</v>
      </c>
      <c r="E60" s="350" t="str">
        <f>IF(D60&lt;&gt;"ОК",VLOOKUP(A60,Поверка!$A$2:$J$389,8,FALSE),"")</f>
        <v/>
      </c>
      <c r="G60" s="563">
        <v>114.4</v>
      </c>
      <c r="H60" s="563">
        <v>316.89999999999998</v>
      </c>
    </row>
    <row r="61" spans="1:8" ht="14.1" customHeight="1" x14ac:dyDescent="0.2">
      <c r="A61" s="353">
        <v>7060</v>
      </c>
      <c r="B61" s="420">
        <f>ROUND(
+ROUND((Поверка!H61+IFERROR(VLOOKUP(A61,Кор.1!$A$13:$H$13,6,FALSE),0))*22.88,2)
+ROUND((Поверка!J61+IFERROR(VLOOKUP(A61,Кор.1!$A$13:$H$13,8,FALSE),0))*31.69,2)
+IFERROR(VLOOKUP(A61,Кор.1!$A$17:$K$21,9,FALSE),0)
+IFERROR(VLOOKUP(A61,Кор.1!$A$17:$K$21,11,FALSE),0),2)</f>
        <v>1091.4000000000001</v>
      </c>
      <c r="C61" s="420">
        <f t="shared" si="0"/>
        <v>1091.4000000000001</v>
      </c>
      <c r="D61" s="350" t="str">
        <f t="shared" si="1"/>
        <v>ОК</v>
      </c>
      <c r="E61" s="350" t="str">
        <f>IF(D61&lt;&gt;"ОК",VLOOKUP(A61,Поверка!$A$2:$J$389,8,FALSE),"")</f>
        <v/>
      </c>
      <c r="G61" s="563">
        <v>457.6</v>
      </c>
      <c r="H61" s="563">
        <v>633.79999999999995</v>
      </c>
    </row>
    <row r="62" spans="1:8" ht="14.1" customHeight="1" x14ac:dyDescent="0.2">
      <c r="A62" s="353">
        <v>7061</v>
      </c>
      <c r="B62" s="420">
        <f>ROUND(
+ROUND((Поверка!H62+IFERROR(VLOOKUP(A62,Кор.1!$A$13:$H$13,6,FALSE),0))*22.88,2)
+ROUND((Поверка!J62+IFERROR(VLOOKUP(A62,Кор.1!$A$13:$H$13,8,FALSE),0))*31.69,2)
+IFERROR(VLOOKUP(A62,Кор.1!$A$17:$K$21,9,FALSE),0)
+IFERROR(VLOOKUP(A62,Кор.1!$A$17:$K$21,11,FALSE),0),2)</f>
        <v>339.25</v>
      </c>
      <c r="C62" s="420">
        <f t="shared" si="0"/>
        <v>339.25</v>
      </c>
      <c r="D62" s="350" t="str">
        <f t="shared" si="1"/>
        <v>ОК</v>
      </c>
      <c r="E62" s="350" t="str">
        <f>IF(D62&lt;&gt;"ОК",VLOOKUP(A62,Поверка!$A$2:$J$389,8,FALSE),"")</f>
        <v/>
      </c>
      <c r="G62" s="563">
        <v>99.99</v>
      </c>
      <c r="H62" s="563">
        <v>239.26</v>
      </c>
    </row>
    <row r="63" spans="1:8" ht="14.1" customHeight="1" x14ac:dyDescent="0.2">
      <c r="A63" s="353">
        <v>7062</v>
      </c>
      <c r="B63" s="420">
        <f>ROUND(
+ROUND((Поверка!H63+IFERROR(VLOOKUP(A63,Кор.1!$A$13:$H$13,6,FALSE),0))*22.88,2)
+ROUND((Поверка!J63+IFERROR(VLOOKUP(A63,Кор.1!$A$13:$H$13,8,FALSE),0))*31.69,2)
+IFERROR(VLOOKUP(A63,Кор.1!$A$17:$K$21,9,FALSE),0)
+IFERROR(VLOOKUP(A63,Кор.1!$A$17:$K$21,11,FALSE),0),2)</f>
        <v>0</v>
      </c>
      <c r="C63" s="420">
        <f t="shared" si="0"/>
        <v>0</v>
      </c>
      <c r="D63" s="350" t="str">
        <f t="shared" si="1"/>
        <v>ОК</v>
      </c>
      <c r="E63" s="350" t="str">
        <f>IF(D63&lt;&gt;"ОК",VLOOKUP(A63,Поверка!$A$2:$J$389,8,FALSE),"")</f>
        <v/>
      </c>
      <c r="G63" s="563">
        <v>0</v>
      </c>
      <c r="H63" s="563">
        <v>0</v>
      </c>
    </row>
    <row r="64" spans="1:8" ht="14.1" customHeight="1" x14ac:dyDescent="0.2">
      <c r="A64" s="353">
        <v>7063</v>
      </c>
      <c r="B64" s="420">
        <f>ROUND(
+ROUND((Поверка!H64+IFERROR(VLOOKUP(A64,Кор.1!$A$13:$H$13,6,FALSE),0))*22.88,2)
+ROUND((Поверка!J64+IFERROR(VLOOKUP(A64,Кор.1!$A$13:$H$13,8,FALSE),0))*31.69,2)
+IFERROR(VLOOKUP(A64,Кор.1!$A$17:$K$21,9,FALSE),0)
+IFERROR(VLOOKUP(A64,Кор.1!$A$17:$K$21,11,FALSE),0),2)</f>
        <v>0</v>
      </c>
      <c r="C64" s="420">
        <f t="shared" si="0"/>
        <v>0</v>
      </c>
      <c r="D64" s="350" t="str">
        <f t="shared" si="1"/>
        <v>ОК</v>
      </c>
      <c r="E64" s="350" t="str">
        <f>IF(D64&lt;&gt;"ОК",VLOOKUP(A64,Поверка!$A$2:$J$389,8,FALSE),"")</f>
        <v/>
      </c>
      <c r="G64" s="563">
        <v>0</v>
      </c>
      <c r="H64" s="563">
        <v>0</v>
      </c>
    </row>
    <row r="65" spans="1:8" ht="14.1" customHeight="1" x14ac:dyDescent="0.2">
      <c r="A65" s="353">
        <v>7064</v>
      </c>
      <c r="B65" s="420">
        <f>ROUND(
+ROUND((Поверка!H65+IFERROR(VLOOKUP(A65,Кор.1!$A$13:$H$13,6,FALSE),0))*22.88,2)
+ROUND((Поверка!J65+IFERROR(VLOOKUP(A65,Кор.1!$A$13:$H$13,8,FALSE),0))*31.69,2)
+IFERROR(VLOOKUP(A65,Кор.1!$A$17:$K$21,9,FALSE),0)
+IFERROR(VLOOKUP(A65,Кор.1!$A$17:$K$21,11,FALSE),0),2)</f>
        <v>0</v>
      </c>
      <c r="C65" s="420">
        <f t="shared" si="0"/>
        <v>0</v>
      </c>
      <c r="D65" s="350" t="str">
        <f t="shared" si="1"/>
        <v>ОК</v>
      </c>
      <c r="E65" s="350" t="str">
        <f>IF(D65&lt;&gt;"ОК",VLOOKUP(A65,Поверка!$A$2:$J$389,8,FALSE),"")</f>
        <v/>
      </c>
      <c r="G65" s="563">
        <v>0</v>
      </c>
      <c r="H65" s="563">
        <v>0</v>
      </c>
    </row>
    <row r="66" spans="1:8" ht="14.1" customHeight="1" x14ac:dyDescent="0.2">
      <c r="A66" s="353">
        <v>7065</v>
      </c>
      <c r="B66" s="420">
        <f>ROUND(
+ROUND((Поверка!H66+IFERROR(VLOOKUP(A66,Кор.1!$A$13:$H$13,6,FALSE),0))*22.88,2)
+ROUND((Поверка!J66+IFERROR(VLOOKUP(A66,Кор.1!$A$13:$H$13,8,FALSE),0))*31.69,2)
+IFERROR(VLOOKUP(A66,Кор.1!$A$17:$K$21,9,FALSE),0)
+IFERROR(VLOOKUP(A66,Кор.1!$A$17:$K$21,11,FALSE),0),2)</f>
        <v>466.03</v>
      </c>
      <c r="C66" s="420">
        <f t="shared" si="0"/>
        <v>466.03</v>
      </c>
      <c r="D66" s="350" t="str">
        <f t="shared" si="1"/>
        <v>ОК</v>
      </c>
      <c r="E66" s="350" t="str">
        <f>IF(D66&lt;&gt;"ОК",VLOOKUP(A66,Поверка!$A$2:$J$389,8,FALSE),"")</f>
        <v/>
      </c>
      <c r="G66" s="563">
        <v>68.64</v>
      </c>
      <c r="H66" s="563">
        <v>397.39</v>
      </c>
    </row>
    <row r="67" spans="1:8" ht="14.1" customHeight="1" x14ac:dyDescent="0.2">
      <c r="A67" s="353">
        <v>7066</v>
      </c>
      <c r="B67" s="420">
        <f>ROUND(
+ROUND((Поверка!H67+IFERROR(VLOOKUP(A67,Кор.1!$A$13:$H$13,6,FALSE),0))*22.88,2)
+ROUND((Поверка!J67+IFERROR(VLOOKUP(A67,Кор.1!$A$13:$H$13,8,FALSE),0))*31.69,2)
+IFERROR(VLOOKUP(A67,Кор.1!$A$17:$K$21,9,FALSE),0)
+IFERROR(VLOOKUP(A67,Кор.1!$A$17:$K$21,11,FALSE),0),2)</f>
        <v>0</v>
      </c>
      <c r="C67" s="420">
        <f t="shared" ref="C67:C130" si="2">ROUND(SUM(G67:H67),2)</f>
        <v>0</v>
      </c>
      <c r="D67" s="350" t="str">
        <f t="shared" ref="D67:D130" si="3">IF(B67=C67,"ОК","НЕ СХОДИТСЯ")</f>
        <v>ОК</v>
      </c>
      <c r="E67" s="350" t="str">
        <f>IF(D67&lt;&gt;"ОК",VLOOKUP(A67,Поверка!$A$2:$J$389,8,FALSE),"")</f>
        <v/>
      </c>
      <c r="G67" s="563">
        <v>0</v>
      </c>
      <c r="H67" s="563">
        <v>0</v>
      </c>
    </row>
    <row r="68" spans="1:8" ht="14.1" customHeight="1" x14ac:dyDescent="0.2">
      <c r="A68" s="353">
        <v>7067</v>
      </c>
      <c r="B68" s="420">
        <f>ROUND(
+ROUND((Поверка!H68+IFERROR(VLOOKUP(A68,Кор.1!$A$13:$H$13,6,FALSE),0))*22.88,2)
+ROUND((Поверка!J68+IFERROR(VLOOKUP(A68,Кор.1!$A$13:$H$13,8,FALSE),0))*31.69,2)
+IFERROR(VLOOKUP(A68,Кор.1!$A$17:$K$21,9,FALSE),0)
+IFERROR(VLOOKUP(A68,Кор.1!$A$17:$K$21,11,FALSE),0),2)</f>
        <v>0</v>
      </c>
      <c r="C68" s="420">
        <f t="shared" si="2"/>
        <v>0</v>
      </c>
      <c r="D68" s="350" t="str">
        <f t="shared" si="3"/>
        <v>ОК</v>
      </c>
      <c r="E68" s="350" t="str">
        <f>IF(D68&lt;&gt;"ОК",VLOOKUP(A68,Поверка!$A$2:$J$389,8,FALSE),"")</f>
        <v/>
      </c>
      <c r="G68" s="563">
        <v>0</v>
      </c>
      <c r="H68" s="563">
        <v>0</v>
      </c>
    </row>
    <row r="69" spans="1:8" ht="14.1" customHeight="1" x14ac:dyDescent="0.2">
      <c r="A69" s="353">
        <v>7068</v>
      </c>
      <c r="B69" s="420">
        <f>ROUND(
+ROUND((Поверка!H69+IFERROR(VLOOKUP(A69,Кор.1!$A$13:$H$13,6,FALSE),0))*22.88,2)
+ROUND((Поверка!J69+IFERROR(VLOOKUP(A69,Кор.1!$A$13:$H$13,8,FALSE),0))*31.69,2)
+IFERROR(VLOOKUP(A69,Кор.1!$A$17:$K$21,9,FALSE),0)
+IFERROR(VLOOKUP(A69,Кор.1!$A$17:$K$21,11,FALSE),0),2)</f>
        <v>381.99</v>
      </c>
      <c r="C69" s="420">
        <f t="shared" si="2"/>
        <v>381.99</v>
      </c>
      <c r="D69" s="350" t="str">
        <f t="shared" si="3"/>
        <v>ОК</v>
      </c>
      <c r="E69" s="350" t="str">
        <f>IF(D69&lt;&gt;"ОК",VLOOKUP(A69,Поверка!$A$2:$J$389,8,FALSE),"")</f>
        <v/>
      </c>
      <c r="G69" s="563">
        <v>160.16</v>
      </c>
      <c r="H69" s="563">
        <v>221.83</v>
      </c>
    </row>
    <row r="70" spans="1:8" ht="14.1" customHeight="1" x14ac:dyDescent="0.2">
      <c r="A70" s="353">
        <v>7069</v>
      </c>
      <c r="B70" s="420">
        <f>ROUND(
+ROUND((Поверка!H70+IFERROR(VLOOKUP(A70,Кор.1!$A$13:$H$13,6,FALSE),0))*22.88,2)
+ROUND((Поверка!J70+IFERROR(VLOOKUP(A70,Кор.1!$A$13:$H$13,8,FALSE),0))*31.69,2)
+IFERROR(VLOOKUP(A70,Кор.1!$A$17:$K$21,9,FALSE),0)
+IFERROR(VLOOKUP(A70,Кор.1!$A$17:$K$21,11,FALSE),0),2)</f>
        <v>172.52</v>
      </c>
      <c r="C70" s="420">
        <f t="shared" si="2"/>
        <v>172.52</v>
      </c>
      <c r="D70" s="350" t="str">
        <f t="shared" si="3"/>
        <v>ОК</v>
      </c>
      <c r="E70" s="350" t="str">
        <f>IF(D70&lt;&gt;"ОК",VLOOKUP(A70,Поверка!$A$2:$J$389,8,FALSE),"")</f>
        <v/>
      </c>
      <c r="G70" s="563">
        <v>45.76</v>
      </c>
      <c r="H70" s="563">
        <v>126.76</v>
      </c>
    </row>
    <row r="71" spans="1:8" ht="14.1" customHeight="1" x14ac:dyDescent="0.2">
      <c r="A71" s="353">
        <v>7070</v>
      </c>
      <c r="B71" s="420">
        <f>ROUND(
+ROUND((Поверка!H71+IFERROR(VLOOKUP(A71,Кор.1!$A$13:$H$13,6,FALSE),0))*22.88,2)
+ROUND((Поверка!J71+IFERROR(VLOOKUP(A71,Кор.1!$A$13:$H$13,8,FALSE),0))*31.69,2)
+IFERROR(VLOOKUP(A71,Кор.1!$A$17:$K$21,9,FALSE),0)
+IFERROR(VLOOKUP(A71,Кор.1!$A$17:$K$21,11,FALSE),0),2)</f>
        <v>428.62</v>
      </c>
      <c r="C71" s="420">
        <f t="shared" si="2"/>
        <v>428.62</v>
      </c>
      <c r="D71" s="350" t="str">
        <f t="shared" si="3"/>
        <v>ОК</v>
      </c>
      <c r="E71" s="350" t="str">
        <f>IF(D71&lt;&gt;"ОК",VLOOKUP(A71,Поверка!$A$2:$J$389,8,FALSE),"")</f>
        <v/>
      </c>
      <c r="G71" s="563">
        <v>99.99</v>
      </c>
      <c r="H71" s="563">
        <v>328.63</v>
      </c>
    </row>
    <row r="72" spans="1:8" ht="14.1" customHeight="1" x14ac:dyDescent="0.2">
      <c r="A72" s="353">
        <v>7071</v>
      </c>
      <c r="B72" s="420">
        <f>ROUND(
+ROUND((Поверка!H72+IFERROR(VLOOKUP(A72,Кор.1!$A$13:$H$13,6,FALSE),0))*22.88,2)
+ROUND((Поверка!J72+IFERROR(VLOOKUP(A72,Кор.1!$A$13:$H$13,8,FALSE),0))*31.69,2)
+IFERROR(VLOOKUP(A72,Кор.1!$A$17:$K$21,9,FALSE),0)
+IFERROR(VLOOKUP(A72,Кор.1!$A$17:$K$21,11,FALSE),0),2)</f>
        <v>0</v>
      </c>
      <c r="C72" s="420">
        <f t="shared" si="2"/>
        <v>0</v>
      </c>
      <c r="D72" s="350" t="str">
        <f t="shared" si="3"/>
        <v>ОК</v>
      </c>
      <c r="E72" s="350" t="str">
        <f>IF(D72&lt;&gt;"ОК",VLOOKUP(A72,Поверка!$A$2:$J$389,8,FALSE),"")</f>
        <v/>
      </c>
      <c r="G72" s="563">
        <v>0</v>
      </c>
      <c r="H72" s="563">
        <v>0</v>
      </c>
    </row>
    <row r="73" spans="1:8" ht="14.1" customHeight="1" x14ac:dyDescent="0.2">
      <c r="A73" s="353">
        <v>7072</v>
      </c>
      <c r="B73" s="420">
        <f>ROUND(
+ROUND((Поверка!H73+IFERROR(VLOOKUP(A73,Кор.1!$A$13:$H$13,6,FALSE),0))*22.88,2)
+ROUND((Поверка!J73+IFERROR(VLOOKUP(A73,Кор.1!$A$13:$H$13,8,FALSE),0))*31.69,2)
+IFERROR(VLOOKUP(A73,Кор.1!$A$17:$K$21,9,FALSE),0)
+IFERROR(VLOOKUP(A73,Кор.1!$A$17:$K$21,11,FALSE),0),2)</f>
        <v>327.42</v>
      </c>
      <c r="C73" s="420">
        <f t="shared" si="2"/>
        <v>327.42</v>
      </c>
      <c r="D73" s="350" t="str">
        <f t="shared" si="3"/>
        <v>ОК</v>
      </c>
      <c r="E73" s="350" t="str">
        <f>IF(D73&lt;&gt;"ОК",VLOOKUP(A73,Поверка!$A$2:$J$389,8,FALSE),"")</f>
        <v/>
      </c>
      <c r="G73" s="563">
        <v>137.28</v>
      </c>
      <c r="H73" s="563">
        <v>190.14</v>
      </c>
    </row>
    <row r="74" spans="1:8" ht="14.1" customHeight="1" x14ac:dyDescent="0.2">
      <c r="A74" s="353">
        <v>7073</v>
      </c>
      <c r="B74" s="420">
        <f>ROUND(
+ROUND((Поверка!H74+IFERROR(VLOOKUP(A74,Кор.1!$A$13:$H$13,6,FALSE),0))*22.88,2)
+ROUND((Поверка!J74+IFERROR(VLOOKUP(A74,Кор.1!$A$13:$H$13,8,FALSE),0))*31.69,2)
+IFERROR(VLOOKUP(A74,Кор.1!$A$17:$K$21,9,FALSE),0)
+IFERROR(VLOOKUP(A74,Кор.1!$A$17:$K$21,11,FALSE),0),2)</f>
        <v>1017.74</v>
      </c>
      <c r="C74" s="420">
        <f t="shared" si="2"/>
        <v>1017.74</v>
      </c>
      <c r="D74" s="350" t="str">
        <f t="shared" si="3"/>
        <v>ОК</v>
      </c>
      <c r="E74" s="350" t="str">
        <f>IF(D74&lt;&gt;"ОК",VLOOKUP(A74,Поверка!$A$2:$J$389,8,FALSE),"")</f>
        <v/>
      </c>
      <c r="G74" s="563">
        <v>299.95999999999998</v>
      </c>
      <c r="H74" s="563">
        <v>717.78</v>
      </c>
    </row>
    <row r="75" spans="1:8" ht="14.1" customHeight="1" x14ac:dyDescent="0.2">
      <c r="A75" s="353">
        <v>7074</v>
      </c>
      <c r="B75" s="420">
        <f>ROUND(
+ROUND((Поверка!H75+IFERROR(VLOOKUP(A75,Кор.1!$A$13:$H$13,6,FALSE),0))*22.88,2)
+ROUND((Поверка!J75+IFERROR(VLOOKUP(A75,Кор.1!$A$13:$H$13,8,FALSE),0))*31.69,2)
+IFERROR(VLOOKUP(A75,Кор.1!$A$17:$K$21,9,FALSE),0)
+IFERROR(VLOOKUP(A75,Кор.1!$A$17:$K$21,11,FALSE),0),2)</f>
        <v>109.14</v>
      </c>
      <c r="C75" s="420">
        <f t="shared" si="2"/>
        <v>109.14</v>
      </c>
      <c r="D75" s="350" t="str">
        <f t="shared" si="3"/>
        <v>ОК</v>
      </c>
      <c r="E75" s="350" t="str">
        <f>IF(D75&lt;&gt;"ОК",VLOOKUP(A75,Поверка!$A$2:$J$389,8,FALSE),"")</f>
        <v/>
      </c>
      <c r="G75" s="563">
        <v>45.76</v>
      </c>
      <c r="H75" s="563">
        <v>63.38</v>
      </c>
    </row>
    <row r="76" spans="1:8" ht="14.1" customHeight="1" x14ac:dyDescent="0.2">
      <c r="A76" s="353">
        <v>7075</v>
      </c>
      <c r="B76" s="420">
        <f>ROUND(
+ROUND((Поверка!H76+IFERROR(VLOOKUP(A76,Кор.1!$A$13:$H$13,6,FALSE),0))*22.88,2)
+ROUND((Поверка!J76+IFERROR(VLOOKUP(A76,Кор.1!$A$13:$H$13,8,FALSE),0))*31.69,2)
+IFERROR(VLOOKUP(A76,Кор.1!$A$17:$K$21,9,FALSE),0)
+IFERROR(VLOOKUP(A76,Кор.1!$A$17:$K$21,11,FALSE),0),2)</f>
        <v>290.47000000000003</v>
      </c>
      <c r="C76" s="420">
        <f t="shared" si="2"/>
        <v>290.47000000000003</v>
      </c>
      <c r="D76" s="350" t="str">
        <f t="shared" si="3"/>
        <v>ОК</v>
      </c>
      <c r="E76" s="350" t="str">
        <f>IF(D76&lt;&gt;"ОК",VLOOKUP(A76,Поверка!$A$2:$J$389,8,FALSE),"")</f>
        <v/>
      </c>
      <c r="G76" s="563">
        <v>68.64</v>
      </c>
      <c r="H76" s="563">
        <v>221.83</v>
      </c>
    </row>
    <row r="77" spans="1:8" ht="14.1" customHeight="1" x14ac:dyDescent="0.2">
      <c r="A77" s="353">
        <v>7076</v>
      </c>
      <c r="B77" s="420">
        <f>ROUND(
+ROUND((Поверка!H77+IFERROR(VLOOKUP(A77,Кор.1!$A$13:$H$13,6,FALSE),0))*22.88,2)
+ROUND((Поверка!J77+IFERROR(VLOOKUP(A77,Кор.1!$A$13:$H$13,8,FALSE),0))*31.69,2)
+IFERROR(VLOOKUP(A77,Кор.1!$A$17:$K$21,9,FALSE),0)
+IFERROR(VLOOKUP(A77,Кор.1!$A$17:$K$21,11,FALSE),0),2)</f>
        <v>672.46</v>
      </c>
      <c r="C77" s="420">
        <f t="shared" si="2"/>
        <v>672.46</v>
      </c>
      <c r="D77" s="350" t="str">
        <f t="shared" si="3"/>
        <v>ОК</v>
      </c>
      <c r="E77" s="350" t="str">
        <f>IF(D77&lt;&gt;"ОК",VLOOKUP(A77,Поверка!$A$2:$J$389,8,FALSE),"")</f>
        <v/>
      </c>
      <c r="G77" s="563">
        <v>228.8</v>
      </c>
      <c r="H77" s="563">
        <v>443.66</v>
      </c>
    </row>
    <row r="78" spans="1:8" ht="14.1" customHeight="1" x14ac:dyDescent="0.2">
      <c r="A78" s="353">
        <v>7077</v>
      </c>
      <c r="B78" s="420">
        <f>ROUND(
+ROUND((Поверка!H78+IFERROR(VLOOKUP(A78,Кор.1!$A$13:$H$13,6,FALSE),0))*22.88,2)
+ROUND((Поверка!J78+IFERROR(VLOOKUP(A78,Кор.1!$A$13:$H$13,8,FALSE),0))*31.69,2)
+IFERROR(VLOOKUP(A78,Кор.1!$A$17:$K$21,9,FALSE),0)
+IFERROR(VLOOKUP(A78,Кор.1!$A$17:$K$21,11,FALSE),0),2)</f>
        <v>626.70000000000005</v>
      </c>
      <c r="C78" s="420">
        <f t="shared" si="2"/>
        <v>626.70000000000005</v>
      </c>
      <c r="D78" s="350" t="str">
        <f t="shared" si="3"/>
        <v>ОК</v>
      </c>
      <c r="E78" s="350" t="str">
        <f>IF(D78&lt;&gt;"ОК",VLOOKUP(A78,Поверка!$A$2:$J$389,8,FALSE),"")</f>
        <v/>
      </c>
      <c r="G78" s="563">
        <v>183.04</v>
      </c>
      <c r="H78" s="563">
        <v>443.66</v>
      </c>
    </row>
    <row r="79" spans="1:8" ht="14.1" customHeight="1" x14ac:dyDescent="0.2">
      <c r="A79" s="353">
        <v>7078</v>
      </c>
      <c r="B79" s="420">
        <f>ROUND(
+ROUND((Поверка!H79+IFERROR(VLOOKUP(A79,Кор.1!$A$13:$H$13,6,FALSE),0))*22.88,2)
+ROUND((Поверка!J79+IFERROR(VLOOKUP(A79,Кор.1!$A$13:$H$13,8,FALSE),0))*31.69,2)
+IFERROR(VLOOKUP(A79,Кор.1!$A$17:$K$21,9,FALSE),0)
+IFERROR(VLOOKUP(A79,Кор.1!$A$17:$K$21,11,FALSE),0),2)</f>
        <v>172.52</v>
      </c>
      <c r="C79" s="420">
        <f t="shared" si="2"/>
        <v>172.52</v>
      </c>
      <c r="D79" s="350" t="str">
        <f t="shared" si="3"/>
        <v>ОК</v>
      </c>
      <c r="E79" s="350" t="str">
        <f>IF(D79&lt;&gt;"ОК",VLOOKUP(A79,Поверка!$A$2:$J$389,8,FALSE),"")</f>
        <v/>
      </c>
      <c r="G79" s="563">
        <v>45.76</v>
      </c>
      <c r="H79" s="563">
        <v>126.76</v>
      </c>
    </row>
    <row r="80" spans="1:8" ht="14.1" customHeight="1" x14ac:dyDescent="0.2">
      <c r="A80" s="353">
        <v>7079</v>
      </c>
      <c r="B80" s="420">
        <f>ROUND(
+ROUND((Поверка!H80+IFERROR(VLOOKUP(A80,Кор.1!$A$13:$H$13,6,FALSE),0))*22.88,2)
+ROUND((Поверка!J80+IFERROR(VLOOKUP(A80,Кор.1!$A$13:$H$13,8,FALSE),0))*31.69,2)
+IFERROR(VLOOKUP(A80,Кор.1!$A$17:$K$21,9,FALSE),0)
+IFERROR(VLOOKUP(A80,Кор.1!$A$17:$K$21,11,FALSE),0),2)</f>
        <v>204.21</v>
      </c>
      <c r="C80" s="420">
        <f t="shared" si="2"/>
        <v>204.21</v>
      </c>
      <c r="D80" s="350" t="str">
        <f t="shared" si="3"/>
        <v>ОК</v>
      </c>
      <c r="E80" s="350" t="str">
        <f>IF(D80&lt;&gt;"ОК",VLOOKUP(A80,Поверка!$A$2:$J$389,8,FALSE),"")</f>
        <v/>
      </c>
      <c r="G80" s="563">
        <v>45.76</v>
      </c>
      <c r="H80" s="563">
        <v>158.44999999999999</v>
      </c>
    </row>
    <row r="81" spans="1:8" ht="14.1" customHeight="1" x14ac:dyDescent="0.2">
      <c r="A81" s="353">
        <v>7080</v>
      </c>
      <c r="B81" s="420">
        <f>ROUND(
+ROUND((Поверка!H81+IFERROR(VLOOKUP(A81,Кор.1!$A$13:$H$13,6,FALSE),0))*22.88,2)
+ROUND((Поверка!J81+IFERROR(VLOOKUP(A81,Кор.1!$A$13:$H$13,8,FALSE),0))*31.69,2)
+IFERROR(VLOOKUP(A81,Кор.1!$A$17:$K$21,9,FALSE),0)
+IFERROR(VLOOKUP(A81,Кор.1!$A$17:$K$21,11,FALSE),0),2)</f>
        <v>195.4</v>
      </c>
      <c r="C81" s="420">
        <f t="shared" si="2"/>
        <v>195.4</v>
      </c>
      <c r="D81" s="350" t="str">
        <f t="shared" si="3"/>
        <v>ОК</v>
      </c>
      <c r="E81" s="350" t="str">
        <f>IF(D81&lt;&gt;"ОК",VLOOKUP(A81,Поверка!$A$2:$J$389,8,FALSE),"")</f>
        <v/>
      </c>
      <c r="G81" s="563">
        <v>68.64</v>
      </c>
      <c r="H81" s="563">
        <v>126.76</v>
      </c>
    </row>
    <row r="82" spans="1:8" ht="14.1" customHeight="1" x14ac:dyDescent="0.2">
      <c r="A82" s="353">
        <v>7081</v>
      </c>
      <c r="B82" s="420">
        <f>ROUND(
+ROUND((Поверка!H82+IFERROR(VLOOKUP(A82,Кор.1!$A$13:$H$13,6,FALSE),0))*22.88,2)
+ROUND((Поверка!J82+IFERROR(VLOOKUP(A82,Кор.1!$A$13:$H$13,8,FALSE),0))*31.69,2)
+IFERROR(VLOOKUP(A82,Кор.1!$A$17:$K$21,9,FALSE),0)
+IFERROR(VLOOKUP(A82,Кор.1!$A$17:$K$21,11,FALSE),0),2)</f>
        <v>431.3</v>
      </c>
      <c r="C82" s="420">
        <f t="shared" si="2"/>
        <v>431.3</v>
      </c>
      <c r="D82" s="350" t="str">
        <f t="shared" si="3"/>
        <v>ОК</v>
      </c>
      <c r="E82" s="350" t="str">
        <f>IF(D82&lt;&gt;"ОК",VLOOKUP(A82,Поверка!$A$2:$J$389,8,FALSE),"")</f>
        <v/>
      </c>
      <c r="G82" s="563">
        <v>114.4</v>
      </c>
      <c r="H82" s="563">
        <v>316.89999999999998</v>
      </c>
    </row>
    <row r="83" spans="1:8" ht="14.1" customHeight="1" x14ac:dyDescent="0.2">
      <c r="A83" s="353">
        <v>7082</v>
      </c>
      <c r="B83" s="420">
        <f>ROUND(
+ROUND((Поверка!H83+IFERROR(VLOOKUP(A83,Кор.1!$A$13:$H$13,6,FALSE),0))*22.88,2)
+ROUND((Поверка!J83+IFERROR(VLOOKUP(A83,Кор.1!$A$13:$H$13,8,FALSE),0))*31.69,2)
+IFERROR(VLOOKUP(A83,Кор.1!$A$17:$K$21,9,FALSE),0)
+IFERROR(VLOOKUP(A83,Кор.1!$A$17:$K$21,11,FALSE),0),2)</f>
        <v>249.97</v>
      </c>
      <c r="C83" s="420">
        <f t="shared" si="2"/>
        <v>249.97</v>
      </c>
      <c r="D83" s="350" t="str">
        <f t="shared" si="3"/>
        <v>ОК</v>
      </c>
      <c r="E83" s="350" t="str">
        <f>IF(D83&lt;&gt;"ОК",VLOOKUP(A83,Поверка!$A$2:$J$389,8,FALSE),"")</f>
        <v/>
      </c>
      <c r="G83" s="563">
        <v>91.52</v>
      </c>
      <c r="H83" s="563">
        <v>158.44999999999999</v>
      </c>
    </row>
    <row r="84" spans="1:8" ht="14.1" customHeight="1" x14ac:dyDescent="0.2">
      <c r="A84" s="353">
        <v>7083</v>
      </c>
      <c r="B84" s="420">
        <f>ROUND(
+ROUND((Поверка!H84+IFERROR(VLOOKUP(A84,Кор.1!$A$13:$H$13,6,FALSE),0))*22.88,2)
+ROUND((Поверка!J84+IFERROR(VLOOKUP(A84,Кор.1!$A$13:$H$13,8,FALSE),0))*31.69,2)
+IFERROR(VLOOKUP(A84,Кор.1!$A$17:$K$21,9,FALSE),0)
+IFERROR(VLOOKUP(A84,Кор.1!$A$17:$K$21,11,FALSE),0),2)</f>
        <v>313.35000000000002</v>
      </c>
      <c r="C84" s="420">
        <f t="shared" si="2"/>
        <v>313.35000000000002</v>
      </c>
      <c r="D84" s="350" t="str">
        <f t="shared" si="3"/>
        <v>ОК</v>
      </c>
      <c r="E84" s="350" t="str">
        <f>IF(D84&lt;&gt;"ОК",VLOOKUP(A84,Поверка!$A$2:$J$389,8,FALSE),"")</f>
        <v/>
      </c>
      <c r="G84" s="563">
        <v>91.52</v>
      </c>
      <c r="H84" s="563">
        <v>221.83</v>
      </c>
    </row>
    <row r="85" spans="1:8" ht="14.1" customHeight="1" x14ac:dyDescent="0.2">
      <c r="A85" s="353">
        <v>7084</v>
      </c>
      <c r="B85" s="420">
        <f>ROUND(
+ROUND((Поверка!H85+IFERROR(VLOOKUP(A85,Кор.1!$A$13:$H$13,6,FALSE),0))*22.88,2)
+ROUND((Поверка!J85+IFERROR(VLOOKUP(A85,Кор.1!$A$13:$H$13,8,FALSE),0))*31.69,2)
+IFERROR(VLOOKUP(A85,Кор.1!$A$17:$K$21,9,FALSE),0)
+IFERROR(VLOOKUP(A85,Кор.1!$A$17:$K$21,11,FALSE),0),2)</f>
        <v>345.04</v>
      </c>
      <c r="C85" s="420">
        <f t="shared" si="2"/>
        <v>345.04</v>
      </c>
      <c r="D85" s="350" t="str">
        <f t="shared" si="3"/>
        <v>ОК</v>
      </c>
      <c r="E85" s="350" t="str">
        <f>IF(D85&lt;&gt;"ОК",VLOOKUP(A85,Поверка!$A$2:$J$389,8,FALSE),"")</f>
        <v/>
      </c>
      <c r="G85" s="563">
        <v>91.52</v>
      </c>
      <c r="H85" s="563">
        <v>253.52</v>
      </c>
    </row>
    <row r="86" spans="1:8" ht="14.1" customHeight="1" x14ac:dyDescent="0.2">
      <c r="A86" s="353">
        <v>7085</v>
      </c>
      <c r="B86" s="420">
        <f>ROUND(
+ROUND((Поверка!H86+IFERROR(VLOOKUP(A86,Кор.1!$A$13:$H$13,6,FALSE),0))*22.88,2)
+ROUND((Поверка!J86+IFERROR(VLOOKUP(A86,Кор.1!$A$13:$H$13,8,FALSE),0))*31.69,2)
+IFERROR(VLOOKUP(A86,Кор.1!$A$17:$K$21,9,FALSE),0)
+IFERROR(VLOOKUP(A86,Кор.1!$A$17:$K$21,11,FALSE),0),2)</f>
        <v>572.13</v>
      </c>
      <c r="C86" s="420">
        <f t="shared" si="2"/>
        <v>572.13</v>
      </c>
      <c r="D86" s="350" t="str">
        <f t="shared" si="3"/>
        <v>ОК</v>
      </c>
      <c r="E86" s="350" t="str">
        <f>IF(D86&lt;&gt;"ОК",VLOOKUP(A86,Поверка!$A$2:$J$389,8,FALSE),"")</f>
        <v/>
      </c>
      <c r="G86" s="563">
        <v>160.16</v>
      </c>
      <c r="H86" s="563">
        <v>411.97</v>
      </c>
    </row>
    <row r="87" spans="1:8" ht="14.1" customHeight="1" x14ac:dyDescent="0.2">
      <c r="A87" s="353">
        <v>7086</v>
      </c>
      <c r="B87" s="420">
        <f>ROUND(
+ROUND((Поверка!H87+IFERROR(VLOOKUP(A87,Кор.1!$A$13:$H$13,6,FALSE),0))*22.88,2)
+ROUND((Поверка!J87+IFERROR(VLOOKUP(A87,Кор.1!$A$13:$H$13,8,FALSE),0))*31.69,2)
+IFERROR(VLOOKUP(A87,Кор.1!$A$17:$K$21,9,FALSE),0)
+IFERROR(VLOOKUP(A87,Кор.1!$A$17:$K$21,11,FALSE),0),2)</f>
        <v>163.71</v>
      </c>
      <c r="C87" s="420">
        <f t="shared" si="2"/>
        <v>163.71</v>
      </c>
      <c r="D87" s="350" t="str">
        <f t="shared" si="3"/>
        <v>ОК</v>
      </c>
      <c r="E87" s="350" t="str">
        <f>IF(D87&lt;&gt;"ОК",VLOOKUP(A87,Поверка!$A$2:$J$389,8,FALSE),"")</f>
        <v/>
      </c>
      <c r="G87" s="563">
        <v>68.64</v>
      </c>
      <c r="H87" s="563">
        <v>95.07</v>
      </c>
    </row>
    <row r="88" spans="1:8" ht="14.1" customHeight="1" x14ac:dyDescent="0.2">
      <c r="A88" s="353">
        <v>7087</v>
      </c>
      <c r="B88" s="420">
        <f>ROUND(
+ROUND((Поверка!H88+IFERROR(VLOOKUP(A88,Кор.1!$A$13:$H$13,6,FALSE),0))*22.88,2)
+ROUND((Поверка!J88+IFERROR(VLOOKUP(A88,Кор.1!$A$13:$H$13,8,FALSE),0))*31.69,2)
+IFERROR(VLOOKUP(A88,Кор.1!$A$17:$K$21,9,FALSE),0)
+IFERROR(VLOOKUP(A88,Кор.1!$A$17:$K$21,11,FALSE),0),2)</f>
        <v>0</v>
      </c>
      <c r="C88" s="420">
        <f t="shared" si="2"/>
        <v>0</v>
      </c>
      <c r="D88" s="350" t="str">
        <f t="shared" si="3"/>
        <v>ОК</v>
      </c>
      <c r="E88" s="350" t="str">
        <f>IF(D88&lt;&gt;"ОК",VLOOKUP(A88,Поверка!$A$2:$J$389,8,FALSE),"")</f>
        <v/>
      </c>
      <c r="G88" s="563">
        <v>0</v>
      </c>
      <c r="H88" s="563">
        <v>0</v>
      </c>
    </row>
    <row r="89" spans="1:8" ht="14.1" customHeight="1" x14ac:dyDescent="0.2">
      <c r="A89" s="353">
        <v>7088</v>
      </c>
      <c r="B89" s="420">
        <f>ROUND(
+ROUND((Поверка!H89+IFERROR(VLOOKUP(A89,Кор.1!$A$13:$H$13,6,FALSE),0))*22.88,2)
+ROUND((Поверка!J89+IFERROR(VLOOKUP(A89,Кор.1!$A$13:$H$13,8,FALSE),0))*31.69,2)
+IFERROR(VLOOKUP(A89,Кор.1!$A$17:$K$21,9,FALSE),0)
+IFERROR(VLOOKUP(A89,Кор.1!$A$17:$K$21,11,FALSE),0),2)</f>
        <v>381.99</v>
      </c>
      <c r="C89" s="420">
        <f t="shared" si="2"/>
        <v>381.99</v>
      </c>
      <c r="D89" s="350" t="str">
        <f t="shared" si="3"/>
        <v>ОК</v>
      </c>
      <c r="E89" s="350" t="str">
        <f>IF(D89&lt;&gt;"ОК",VLOOKUP(A89,Поверка!$A$2:$J$389,8,FALSE),"")</f>
        <v/>
      </c>
      <c r="G89" s="563">
        <v>160.16</v>
      </c>
      <c r="H89" s="563">
        <v>221.83</v>
      </c>
    </row>
    <row r="90" spans="1:8" ht="14.1" customHeight="1" x14ac:dyDescent="0.2">
      <c r="A90" s="353">
        <v>7089</v>
      </c>
      <c r="B90" s="420">
        <f>ROUND(
+ROUND((Поверка!H90+IFERROR(VLOOKUP(A90,Кор.1!$A$13:$H$13,6,FALSE),0))*22.88,2)
+ROUND((Поверка!J90+IFERROR(VLOOKUP(A90,Кор.1!$A$13:$H$13,8,FALSE),0))*31.69,2)
+IFERROR(VLOOKUP(A90,Кор.1!$A$17:$K$21,9,FALSE),0)
+IFERROR(VLOOKUP(A90,Кор.1!$A$17:$K$21,11,FALSE),0),2)</f>
        <v>844.98</v>
      </c>
      <c r="C90" s="420">
        <f t="shared" si="2"/>
        <v>844.98</v>
      </c>
      <c r="D90" s="350" t="str">
        <f t="shared" si="3"/>
        <v>ОК</v>
      </c>
      <c r="E90" s="350" t="str">
        <f>IF(D90&lt;&gt;"ОК",VLOOKUP(A90,Поверка!$A$2:$J$389,8,FALSE),"")</f>
        <v/>
      </c>
      <c r="G90" s="563">
        <v>274.56</v>
      </c>
      <c r="H90" s="563">
        <v>570.41999999999996</v>
      </c>
    </row>
    <row r="91" spans="1:8" ht="14.1" customHeight="1" x14ac:dyDescent="0.2">
      <c r="A91" s="353">
        <v>7090</v>
      </c>
      <c r="B91" s="420">
        <f>ROUND(
+ROUND((Поверка!H91+IFERROR(VLOOKUP(A91,Кор.1!$A$13:$H$13,6,FALSE),0))*22.88,2)
+ROUND((Поверка!J91+IFERROR(VLOOKUP(A91,Кор.1!$A$13:$H$13,8,FALSE),0))*31.69,2)
+IFERROR(VLOOKUP(A91,Кор.1!$A$17:$K$21,9,FALSE),0)
+IFERROR(VLOOKUP(A91,Кор.1!$A$17:$K$21,11,FALSE),0),2)</f>
        <v>0</v>
      </c>
      <c r="C91" s="420">
        <f t="shared" si="2"/>
        <v>0</v>
      </c>
      <c r="D91" s="350" t="str">
        <f t="shared" si="3"/>
        <v>ОК</v>
      </c>
      <c r="E91" s="350" t="str">
        <f>IF(D91&lt;&gt;"ОК",VLOOKUP(A91,Поверка!$A$2:$J$389,8,FALSE),"")</f>
        <v/>
      </c>
      <c r="G91" s="563">
        <v>0</v>
      </c>
      <c r="H91" s="563">
        <v>0</v>
      </c>
    </row>
    <row r="92" spans="1:8" ht="14.1" customHeight="1" x14ac:dyDescent="0.2">
      <c r="A92" s="353">
        <v>7091</v>
      </c>
      <c r="B92" s="420">
        <f>ROUND(
+ROUND((Поверка!H92+IFERROR(VLOOKUP(A92,Кор.1!$A$13:$H$13,6,FALSE),0))*22.88,2)
+ROUND((Поверка!J92+IFERROR(VLOOKUP(A92,Кор.1!$A$13:$H$13,8,FALSE),0))*31.69,2)
+IFERROR(VLOOKUP(A92,Кор.1!$A$17:$K$21,9,FALSE),0)
+IFERROR(VLOOKUP(A92,Кор.1!$A$17:$K$21,11,FALSE),0),2)</f>
        <v>563.32000000000005</v>
      </c>
      <c r="C92" s="420">
        <f t="shared" si="2"/>
        <v>563.32000000000005</v>
      </c>
      <c r="D92" s="350" t="str">
        <f t="shared" si="3"/>
        <v>ОК</v>
      </c>
      <c r="E92" s="350" t="str">
        <f>IF(D92&lt;&gt;"ОК",VLOOKUP(A92,Поверка!$A$2:$J$389,8,FALSE),"")</f>
        <v/>
      </c>
      <c r="G92" s="563">
        <v>183.04</v>
      </c>
      <c r="H92" s="563">
        <v>380.28</v>
      </c>
    </row>
    <row r="93" spans="1:8" ht="14.1" customHeight="1" x14ac:dyDescent="0.2">
      <c r="A93" s="353">
        <v>7092</v>
      </c>
      <c r="B93" s="420">
        <f>ROUND(
+ROUND((Поверка!H93+IFERROR(VLOOKUP(A93,Кор.1!$A$13:$H$13,6,FALSE),0))*22.88,2)
+ROUND((Поверка!J93+IFERROR(VLOOKUP(A93,Кор.1!$A$13:$H$13,8,FALSE),0))*31.69,2)
+IFERROR(VLOOKUP(A93,Кор.1!$A$17:$K$21,9,FALSE),0)
+IFERROR(VLOOKUP(A93,Кор.1!$A$17:$K$21,11,FALSE),0),2)</f>
        <v>477.06</v>
      </c>
      <c r="C93" s="420">
        <f t="shared" si="2"/>
        <v>477.06</v>
      </c>
      <c r="D93" s="350" t="str">
        <f t="shared" si="3"/>
        <v>ОК</v>
      </c>
      <c r="E93" s="350" t="str">
        <f>IF(D93&lt;&gt;"ОК",VLOOKUP(A93,Поверка!$A$2:$J$389,8,FALSE),"")</f>
        <v/>
      </c>
      <c r="G93" s="563">
        <v>160.16</v>
      </c>
      <c r="H93" s="563">
        <v>316.89999999999998</v>
      </c>
    </row>
    <row r="94" spans="1:8" ht="14.1" customHeight="1" x14ac:dyDescent="0.2">
      <c r="A94" s="353">
        <v>7093</v>
      </c>
      <c r="B94" s="420">
        <f>ROUND(
+ROUND((Поверка!H94+IFERROR(VLOOKUP(A94,Кор.1!$A$13:$H$13,6,FALSE),0))*22.88,2)
+ROUND((Поверка!J94+IFERROR(VLOOKUP(A94,Кор.1!$A$13:$H$13,8,FALSE),0))*31.69,2)
+IFERROR(VLOOKUP(A94,Кор.1!$A$17:$K$21,9,FALSE),0)
+IFERROR(VLOOKUP(A94,Кор.1!$A$17:$K$21,11,FALSE),0),2)</f>
        <v>0</v>
      </c>
      <c r="C94" s="420">
        <f t="shared" si="2"/>
        <v>0</v>
      </c>
      <c r="D94" s="350" t="str">
        <f t="shared" si="3"/>
        <v>ОК</v>
      </c>
      <c r="E94" s="350" t="str">
        <f>IF(D94&lt;&gt;"ОК",VLOOKUP(A94,Поверка!$A$2:$J$389,8,FALSE),"")</f>
        <v/>
      </c>
      <c r="G94" s="563">
        <v>0</v>
      </c>
      <c r="H94" s="563">
        <v>0</v>
      </c>
    </row>
    <row r="95" spans="1:8" ht="14.1" customHeight="1" x14ac:dyDescent="0.2">
      <c r="A95" s="353">
        <v>7094</v>
      </c>
      <c r="B95" s="420">
        <f>ROUND(
+ROUND((Поверка!H95+IFERROR(VLOOKUP(A95,Кор.1!$A$13:$H$13,6,FALSE),0))*22.88,2)
+ROUND((Поверка!J95+IFERROR(VLOOKUP(A95,Кор.1!$A$13:$H$13,8,FALSE),0))*31.69,2)
+IFERROR(VLOOKUP(A95,Кор.1!$A$17:$K$21,9,FALSE),0)
+IFERROR(VLOOKUP(A95,Кор.1!$A$17:$K$21,11,FALSE),0),2)</f>
        <v>195.4</v>
      </c>
      <c r="C95" s="420">
        <f t="shared" si="2"/>
        <v>195.4</v>
      </c>
      <c r="D95" s="350" t="str">
        <f t="shared" si="3"/>
        <v>ОК</v>
      </c>
      <c r="E95" s="350" t="str">
        <f>IF(D95&lt;&gt;"ОК",VLOOKUP(A95,Поверка!$A$2:$J$389,8,FALSE),"")</f>
        <v/>
      </c>
      <c r="G95" s="563">
        <v>68.64</v>
      </c>
      <c r="H95" s="563">
        <v>126.76</v>
      </c>
    </row>
    <row r="96" spans="1:8" ht="14.1" customHeight="1" x14ac:dyDescent="0.2">
      <c r="A96" s="353">
        <v>7095</v>
      </c>
      <c r="B96" s="420">
        <f>ROUND(
+ROUND((Поверка!H96+IFERROR(VLOOKUP(A96,Кор.1!$A$13:$H$13,6,FALSE),0))*22.88,2)
+ROUND((Поверка!J96+IFERROR(VLOOKUP(A96,Кор.1!$A$13:$H$13,8,FALSE),0))*31.69,2)
+IFERROR(VLOOKUP(A96,Кор.1!$A$17:$K$21,9,FALSE),0)
+IFERROR(VLOOKUP(A96,Кор.1!$A$17:$K$21,11,FALSE),0),2)</f>
        <v>381.99</v>
      </c>
      <c r="C96" s="420">
        <f t="shared" si="2"/>
        <v>381.99</v>
      </c>
      <c r="D96" s="350" t="str">
        <f t="shared" si="3"/>
        <v>ОК</v>
      </c>
      <c r="E96" s="350" t="str">
        <f>IF(D96&lt;&gt;"ОК",VLOOKUP(A96,Поверка!$A$2:$J$389,8,FALSE),"")</f>
        <v/>
      </c>
      <c r="G96" s="563">
        <v>160.16</v>
      </c>
      <c r="H96" s="563">
        <v>221.83</v>
      </c>
    </row>
    <row r="97" spans="1:8" ht="14.1" customHeight="1" x14ac:dyDescent="0.2">
      <c r="A97" s="353">
        <v>7096</v>
      </c>
      <c r="B97" s="420">
        <f>ROUND(
+ROUND((Поверка!H97+IFERROR(VLOOKUP(A97,Кор.1!$A$13:$H$13,6,FALSE),0))*22.88,2)
+ROUND((Поверка!J97+IFERROR(VLOOKUP(A97,Кор.1!$A$13:$H$13,8,FALSE),0))*31.69,2)
+IFERROR(VLOOKUP(A97,Кор.1!$A$17:$K$21,9,FALSE),0)
+IFERROR(VLOOKUP(A97,Кор.1!$A$17:$K$21,11,FALSE),0),2)</f>
        <v>109.14</v>
      </c>
      <c r="C97" s="420">
        <f t="shared" si="2"/>
        <v>109.14</v>
      </c>
      <c r="D97" s="350" t="str">
        <f t="shared" si="3"/>
        <v>ОК</v>
      </c>
      <c r="E97" s="350" t="str">
        <f>IF(D97&lt;&gt;"ОК",VLOOKUP(A97,Поверка!$A$2:$J$389,8,FALSE),"")</f>
        <v/>
      </c>
      <c r="G97" s="563">
        <v>45.76</v>
      </c>
      <c r="H97" s="563">
        <v>63.38</v>
      </c>
    </row>
    <row r="98" spans="1:8" ht="14.1" customHeight="1" x14ac:dyDescent="0.2">
      <c r="A98" s="353">
        <v>7097</v>
      </c>
      <c r="B98" s="420">
        <f>ROUND(
+ROUND((Поверка!H98+IFERROR(VLOOKUP(A98,Кор.1!$A$13:$H$13,6,FALSE),0))*22.88,2)
+ROUND((Поверка!J98+IFERROR(VLOOKUP(A98,Кор.1!$A$13:$H$13,8,FALSE),0))*31.69,2)
+IFERROR(VLOOKUP(A98,Кор.1!$A$17:$K$21,9,FALSE),0)
+IFERROR(VLOOKUP(A98,Кор.1!$A$17:$K$21,11,FALSE),0),2)</f>
        <v>281.66000000000003</v>
      </c>
      <c r="C98" s="420">
        <f t="shared" si="2"/>
        <v>281.66000000000003</v>
      </c>
      <c r="D98" s="350" t="str">
        <f t="shared" si="3"/>
        <v>ОК</v>
      </c>
      <c r="E98" s="350" t="str">
        <f>IF(D98&lt;&gt;"ОК",VLOOKUP(A98,Поверка!$A$2:$J$389,8,FALSE),"")</f>
        <v/>
      </c>
      <c r="G98" s="563">
        <v>91.52</v>
      </c>
      <c r="H98" s="563">
        <v>190.14</v>
      </c>
    </row>
    <row r="99" spans="1:8" ht="14.1" customHeight="1" x14ac:dyDescent="0.2">
      <c r="A99" s="353">
        <v>7098</v>
      </c>
      <c r="B99" s="420">
        <f>ROUND(
+ROUND((Поверка!H99+IFERROR(VLOOKUP(A99,Кор.1!$A$13:$H$13,6,FALSE),0))*22.88,2)
+ROUND((Поверка!J99+IFERROR(VLOOKUP(A99,Кор.1!$A$13:$H$13,8,FALSE),0))*31.69,2)
+IFERROR(VLOOKUP(A99,Кор.1!$A$17:$K$21,9,FALSE),0)
+IFERROR(VLOOKUP(A99,Кор.1!$A$17:$K$21,11,FALSE),0),2)</f>
        <v>436.56</v>
      </c>
      <c r="C99" s="420">
        <f t="shared" si="2"/>
        <v>436.56</v>
      </c>
      <c r="D99" s="350" t="str">
        <f t="shared" si="3"/>
        <v>ОК</v>
      </c>
      <c r="E99" s="350" t="str">
        <f>IF(D99&lt;&gt;"ОК",VLOOKUP(A99,Поверка!$A$2:$J$389,8,FALSE),"")</f>
        <v/>
      </c>
      <c r="G99" s="563">
        <v>183.04</v>
      </c>
      <c r="H99" s="563">
        <v>253.52</v>
      </c>
    </row>
    <row r="100" spans="1:8" ht="14.1" customHeight="1" x14ac:dyDescent="0.2">
      <c r="A100" s="353">
        <v>7099</v>
      </c>
      <c r="B100" s="420">
        <f>ROUND(
+ROUND((Поверка!H100+IFERROR(VLOOKUP(A100,Кор.1!$A$13:$H$13,6,FALSE),0))*22.88,2)
+ROUND((Поверка!J100+IFERROR(VLOOKUP(A100,Кор.1!$A$13:$H$13,8,FALSE),0))*31.69,2)
+IFERROR(VLOOKUP(A100,Кор.1!$A$17:$K$21,9,FALSE),0)
+IFERROR(VLOOKUP(A100,Кор.1!$A$17:$K$21,11,FALSE),0),2)</f>
        <v>304.54000000000002</v>
      </c>
      <c r="C100" s="420">
        <f t="shared" si="2"/>
        <v>304.54000000000002</v>
      </c>
      <c r="D100" s="350" t="str">
        <f t="shared" si="3"/>
        <v>ОК</v>
      </c>
      <c r="E100" s="350" t="str">
        <f>IF(D100&lt;&gt;"ОК",VLOOKUP(A100,Поверка!$A$2:$J$389,8,FALSE),"")</f>
        <v/>
      </c>
      <c r="G100" s="563">
        <v>114.4</v>
      </c>
      <c r="H100" s="563">
        <v>190.14</v>
      </c>
    </row>
    <row r="101" spans="1:8" ht="14.1" customHeight="1" x14ac:dyDescent="0.2">
      <c r="A101" s="353">
        <v>7100</v>
      </c>
      <c r="B101" s="420">
        <f>ROUND(
+ROUND((Поверка!H101+IFERROR(VLOOKUP(A101,Кор.1!$A$13:$H$13,6,FALSE),0))*22.88,2)
+ROUND((Поверка!J101+IFERROR(VLOOKUP(A101,Кор.1!$A$13:$H$13,8,FALSE),0))*31.69,2)
+IFERROR(VLOOKUP(A101,Кор.1!$A$17:$K$21,9,FALSE),0)
+IFERROR(VLOOKUP(A101,Кор.1!$A$17:$K$21,11,FALSE),0),2)</f>
        <v>218.28</v>
      </c>
      <c r="C101" s="420">
        <f t="shared" si="2"/>
        <v>218.28</v>
      </c>
      <c r="D101" s="350" t="str">
        <f t="shared" si="3"/>
        <v>ОК</v>
      </c>
      <c r="E101" s="350" t="str">
        <f>IF(D101&lt;&gt;"ОК",VLOOKUP(A101,Поверка!$A$2:$J$389,8,FALSE),"")</f>
        <v/>
      </c>
      <c r="G101" s="563">
        <v>91.52</v>
      </c>
      <c r="H101" s="563">
        <v>126.76</v>
      </c>
    </row>
    <row r="102" spans="1:8" ht="14.1" customHeight="1" x14ac:dyDescent="0.2">
      <c r="A102" s="353">
        <v>7101</v>
      </c>
      <c r="B102" s="420">
        <f>ROUND(
+ROUND((Поверка!H102+IFERROR(VLOOKUP(A102,Кор.1!$A$13:$H$13,6,FALSE),0))*22.88,2)
+ROUND((Поверка!J102+IFERROR(VLOOKUP(A102,Кор.1!$A$13:$H$13,8,FALSE),0))*31.69,2)
+IFERROR(VLOOKUP(A102,Кор.1!$A$17:$K$21,9,FALSE),0)
+IFERROR(VLOOKUP(A102,Кор.1!$A$17:$K$21,11,FALSE),0),2)</f>
        <v>381.99</v>
      </c>
      <c r="C102" s="420">
        <f t="shared" si="2"/>
        <v>381.99</v>
      </c>
      <c r="D102" s="350" t="str">
        <f t="shared" si="3"/>
        <v>ОК</v>
      </c>
      <c r="E102" s="350" t="str">
        <f>IF(D102&lt;&gt;"ОК",VLOOKUP(A102,Поверка!$A$2:$J$389,8,FALSE),"")</f>
        <v/>
      </c>
      <c r="G102" s="563">
        <v>160.16</v>
      </c>
      <c r="H102" s="563">
        <v>221.83</v>
      </c>
    </row>
    <row r="103" spans="1:8" ht="14.1" customHeight="1" x14ac:dyDescent="0.2">
      <c r="A103" s="353">
        <v>7102</v>
      </c>
      <c r="B103" s="420">
        <f>ROUND(
+ROUND((Поверка!H103+IFERROR(VLOOKUP(A103,Кор.1!$A$13:$H$13,6,FALSE),0))*22.88,2)
+ROUND((Поверка!J103+IFERROR(VLOOKUP(A103,Кор.1!$A$13:$H$13,8,FALSE),0))*31.69,2)
+IFERROR(VLOOKUP(A103,Кор.1!$A$17:$K$21,9,FALSE),0)
+IFERROR(VLOOKUP(A103,Кор.1!$A$17:$K$21,11,FALSE),0),2)</f>
        <v>86.26</v>
      </c>
      <c r="C103" s="420">
        <f t="shared" si="2"/>
        <v>86.26</v>
      </c>
      <c r="D103" s="350" t="str">
        <f t="shared" si="3"/>
        <v>ОК</v>
      </c>
      <c r="E103" s="350" t="str">
        <f>IF(D103&lt;&gt;"ОК",VLOOKUP(A103,Поверка!$A$2:$J$389,8,FALSE),"")</f>
        <v/>
      </c>
      <c r="G103" s="563">
        <v>22.88</v>
      </c>
      <c r="H103" s="563">
        <v>63.38</v>
      </c>
    </row>
    <row r="104" spans="1:8" ht="14.1" customHeight="1" x14ac:dyDescent="0.2">
      <c r="A104" s="353">
        <v>7103</v>
      </c>
      <c r="B104" s="420">
        <f>ROUND(
+ROUND((Поверка!H104+IFERROR(VLOOKUP(A104,Кор.1!$A$13:$H$13,6,FALSE),0))*22.88,2)
+ROUND((Поверка!J104+IFERROR(VLOOKUP(A104,Кор.1!$A$13:$H$13,8,FALSE),0))*31.69,2)
+IFERROR(VLOOKUP(A104,Кор.1!$A$17:$K$21,9,FALSE),0)
+IFERROR(VLOOKUP(A104,Кор.1!$A$17:$K$21,11,FALSE),0),2)</f>
        <v>258.77999999999997</v>
      </c>
      <c r="C104" s="420">
        <f t="shared" si="2"/>
        <v>258.77999999999997</v>
      </c>
      <c r="D104" s="350" t="str">
        <f t="shared" si="3"/>
        <v>ОК</v>
      </c>
      <c r="E104" s="350" t="str">
        <f>IF(D104&lt;&gt;"ОК",VLOOKUP(A104,Поверка!$A$2:$J$389,8,FALSE),"")</f>
        <v/>
      </c>
      <c r="G104" s="563">
        <v>68.64</v>
      </c>
      <c r="H104" s="563">
        <v>190.14</v>
      </c>
    </row>
    <row r="105" spans="1:8" ht="14.1" customHeight="1" x14ac:dyDescent="0.2">
      <c r="A105" s="353">
        <v>7104</v>
      </c>
      <c r="B105" s="420">
        <f>ROUND(
+ROUND((Поверка!H105+IFERROR(VLOOKUP(A105,Кор.1!$A$13:$H$13,6,FALSE),0))*22.88,2)
+ROUND((Поверка!J105+IFERROR(VLOOKUP(A105,Кор.1!$A$13:$H$13,8,FALSE),0))*31.69,2)
+IFERROR(VLOOKUP(A105,Кор.1!$A$17:$K$21,9,FALSE),0)
+IFERROR(VLOOKUP(A105,Кор.1!$A$17:$K$21,11,FALSE),0),2)</f>
        <v>381.99</v>
      </c>
      <c r="C105" s="420">
        <f t="shared" si="2"/>
        <v>381.99</v>
      </c>
      <c r="D105" s="350" t="str">
        <f t="shared" si="3"/>
        <v>ОК</v>
      </c>
      <c r="E105" s="350" t="str">
        <f>IF(D105&lt;&gt;"ОК",VLOOKUP(A105,Поверка!$A$2:$J$389,8,FALSE),"")</f>
        <v/>
      </c>
      <c r="G105" s="563">
        <v>160.16</v>
      </c>
      <c r="H105" s="563">
        <v>221.83</v>
      </c>
    </row>
    <row r="106" spans="1:8" ht="14.1" customHeight="1" x14ac:dyDescent="0.2">
      <c r="A106" s="353">
        <v>7105</v>
      </c>
      <c r="B106" s="420">
        <f>ROUND(
+ROUND((Поверка!H106+IFERROR(VLOOKUP(A106,Кор.1!$A$13:$H$13,6,FALSE),0))*22.88,2)
+ROUND((Поверка!J106+IFERROR(VLOOKUP(A106,Кор.1!$A$13:$H$13,8,FALSE),0))*31.69,2)
+IFERROR(VLOOKUP(A106,Кор.1!$A$17:$K$21,9,FALSE),0)
+IFERROR(VLOOKUP(A106,Кор.1!$A$17:$K$21,11,FALSE),0),2)</f>
        <v>0</v>
      </c>
      <c r="C106" s="420">
        <f t="shared" si="2"/>
        <v>0</v>
      </c>
      <c r="D106" s="350" t="str">
        <f t="shared" si="3"/>
        <v>ОК</v>
      </c>
      <c r="E106" s="350" t="str">
        <f>IF(D106&lt;&gt;"ОК",VLOOKUP(A106,Поверка!$A$2:$J$389,8,FALSE),"")</f>
        <v/>
      </c>
      <c r="G106" s="563">
        <v>0</v>
      </c>
      <c r="H106" s="563">
        <v>0</v>
      </c>
    </row>
    <row r="107" spans="1:8" ht="14.1" customHeight="1" x14ac:dyDescent="0.2">
      <c r="A107" s="353">
        <v>7106</v>
      </c>
      <c r="B107" s="420">
        <f>ROUND(
+ROUND((Поверка!H107+IFERROR(VLOOKUP(A107,Кор.1!$A$13:$H$13,6,FALSE),0))*22.88,2)
+ROUND((Поверка!J107+IFERROR(VLOOKUP(A107,Кор.1!$A$13:$H$13,8,FALSE),0))*31.69,2)
+IFERROR(VLOOKUP(A107,Кор.1!$A$17:$K$21,9,FALSE),0)
+IFERROR(VLOOKUP(A107,Кор.1!$A$17:$K$21,11,FALSE),0),2)</f>
        <v>545.70000000000005</v>
      </c>
      <c r="C107" s="420">
        <f t="shared" si="2"/>
        <v>545.70000000000005</v>
      </c>
      <c r="D107" s="350" t="str">
        <f t="shared" si="3"/>
        <v>ОК</v>
      </c>
      <c r="E107" s="350" t="str">
        <f>IF(D107&lt;&gt;"ОК",VLOOKUP(A107,Поверка!$A$2:$J$389,8,FALSE),"")</f>
        <v/>
      </c>
      <c r="G107" s="563">
        <v>228.8</v>
      </c>
      <c r="H107" s="563">
        <v>316.89999999999998</v>
      </c>
    </row>
    <row r="108" spans="1:8" ht="14.1" customHeight="1" x14ac:dyDescent="0.2">
      <c r="A108" s="353">
        <v>7107</v>
      </c>
      <c r="B108" s="420">
        <f>ROUND(
+ROUND((Поверка!H108+IFERROR(VLOOKUP(A108,Кор.1!$A$13:$H$13,6,FALSE),0))*22.88,2)
+ROUND((Поверка!J108+IFERROR(VLOOKUP(A108,Кор.1!$A$13:$H$13,8,FALSE),0))*31.69,2)
+IFERROR(VLOOKUP(A108,Кор.1!$A$17:$K$21,9,FALSE),0)
+IFERROR(VLOOKUP(A108,Кор.1!$A$17:$K$21,11,FALSE),0),2)</f>
        <v>390.8</v>
      </c>
      <c r="C108" s="420">
        <f t="shared" si="2"/>
        <v>390.8</v>
      </c>
      <c r="D108" s="350" t="str">
        <f t="shared" si="3"/>
        <v>ОК</v>
      </c>
      <c r="E108" s="350" t="str">
        <f>IF(D108&lt;&gt;"ОК",VLOOKUP(A108,Поверка!$A$2:$J$389,8,FALSE),"")</f>
        <v/>
      </c>
      <c r="G108" s="563">
        <v>137.28</v>
      </c>
      <c r="H108" s="563">
        <v>253.52</v>
      </c>
    </row>
    <row r="109" spans="1:8" ht="14.1" customHeight="1" x14ac:dyDescent="0.2">
      <c r="A109" s="353">
        <v>7108</v>
      </c>
      <c r="B109" s="420">
        <f>ROUND(
+ROUND((Поверка!H109+IFERROR(VLOOKUP(A109,Кор.1!$A$13:$H$13,6,FALSE),0))*22.88,2)
+ROUND((Поверка!J109+IFERROR(VLOOKUP(A109,Кор.1!$A$13:$H$13,8,FALSE),0))*31.69,2)
+IFERROR(VLOOKUP(A109,Кор.1!$A$17:$K$21,9,FALSE),0)
+IFERROR(VLOOKUP(A109,Кор.1!$A$17:$K$21,11,FALSE),0),2)</f>
        <v>545.70000000000005</v>
      </c>
      <c r="C109" s="420">
        <f t="shared" si="2"/>
        <v>545.70000000000005</v>
      </c>
      <c r="D109" s="350" t="str">
        <f t="shared" si="3"/>
        <v>ОК</v>
      </c>
      <c r="E109" s="350" t="str">
        <f>IF(D109&lt;&gt;"ОК",VLOOKUP(A109,Поверка!$A$2:$J$389,8,FALSE),"")</f>
        <v/>
      </c>
      <c r="G109" s="563">
        <v>228.8</v>
      </c>
      <c r="H109" s="563">
        <v>316.89999999999998</v>
      </c>
    </row>
    <row r="110" spans="1:8" ht="14.1" customHeight="1" x14ac:dyDescent="0.2">
      <c r="A110" s="353">
        <v>7109</v>
      </c>
      <c r="B110" s="420">
        <f>ROUND(
+ROUND((Поверка!H110+IFERROR(VLOOKUP(A110,Кор.1!$A$13:$H$13,6,FALSE),0))*22.88,2)
+ROUND((Поверка!J110+IFERROR(VLOOKUP(A110,Кор.1!$A$13:$H$13,8,FALSE),0))*31.69,2)
+IFERROR(VLOOKUP(A110,Кор.1!$A$17:$K$21,9,FALSE),0)
+IFERROR(VLOOKUP(A110,Кор.1!$A$17:$K$21,11,FALSE),0),2)</f>
        <v>1356.98</v>
      </c>
      <c r="C110" s="420">
        <f t="shared" si="2"/>
        <v>1356.98</v>
      </c>
      <c r="D110" s="350" t="str">
        <f t="shared" si="3"/>
        <v>ОК</v>
      </c>
      <c r="E110" s="350" t="str">
        <f>IF(D110&lt;&gt;"ОК",VLOOKUP(A110,Поверка!$A$2:$J$389,8,FALSE),"")</f>
        <v/>
      </c>
      <c r="G110" s="563">
        <v>399.94</v>
      </c>
      <c r="H110" s="563">
        <v>957.04</v>
      </c>
    </row>
    <row r="111" spans="1:8" ht="14.1" customHeight="1" x14ac:dyDescent="0.2">
      <c r="A111" s="353">
        <v>7110</v>
      </c>
      <c r="B111" s="420">
        <f>ROUND(
+ROUND((Поверка!H111+IFERROR(VLOOKUP(A111,Кор.1!$A$13:$H$13,6,FALSE),0))*22.88,2)
+ROUND((Поверка!J111+IFERROR(VLOOKUP(A111,Кор.1!$A$13:$H$13,8,FALSE),0))*31.69,2)
+IFERROR(VLOOKUP(A111,Кор.1!$A$17:$K$21,9,FALSE),0)
+IFERROR(VLOOKUP(A111,Кор.1!$A$17:$K$21,11,FALSE),0),2)</f>
        <v>0</v>
      </c>
      <c r="C111" s="420">
        <f t="shared" si="2"/>
        <v>0</v>
      </c>
      <c r="D111" s="350" t="str">
        <f t="shared" si="3"/>
        <v>ОК</v>
      </c>
      <c r="E111" s="350" t="str">
        <f>IF(D111&lt;&gt;"ОК",VLOOKUP(A111,Поверка!$A$2:$J$389,8,FALSE),"")</f>
        <v/>
      </c>
      <c r="G111" s="563">
        <v>0</v>
      </c>
      <c r="H111" s="563">
        <v>0</v>
      </c>
    </row>
    <row r="112" spans="1:8" ht="14.1" customHeight="1" x14ac:dyDescent="0.2">
      <c r="A112" s="353">
        <v>7111</v>
      </c>
      <c r="B112" s="420">
        <f>ROUND(
+ROUND((Поверка!H112+IFERROR(VLOOKUP(A112,Кор.1!$A$13:$H$13,6,FALSE),0))*22.88,2)
+ROUND((Поверка!J112+IFERROR(VLOOKUP(A112,Кор.1!$A$13:$H$13,8,FALSE),0))*31.69,2)
+IFERROR(VLOOKUP(A112,Кор.1!$A$17:$K$21,9,FALSE),0)
+IFERROR(VLOOKUP(A112,Кор.1!$A$17:$K$21,11,FALSE),0),2)</f>
        <v>109.14</v>
      </c>
      <c r="C112" s="420">
        <f t="shared" si="2"/>
        <v>109.14</v>
      </c>
      <c r="D112" s="350" t="str">
        <f t="shared" si="3"/>
        <v>ОК</v>
      </c>
      <c r="E112" s="350" t="str">
        <f>IF(D112&lt;&gt;"ОК",VLOOKUP(A112,Поверка!$A$2:$J$389,8,FALSE),"")</f>
        <v/>
      </c>
      <c r="G112" s="563">
        <v>45.76</v>
      </c>
      <c r="H112" s="563">
        <v>63.38</v>
      </c>
    </row>
    <row r="113" spans="1:8" ht="14.1" customHeight="1" x14ac:dyDescent="0.2">
      <c r="A113" s="353">
        <v>7112</v>
      </c>
      <c r="B113" s="420">
        <f>ROUND(
+ROUND((Поверка!H113+IFERROR(VLOOKUP(A113,Кор.1!$A$13:$H$13,6,FALSE),0))*22.88,2)
+ROUND((Поверка!J113+IFERROR(VLOOKUP(A113,Кор.1!$A$13:$H$13,8,FALSE),0))*31.69,2)
+IFERROR(VLOOKUP(A113,Кор.1!$A$17:$K$21,9,FALSE),0)
+IFERROR(VLOOKUP(A113,Кор.1!$A$17:$K$21,11,FALSE),0),2)</f>
        <v>586.20000000000005</v>
      </c>
      <c r="C113" s="420">
        <f t="shared" si="2"/>
        <v>586.20000000000005</v>
      </c>
      <c r="D113" s="350" t="str">
        <f t="shared" si="3"/>
        <v>ОК</v>
      </c>
      <c r="E113" s="350" t="str">
        <f>IF(D113&lt;&gt;"ОК",VLOOKUP(A113,Поверка!$A$2:$J$389,8,FALSE),"")</f>
        <v/>
      </c>
      <c r="G113" s="563">
        <v>205.92</v>
      </c>
      <c r="H113" s="563">
        <v>380.28</v>
      </c>
    </row>
    <row r="114" spans="1:8" ht="14.1" customHeight="1" x14ac:dyDescent="0.2">
      <c r="A114" s="353">
        <v>7113</v>
      </c>
      <c r="B114" s="420">
        <f>ROUND(
+ROUND((Поверка!H114+IFERROR(VLOOKUP(A114,Кор.1!$A$13:$H$13,6,FALSE),0))*22.88,2)
+ROUND((Поверка!J114+IFERROR(VLOOKUP(A114,Кор.1!$A$13:$H$13,8,FALSE),0))*31.69,2)
+IFERROR(VLOOKUP(A114,Кор.1!$A$17:$K$21,9,FALSE),0)
+IFERROR(VLOOKUP(A114,Кор.1!$A$17:$K$21,11,FALSE),0),2)</f>
        <v>290.47000000000003</v>
      </c>
      <c r="C114" s="420">
        <f t="shared" si="2"/>
        <v>290.47000000000003</v>
      </c>
      <c r="D114" s="350" t="str">
        <f t="shared" si="3"/>
        <v>ОК</v>
      </c>
      <c r="E114" s="350" t="str">
        <f>IF(D114&lt;&gt;"ОК",VLOOKUP(A114,Поверка!$A$2:$J$389,8,FALSE),"")</f>
        <v/>
      </c>
      <c r="G114" s="563">
        <v>68.64</v>
      </c>
      <c r="H114" s="563">
        <v>221.83</v>
      </c>
    </row>
    <row r="115" spans="1:8" ht="14.1" customHeight="1" x14ac:dyDescent="0.2">
      <c r="A115" s="353">
        <v>7114</v>
      </c>
      <c r="B115" s="420">
        <f>ROUND(
+ROUND((Поверка!H115+IFERROR(VLOOKUP(A115,Кор.1!$A$13:$H$13,6,FALSE),0))*22.88,2)
+ROUND((Поверка!J115+IFERROR(VLOOKUP(A115,Кор.1!$A$13:$H$13,8,FALSE),0))*31.69,2)
+IFERROR(VLOOKUP(A115,Кор.1!$A$17:$K$21,9,FALSE),0)
+IFERROR(VLOOKUP(A115,Кор.1!$A$17:$K$21,11,FALSE),0),2)</f>
        <v>339.25</v>
      </c>
      <c r="C115" s="420">
        <f t="shared" si="2"/>
        <v>339.25</v>
      </c>
      <c r="D115" s="350" t="str">
        <f t="shared" si="3"/>
        <v>ОК</v>
      </c>
      <c r="E115" s="350" t="str">
        <f>IF(D115&lt;&gt;"ОК",VLOOKUP(A115,Поверка!$A$2:$J$389,8,FALSE),"")</f>
        <v/>
      </c>
      <c r="G115" s="563">
        <v>99.99</v>
      </c>
      <c r="H115" s="563">
        <v>239.26</v>
      </c>
    </row>
    <row r="116" spans="1:8" ht="14.1" customHeight="1" x14ac:dyDescent="0.2">
      <c r="A116" s="353">
        <v>7115</v>
      </c>
      <c r="B116" s="420">
        <f>ROUND(
+ROUND((Поверка!H116+IFERROR(VLOOKUP(A116,Кор.1!$A$13:$H$13,6,FALSE),0))*22.88,2)
+ROUND((Поверка!J116+IFERROR(VLOOKUP(A116,Кор.1!$A$13:$H$13,8,FALSE),0))*31.69,2)
+IFERROR(VLOOKUP(A116,Кор.1!$A$17:$K$21,9,FALSE),0)
+IFERROR(VLOOKUP(A116,Кор.1!$A$17:$K$21,11,FALSE),0),2)</f>
        <v>0</v>
      </c>
      <c r="C116" s="420">
        <f t="shared" si="2"/>
        <v>0</v>
      </c>
      <c r="D116" s="350" t="str">
        <f t="shared" si="3"/>
        <v>ОК</v>
      </c>
      <c r="E116" s="350" t="str">
        <f>IF(D116&lt;&gt;"ОК",VLOOKUP(A116,Поверка!$A$2:$J$389,8,FALSE),"")</f>
        <v/>
      </c>
      <c r="G116" s="563">
        <v>0</v>
      </c>
      <c r="H116" s="563">
        <v>0</v>
      </c>
    </row>
    <row r="117" spans="1:8" ht="14.1" customHeight="1" x14ac:dyDescent="0.2">
      <c r="A117" s="353">
        <v>7116</v>
      </c>
      <c r="B117" s="420">
        <f>ROUND(
+ROUND((Поверка!H117+IFERROR(VLOOKUP(A117,Кор.1!$A$13:$H$13,6,FALSE),0))*22.88,2)
+ROUND((Поверка!J117+IFERROR(VLOOKUP(A117,Кор.1!$A$13:$H$13,8,FALSE),0))*31.69,2)
+IFERROR(VLOOKUP(A117,Кор.1!$A$17:$K$21,9,FALSE),0)
+IFERROR(VLOOKUP(A117,Кор.1!$A$17:$K$21,11,FALSE),0),2)</f>
        <v>436.56</v>
      </c>
      <c r="C117" s="420">
        <f t="shared" si="2"/>
        <v>436.56</v>
      </c>
      <c r="D117" s="350" t="str">
        <f t="shared" si="3"/>
        <v>ОК</v>
      </c>
      <c r="E117" s="350" t="str">
        <f>IF(D117&lt;&gt;"ОК",VLOOKUP(A117,Поверка!$A$2:$J$389,8,FALSE),"")</f>
        <v/>
      </c>
      <c r="G117" s="563">
        <v>183.04</v>
      </c>
      <c r="H117" s="563">
        <v>253.52</v>
      </c>
    </row>
    <row r="118" spans="1:8" ht="14.1" customHeight="1" x14ac:dyDescent="0.2">
      <c r="A118" s="353">
        <v>7117</v>
      </c>
      <c r="B118" s="420">
        <f>ROUND(
+ROUND((Поверка!H118+IFERROR(VLOOKUP(A118,Кор.1!$A$13:$H$13,6,FALSE),0))*22.88,2)
+ROUND((Поверка!J118+IFERROR(VLOOKUP(A118,Кор.1!$A$13:$H$13,8,FALSE),0))*31.69,2)
+IFERROR(VLOOKUP(A118,Кор.1!$A$17:$K$21,9,FALSE),0)
+IFERROR(VLOOKUP(A118,Кор.1!$A$17:$K$21,11,FALSE),0),2)</f>
        <v>172.52</v>
      </c>
      <c r="C118" s="420">
        <f t="shared" si="2"/>
        <v>172.52</v>
      </c>
      <c r="D118" s="350" t="str">
        <f t="shared" si="3"/>
        <v>ОК</v>
      </c>
      <c r="E118" s="350" t="str">
        <f>IF(D118&lt;&gt;"ОК",VLOOKUP(A118,Поверка!$A$2:$J$389,8,FALSE),"")</f>
        <v/>
      </c>
      <c r="G118" s="563">
        <v>45.76</v>
      </c>
      <c r="H118" s="563">
        <v>126.76</v>
      </c>
    </row>
    <row r="119" spans="1:8" ht="14.1" customHeight="1" x14ac:dyDescent="0.2">
      <c r="A119" s="353">
        <v>7118</v>
      </c>
      <c r="B119" s="420">
        <f>ROUND(
+ROUND((Поверка!H119+IFERROR(VLOOKUP(A119,Кор.1!$A$13:$H$13,6,FALSE),0))*22.88,2)
+ROUND((Поверка!J119+IFERROR(VLOOKUP(A119,Кор.1!$A$13:$H$13,8,FALSE),0))*31.69,2)
+IFERROR(VLOOKUP(A119,Кор.1!$A$17:$K$21,9,FALSE),0)
+IFERROR(VLOOKUP(A119,Кор.1!$A$17:$K$21,11,FALSE),0),2)</f>
        <v>0</v>
      </c>
      <c r="C119" s="420">
        <f t="shared" si="2"/>
        <v>0</v>
      </c>
      <c r="D119" s="350" t="str">
        <f t="shared" si="3"/>
        <v>ОК</v>
      </c>
      <c r="E119" s="350" t="str">
        <f>IF(D119&lt;&gt;"ОК",VLOOKUP(A119,Поверка!$A$2:$J$389,8,FALSE),"")</f>
        <v/>
      </c>
      <c r="G119" s="563">
        <v>0</v>
      </c>
      <c r="H119" s="563">
        <v>0</v>
      </c>
    </row>
    <row r="120" spans="1:8" ht="14.1" customHeight="1" x14ac:dyDescent="0.2">
      <c r="A120" s="353">
        <v>7119</v>
      </c>
      <c r="B120" s="420">
        <f>ROUND(
+ROUND((Поверка!H120+IFERROR(VLOOKUP(A120,Кор.1!$A$13:$H$13,6,FALSE),0))*22.88,2)
+ROUND((Поверка!J120+IFERROR(VLOOKUP(A120,Кор.1!$A$13:$H$13,8,FALSE),0))*31.69,2)
+IFERROR(VLOOKUP(A120,Кор.1!$A$17:$K$21,9,FALSE),0)
+IFERROR(VLOOKUP(A120,Кор.1!$A$17:$K$21,11,FALSE),0),2)</f>
        <v>306.31</v>
      </c>
      <c r="C120" s="420">
        <f t="shared" si="2"/>
        <v>306.31</v>
      </c>
      <c r="D120" s="350" t="str">
        <f t="shared" si="3"/>
        <v>ОК</v>
      </c>
      <c r="E120" s="350" t="str">
        <f>IF(D120&lt;&gt;"ОК",VLOOKUP(A120,Поверка!$A$2:$J$389,8,FALSE),"")</f>
        <v/>
      </c>
      <c r="G120" s="563">
        <v>91.52</v>
      </c>
      <c r="H120" s="563">
        <v>214.79</v>
      </c>
    </row>
    <row r="121" spans="1:8" ht="14.1" customHeight="1" x14ac:dyDescent="0.2">
      <c r="A121" s="353">
        <v>7120</v>
      </c>
      <c r="B121" s="420">
        <f>ROUND(
+ROUND((Поверка!H121+IFERROR(VLOOKUP(A121,Кор.1!$A$13:$H$13,6,FALSE),0))*22.88,2)
+ROUND((Поверка!J121+IFERROR(VLOOKUP(A121,Кор.1!$A$13:$H$13,8,FALSE),0))*31.69,2)
+IFERROR(VLOOKUP(A121,Кор.1!$A$17:$K$21,9,FALSE),0)
+IFERROR(VLOOKUP(A121,Кор.1!$A$17:$K$21,11,FALSE),0),2)</f>
        <v>399.61</v>
      </c>
      <c r="C121" s="420">
        <f t="shared" si="2"/>
        <v>399.61</v>
      </c>
      <c r="D121" s="350" t="str">
        <f t="shared" si="3"/>
        <v>ОК</v>
      </c>
      <c r="E121" s="350" t="str">
        <f>IF(D121&lt;&gt;"ОК",VLOOKUP(A121,Поверка!$A$2:$J$389,8,FALSE),"")</f>
        <v/>
      </c>
      <c r="G121" s="563">
        <v>114.4</v>
      </c>
      <c r="H121" s="563">
        <v>285.20999999999998</v>
      </c>
    </row>
    <row r="122" spans="1:8" ht="14.1" customHeight="1" x14ac:dyDescent="0.2">
      <c r="A122" s="353">
        <v>7121</v>
      </c>
      <c r="B122" s="420">
        <f>ROUND(
+ROUND((Поверка!H122+IFERROR(VLOOKUP(A122,Кор.1!$A$13:$H$13,6,FALSE),0))*22.88,2)
+ROUND((Поверка!J122+IFERROR(VLOOKUP(A122,Кор.1!$A$13:$H$13,8,FALSE),0))*31.69,2)
+IFERROR(VLOOKUP(A122,Кор.1!$A$17:$K$21,9,FALSE),0)
+IFERROR(VLOOKUP(A122,Кор.1!$A$17:$K$21,11,FALSE),0),2)</f>
        <v>681.27</v>
      </c>
      <c r="C122" s="420">
        <f t="shared" si="2"/>
        <v>681.27</v>
      </c>
      <c r="D122" s="350" t="str">
        <f t="shared" si="3"/>
        <v>ОК</v>
      </c>
      <c r="E122" s="350" t="str">
        <f>IF(D122&lt;&gt;"ОК",VLOOKUP(A122,Поверка!$A$2:$J$389,8,FALSE),"")</f>
        <v/>
      </c>
      <c r="G122" s="563">
        <v>205.92</v>
      </c>
      <c r="H122" s="563">
        <v>475.35</v>
      </c>
    </row>
    <row r="123" spans="1:8" ht="14.1" customHeight="1" x14ac:dyDescent="0.2">
      <c r="A123" s="353">
        <v>7122</v>
      </c>
      <c r="B123" s="420">
        <f>ROUND(
+ROUND((Поверка!H123+IFERROR(VLOOKUP(A123,Кор.1!$A$13:$H$13,6,FALSE),0))*22.88,2)
+ROUND((Поверка!J123+IFERROR(VLOOKUP(A123,Кор.1!$A$13:$H$13,8,FALSE),0))*31.69,2)
+IFERROR(VLOOKUP(A123,Кор.1!$A$17:$K$21,9,FALSE),0)
+IFERROR(VLOOKUP(A123,Кор.1!$A$17:$K$21,11,FALSE),0),2)</f>
        <v>381.99</v>
      </c>
      <c r="C123" s="420">
        <f t="shared" si="2"/>
        <v>381.99</v>
      </c>
      <c r="D123" s="350" t="str">
        <f t="shared" si="3"/>
        <v>ОК</v>
      </c>
      <c r="E123" s="350" t="str">
        <f>IF(D123&lt;&gt;"ОК",VLOOKUP(A123,Поверка!$A$2:$J$389,8,FALSE),"")</f>
        <v/>
      </c>
      <c r="G123" s="563">
        <v>160.16</v>
      </c>
      <c r="H123" s="563">
        <v>221.83</v>
      </c>
    </row>
    <row r="124" spans="1:8" ht="14.1" customHeight="1" x14ac:dyDescent="0.2">
      <c r="A124" s="353">
        <v>7123</v>
      </c>
      <c r="B124" s="420">
        <f>ROUND(
+ROUND((Поверка!H124+IFERROR(VLOOKUP(A124,Кор.1!$A$13:$H$13,6,FALSE),0))*22.88,2)
+ROUND((Поверка!J124+IFERROR(VLOOKUP(A124,Кор.1!$A$13:$H$13,8,FALSE),0))*31.69,2)
+IFERROR(VLOOKUP(A124,Кор.1!$A$17:$K$21,9,FALSE),0)
+IFERROR(VLOOKUP(A124,Кор.1!$A$17:$K$21,11,FALSE),0),2)</f>
        <v>54.57</v>
      </c>
      <c r="C124" s="420">
        <f t="shared" si="2"/>
        <v>54.57</v>
      </c>
      <c r="D124" s="350" t="str">
        <f t="shared" si="3"/>
        <v>ОК</v>
      </c>
      <c r="E124" s="350" t="str">
        <f>IF(D124&lt;&gt;"ОК",VLOOKUP(A124,Поверка!$A$2:$J$389,8,FALSE),"")</f>
        <v/>
      </c>
      <c r="G124" s="563">
        <v>22.88</v>
      </c>
      <c r="H124" s="563">
        <v>31.69</v>
      </c>
    </row>
    <row r="125" spans="1:8" ht="14.1" customHeight="1" x14ac:dyDescent="0.2">
      <c r="A125" s="353">
        <v>7124</v>
      </c>
      <c r="B125" s="420">
        <f>ROUND(
+ROUND((Поверка!H125+IFERROR(VLOOKUP(A125,Кор.1!$A$13:$H$13,6,FALSE),0))*22.88,2)
+ROUND((Поверка!J125+IFERROR(VLOOKUP(A125,Кор.1!$A$13:$H$13,8,FALSE),0))*31.69,2)
+IFERROR(VLOOKUP(A125,Кор.1!$A$17:$K$21,9,FALSE),0)
+IFERROR(VLOOKUP(A125,Кор.1!$A$17:$K$21,11,FALSE),0),2)</f>
        <v>195.4</v>
      </c>
      <c r="C125" s="420">
        <f t="shared" si="2"/>
        <v>195.4</v>
      </c>
      <c r="D125" s="350" t="str">
        <f t="shared" si="3"/>
        <v>ОК</v>
      </c>
      <c r="E125" s="350" t="str">
        <f>IF(D125&lt;&gt;"ОК",VLOOKUP(A125,Поверка!$A$2:$J$389,8,FALSE),"")</f>
        <v/>
      </c>
      <c r="G125" s="563">
        <v>68.64</v>
      </c>
      <c r="H125" s="563">
        <v>126.76</v>
      </c>
    </row>
    <row r="126" spans="1:8" ht="14.1" customHeight="1" x14ac:dyDescent="0.2">
      <c r="A126" s="353">
        <v>7125</v>
      </c>
      <c r="B126" s="420">
        <f>ROUND(
+ROUND((Поверка!H126+IFERROR(VLOOKUP(A126,Кор.1!$A$13:$H$13,6,FALSE),0))*22.88,2)
+ROUND((Поверка!J126+IFERROR(VLOOKUP(A126,Кор.1!$A$13:$H$13,8,FALSE),0))*31.69,2)
+IFERROR(VLOOKUP(A126,Кор.1!$A$17:$K$21,9,FALSE),0)
+IFERROR(VLOOKUP(A126,Кор.1!$A$17:$K$21,11,FALSE),0),2)</f>
        <v>336.23</v>
      </c>
      <c r="C126" s="420">
        <f t="shared" si="2"/>
        <v>336.23</v>
      </c>
      <c r="D126" s="350" t="str">
        <f t="shared" si="3"/>
        <v>ОК</v>
      </c>
      <c r="E126" s="350" t="str">
        <f>IF(D126&lt;&gt;"ОК",VLOOKUP(A126,Поверка!$A$2:$J$389,8,FALSE),"")</f>
        <v/>
      </c>
      <c r="G126" s="563">
        <v>114.4</v>
      </c>
      <c r="H126" s="563">
        <v>221.83</v>
      </c>
    </row>
    <row r="127" spans="1:8" ht="14.1" customHeight="1" x14ac:dyDescent="0.2">
      <c r="A127" s="353">
        <v>7126</v>
      </c>
      <c r="B127" s="420">
        <f>ROUND(
+ROUND((Поверка!H127+IFERROR(VLOOKUP(A127,Кор.1!$A$13:$H$13,6,FALSE),0))*22.88,2)
+ROUND((Поверка!J127+IFERROR(VLOOKUP(A127,Кор.1!$A$13:$H$13,8,FALSE),0))*31.69,2)
+IFERROR(VLOOKUP(A127,Кор.1!$A$17:$K$21,9,FALSE),0)
+IFERROR(VLOOKUP(A127,Кор.1!$A$17:$K$21,11,FALSE),0),2)</f>
        <v>140.83000000000001</v>
      </c>
      <c r="C127" s="420">
        <f t="shared" si="2"/>
        <v>140.83000000000001</v>
      </c>
      <c r="D127" s="350" t="str">
        <f t="shared" si="3"/>
        <v>ОК</v>
      </c>
      <c r="E127" s="350" t="str">
        <f>IF(D127&lt;&gt;"ОК",VLOOKUP(A127,Поверка!$A$2:$J$389,8,FALSE),"")</f>
        <v/>
      </c>
      <c r="G127" s="563">
        <v>45.76</v>
      </c>
      <c r="H127" s="563">
        <v>95.07</v>
      </c>
    </row>
    <row r="128" spans="1:8" ht="14.1" customHeight="1" x14ac:dyDescent="0.2">
      <c r="A128" s="353">
        <v>7127</v>
      </c>
      <c r="B128" s="420">
        <f>ROUND(
+ROUND((Поверка!H128+IFERROR(VLOOKUP(A128,Кор.1!$A$13:$H$13,6,FALSE),0))*22.88,2)
+ROUND((Поверка!J128+IFERROR(VLOOKUP(A128,Кор.1!$A$13:$H$13,8,FALSE),0))*31.69,2)
+IFERROR(VLOOKUP(A128,Кор.1!$A$17:$K$21,9,FALSE),0)
+IFERROR(VLOOKUP(A128,Кор.1!$A$17:$K$21,11,FALSE),0),2)</f>
        <v>195.4</v>
      </c>
      <c r="C128" s="420">
        <f t="shared" si="2"/>
        <v>195.4</v>
      </c>
      <c r="D128" s="350" t="str">
        <f t="shared" si="3"/>
        <v>ОК</v>
      </c>
      <c r="E128" s="350" t="str">
        <f>IF(D128&lt;&gt;"ОК",VLOOKUP(A128,Поверка!$A$2:$J$389,8,FALSE),"")</f>
        <v/>
      </c>
      <c r="G128" s="563">
        <v>68.64</v>
      </c>
      <c r="H128" s="563">
        <v>126.76</v>
      </c>
    </row>
    <row r="129" spans="1:8" ht="14.1" customHeight="1" x14ac:dyDescent="0.2">
      <c r="A129" s="353">
        <v>7128</v>
      </c>
      <c r="B129" s="420">
        <f>ROUND(
+ROUND((Поверка!H129+IFERROR(VLOOKUP(A129,Кор.1!$A$13:$H$13,6,FALSE),0))*22.88,2)
+ROUND((Поверка!J129+IFERROR(VLOOKUP(A129,Кор.1!$A$13:$H$13,8,FALSE),0))*31.69,2)
+IFERROR(VLOOKUP(A129,Кор.1!$A$17:$K$21,9,FALSE),0)
+IFERROR(VLOOKUP(A129,Кор.1!$A$17:$K$21,11,FALSE),0),2)</f>
        <v>336.23</v>
      </c>
      <c r="C129" s="420">
        <f t="shared" si="2"/>
        <v>336.23</v>
      </c>
      <c r="D129" s="350" t="str">
        <f t="shared" si="3"/>
        <v>ОК</v>
      </c>
      <c r="E129" s="350" t="str">
        <f>IF(D129&lt;&gt;"ОК",VLOOKUP(A129,Поверка!$A$2:$J$389,8,FALSE),"")</f>
        <v/>
      </c>
      <c r="G129" s="563">
        <v>114.4</v>
      </c>
      <c r="H129" s="563">
        <v>221.83</v>
      </c>
    </row>
    <row r="130" spans="1:8" ht="14.1" customHeight="1" x14ac:dyDescent="0.2">
      <c r="A130" s="353">
        <v>7129</v>
      </c>
      <c r="B130" s="420">
        <f>ROUND(
+ROUND((Поверка!H130+IFERROR(VLOOKUP(A130,Кор.1!$A$13:$H$13,6,FALSE),0))*22.88,2)
+ROUND((Поверка!J130+IFERROR(VLOOKUP(A130,Кор.1!$A$13:$H$13,8,FALSE),0))*31.69,2)
+IFERROR(VLOOKUP(A130,Кор.1!$A$17:$K$21,9,FALSE),0)
+IFERROR(VLOOKUP(A130,Кор.1!$A$17:$K$21,11,FALSE),0),2)</f>
        <v>109.14</v>
      </c>
      <c r="C130" s="420">
        <f t="shared" si="2"/>
        <v>109.14</v>
      </c>
      <c r="D130" s="350" t="str">
        <f t="shared" si="3"/>
        <v>ОК</v>
      </c>
      <c r="E130" s="350" t="str">
        <f>IF(D130&lt;&gt;"ОК",VLOOKUP(A130,Поверка!$A$2:$J$389,8,FALSE),"")</f>
        <v/>
      </c>
      <c r="G130" s="563">
        <v>45.76</v>
      </c>
      <c r="H130" s="563">
        <v>63.38</v>
      </c>
    </row>
    <row r="131" spans="1:8" ht="14.1" customHeight="1" x14ac:dyDescent="0.2">
      <c r="A131" s="353">
        <v>7130</v>
      </c>
      <c r="B131" s="420">
        <f>ROUND(
+ROUND((Поверка!H131+IFERROR(VLOOKUP(A131,Кор.1!$A$13:$H$13,6,FALSE),0))*22.88,2)
+ROUND((Поверка!J131+IFERROR(VLOOKUP(A131,Кор.1!$A$13:$H$13,8,FALSE),0))*31.69,2)
+IFERROR(VLOOKUP(A131,Кор.1!$A$17:$K$21,9,FALSE),0)
+IFERROR(VLOOKUP(A131,Кор.1!$A$17:$K$21,11,FALSE),0),2)</f>
        <v>86.26</v>
      </c>
      <c r="C131" s="420">
        <f t="shared" ref="C131:C194" si="4">ROUND(SUM(G131:H131),2)</f>
        <v>86.26</v>
      </c>
      <c r="D131" s="350" t="str">
        <f t="shared" ref="D131:D194" si="5">IF(B131=C131,"ОК","НЕ СХОДИТСЯ")</f>
        <v>ОК</v>
      </c>
      <c r="E131" s="350" t="str">
        <f>IF(D131&lt;&gt;"ОК",VLOOKUP(A131,Поверка!$A$2:$J$389,8,FALSE),"")</f>
        <v/>
      </c>
      <c r="G131" s="563">
        <v>22.88</v>
      </c>
      <c r="H131" s="563">
        <v>63.38</v>
      </c>
    </row>
    <row r="132" spans="1:8" ht="14.1" customHeight="1" x14ac:dyDescent="0.2">
      <c r="A132" s="353">
        <v>7131</v>
      </c>
      <c r="B132" s="420">
        <f>ROUND(
+ROUND((Поверка!H132+IFERROR(VLOOKUP(A132,Кор.1!$A$13:$H$13,6,FALSE),0))*22.88,2)
+ROUND((Поверка!J132+IFERROR(VLOOKUP(A132,Кор.1!$A$13:$H$13,8,FALSE),0))*31.69,2)
+IFERROR(VLOOKUP(A132,Кор.1!$A$17:$K$21,9,FALSE),0)
+IFERROR(VLOOKUP(A132,Кор.1!$A$17:$K$21,11,FALSE),0),2)</f>
        <v>149.63999999999999</v>
      </c>
      <c r="C132" s="420">
        <f t="shared" si="4"/>
        <v>149.63999999999999</v>
      </c>
      <c r="D132" s="350" t="str">
        <f t="shared" si="5"/>
        <v>ОК</v>
      </c>
      <c r="E132" s="350" t="str">
        <f>IF(D132&lt;&gt;"ОК",VLOOKUP(A132,Поверка!$A$2:$J$389,8,FALSE),"")</f>
        <v/>
      </c>
      <c r="G132" s="563">
        <v>22.88</v>
      </c>
      <c r="H132" s="563">
        <v>126.76</v>
      </c>
    </row>
    <row r="133" spans="1:8" ht="14.1" customHeight="1" x14ac:dyDescent="0.2">
      <c r="A133" s="353">
        <v>7132</v>
      </c>
      <c r="B133" s="420">
        <f>ROUND(
+ROUND((Поверка!H133+IFERROR(VLOOKUP(A133,Кор.1!$A$13:$H$13,6,FALSE),0))*22.88,2)
+ROUND((Поверка!J133+IFERROR(VLOOKUP(A133,Кор.1!$A$13:$H$13,8,FALSE),0))*31.69,2)
+IFERROR(VLOOKUP(A133,Кор.1!$A$17:$K$21,9,FALSE),0)
+IFERROR(VLOOKUP(A133,Кор.1!$A$17:$K$21,11,FALSE),0),2)</f>
        <v>545.70000000000005</v>
      </c>
      <c r="C133" s="420">
        <f t="shared" si="4"/>
        <v>545.70000000000005</v>
      </c>
      <c r="D133" s="350" t="str">
        <f t="shared" si="5"/>
        <v>ОК</v>
      </c>
      <c r="E133" s="350" t="str">
        <f>IF(D133&lt;&gt;"ОК",VLOOKUP(A133,Поверка!$A$2:$J$389,8,FALSE),"")</f>
        <v/>
      </c>
      <c r="G133" s="563">
        <v>228.8</v>
      </c>
      <c r="H133" s="563">
        <v>316.89999999999998</v>
      </c>
    </row>
    <row r="134" spans="1:8" ht="14.1" customHeight="1" x14ac:dyDescent="0.2">
      <c r="A134" s="353">
        <v>7133</v>
      </c>
      <c r="B134" s="420">
        <f>ROUND(
+ROUND((Поверка!H134+IFERROR(VLOOKUP(A134,Кор.1!$A$13:$H$13,6,FALSE),0))*22.88,2)
+ROUND((Поверка!J134+IFERROR(VLOOKUP(A134,Кор.1!$A$13:$H$13,8,FALSE),0))*31.69,2)
+IFERROR(VLOOKUP(A134,Кор.1!$A$17:$K$21,9,FALSE),0)
+IFERROR(VLOOKUP(A134,Кор.1!$A$17:$K$21,11,FALSE),0),2)</f>
        <v>109.14</v>
      </c>
      <c r="C134" s="420">
        <f t="shared" si="4"/>
        <v>109.14</v>
      </c>
      <c r="D134" s="350" t="str">
        <f t="shared" si="5"/>
        <v>ОК</v>
      </c>
      <c r="E134" s="350" t="str">
        <f>IF(D134&lt;&gt;"ОК",VLOOKUP(A134,Поверка!$A$2:$J$389,8,FALSE),"")</f>
        <v/>
      </c>
      <c r="G134" s="563">
        <v>45.76</v>
      </c>
      <c r="H134" s="563">
        <v>63.38</v>
      </c>
    </row>
    <row r="135" spans="1:8" ht="14.1" customHeight="1" x14ac:dyDescent="0.2">
      <c r="A135" s="353">
        <v>7134</v>
      </c>
      <c r="B135" s="420">
        <f>ROUND(
+ROUND((Поверка!H135+IFERROR(VLOOKUP(A135,Кор.1!$A$13:$H$13,6,FALSE),0))*22.88,2)
+ROUND((Поверка!J135+IFERROR(VLOOKUP(A135,Кор.1!$A$13:$H$13,8,FALSE),0))*31.69,2)
+IFERROR(VLOOKUP(A135,Кор.1!$A$17:$K$21,9,FALSE),0)
+IFERROR(VLOOKUP(A135,Кор.1!$A$17:$K$21,11,FALSE),0),2)</f>
        <v>339.25</v>
      </c>
      <c r="C135" s="420">
        <f t="shared" si="4"/>
        <v>339.25</v>
      </c>
      <c r="D135" s="350" t="str">
        <f t="shared" si="5"/>
        <v>ОК</v>
      </c>
      <c r="E135" s="350" t="str">
        <f>IF(D135&lt;&gt;"ОК",VLOOKUP(A135,Поверка!$A$2:$J$389,8,FALSE),"")</f>
        <v/>
      </c>
      <c r="G135" s="563">
        <v>99.99</v>
      </c>
      <c r="H135" s="563">
        <v>239.26</v>
      </c>
    </row>
    <row r="136" spans="1:8" ht="14.1" customHeight="1" x14ac:dyDescent="0.2">
      <c r="A136" s="353">
        <v>7135</v>
      </c>
      <c r="B136" s="420">
        <f>ROUND(
+ROUND((Поверка!H136+IFERROR(VLOOKUP(A136,Кор.1!$A$13:$H$13,6,FALSE),0))*22.88,2)
+ROUND((Поверка!J136+IFERROR(VLOOKUP(A136,Кор.1!$A$13:$H$13,8,FALSE),0))*31.69,2)
+IFERROR(VLOOKUP(A136,Кор.1!$A$17:$K$21,9,FALSE),0)
+IFERROR(VLOOKUP(A136,Кор.1!$A$17:$K$21,11,FALSE),0),2)</f>
        <v>600.27</v>
      </c>
      <c r="C136" s="420">
        <f t="shared" si="4"/>
        <v>600.27</v>
      </c>
      <c r="D136" s="350" t="str">
        <f t="shared" si="5"/>
        <v>ОК</v>
      </c>
      <c r="E136" s="350" t="str">
        <f>IF(D136&lt;&gt;"ОК",VLOOKUP(A136,Поверка!$A$2:$J$389,8,FALSE),"")</f>
        <v/>
      </c>
      <c r="G136" s="563">
        <v>251.68</v>
      </c>
      <c r="H136" s="563">
        <v>348.59</v>
      </c>
    </row>
    <row r="137" spans="1:8" ht="14.1" customHeight="1" x14ac:dyDescent="0.2">
      <c r="A137" s="353">
        <v>7136</v>
      </c>
      <c r="B137" s="420">
        <f>ROUND(
+ROUND((Поверка!H137+IFERROR(VLOOKUP(A137,Кор.1!$A$13:$H$13,6,FALSE),0))*22.88,2)
+ROUND((Поверка!J137+IFERROR(VLOOKUP(A137,Кор.1!$A$13:$H$13,8,FALSE),0))*31.69,2)
+IFERROR(VLOOKUP(A137,Кор.1!$A$17:$K$21,9,FALSE),0)
+IFERROR(VLOOKUP(A137,Кор.1!$A$17:$K$21,11,FALSE),0),2)</f>
        <v>272.85000000000002</v>
      </c>
      <c r="C137" s="420">
        <f t="shared" si="4"/>
        <v>272.85000000000002</v>
      </c>
      <c r="D137" s="350" t="str">
        <f t="shared" si="5"/>
        <v>ОК</v>
      </c>
      <c r="E137" s="350" t="str">
        <f>IF(D137&lt;&gt;"ОК",VLOOKUP(A137,Поверка!$A$2:$J$389,8,FALSE),"")</f>
        <v/>
      </c>
      <c r="G137" s="563">
        <v>114.4</v>
      </c>
      <c r="H137" s="563">
        <v>158.44999999999999</v>
      </c>
    </row>
    <row r="138" spans="1:8" ht="14.1" customHeight="1" x14ac:dyDescent="0.2">
      <c r="A138" s="353">
        <v>7137</v>
      </c>
      <c r="B138" s="420">
        <f>ROUND(
+ROUND((Поверка!H138+IFERROR(VLOOKUP(A138,Кор.1!$A$13:$H$13,6,FALSE),0))*22.88,2)
+ROUND((Поверка!J138+IFERROR(VLOOKUP(A138,Кор.1!$A$13:$H$13,8,FALSE),0))*31.69,2)
+IFERROR(VLOOKUP(A138,Кор.1!$A$17:$K$21,9,FALSE),0)
+IFERROR(VLOOKUP(A138,Кор.1!$A$17:$K$21,11,FALSE),0),2)</f>
        <v>545.70000000000005</v>
      </c>
      <c r="C138" s="420">
        <f t="shared" si="4"/>
        <v>545.70000000000005</v>
      </c>
      <c r="D138" s="350" t="str">
        <f t="shared" si="5"/>
        <v>ОК</v>
      </c>
      <c r="E138" s="350" t="str">
        <f>IF(D138&lt;&gt;"ОК",VLOOKUP(A138,Поверка!$A$2:$J$389,8,FALSE),"")</f>
        <v/>
      </c>
      <c r="G138" s="563">
        <v>228.8</v>
      </c>
      <c r="H138" s="563">
        <v>316.89999999999998</v>
      </c>
    </row>
    <row r="139" spans="1:8" ht="14.1" customHeight="1" x14ac:dyDescent="0.2">
      <c r="A139" s="353">
        <v>7138</v>
      </c>
      <c r="B139" s="420">
        <f>ROUND(
+ROUND((Поверка!H139+IFERROR(VLOOKUP(A139,Кор.1!$A$13:$H$13,6,FALSE),0))*22.88,2)
+ROUND((Поверка!J139+IFERROR(VLOOKUP(A139,Кор.1!$A$13:$H$13,8,FALSE),0))*31.69,2)
+IFERROR(VLOOKUP(A139,Кор.1!$A$17:$K$21,9,FALSE),0)
+IFERROR(VLOOKUP(A139,Кор.1!$A$17:$K$21,11,FALSE),0),2)</f>
        <v>0</v>
      </c>
      <c r="C139" s="420">
        <f t="shared" si="4"/>
        <v>0</v>
      </c>
      <c r="D139" s="350" t="str">
        <f t="shared" si="5"/>
        <v>ОК</v>
      </c>
      <c r="E139" s="350" t="str">
        <f>IF(D139&lt;&gt;"ОК",VLOOKUP(A139,Поверка!$A$2:$J$389,8,FALSE),"")</f>
        <v/>
      </c>
      <c r="G139" s="563">
        <v>0</v>
      </c>
      <c r="H139" s="563">
        <v>0</v>
      </c>
    </row>
    <row r="140" spans="1:8" ht="14.1" customHeight="1" x14ac:dyDescent="0.2">
      <c r="A140" s="353">
        <v>7139</v>
      </c>
      <c r="B140" s="420">
        <f>ROUND(
+ROUND((Поверка!H140+IFERROR(VLOOKUP(A140,Кор.1!$A$13:$H$13,6,FALSE),0))*22.88,2)
+ROUND((Поверка!J140+IFERROR(VLOOKUP(A140,Кор.1!$A$13:$H$13,8,FALSE),0))*31.69,2)
+IFERROR(VLOOKUP(A140,Кор.1!$A$17:$K$21,9,FALSE),0)
+IFERROR(VLOOKUP(A140,Кор.1!$A$17:$K$21,11,FALSE),0),2)</f>
        <v>0</v>
      </c>
      <c r="C140" s="420">
        <f t="shared" si="4"/>
        <v>0</v>
      </c>
      <c r="D140" s="350" t="str">
        <f t="shared" si="5"/>
        <v>ОК</v>
      </c>
      <c r="E140" s="350" t="str">
        <f>IF(D140&lt;&gt;"ОК",VLOOKUP(A140,Поверка!$A$2:$J$389,8,FALSE),"")</f>
        <v/>
      </c>
      <c r="G140" s="563">
        <v>0</v>
      </c>
      <c r="H140" s="563">
        <v>0</v>
      </c>
    </row>
    <row r="141" spans="1:8" ht="14.1" customHeight="1" x14ac:dyDescent="0.2">
      <c r="A141" s="353">
        <v>7140</v>
      </c>
      <c r="B141" s="420">
        <f>ROUND(
+ROUND((Поверка!H141+IFERROR(VLOOKUP(A141,Кор.1!$A$13:$H$13,6,FALSE),0))*22.88,2)
+ROUND((Поверка!J141+IFERROR(VLOOKUP(A141,Кор.1!$A$13:$H$13,8,FALSE),0))*31.69,2)
+IFERROR(VLOOKUP(A141,Кор.1!$A$17:$K$21,9,FALSE),0)
+IFERROR(VLOOKUP(A141,Кор.1!$A$17:$K$21,11,FALSE),0),2)</f>
        <v>327.42</v>
      </c>
      <c r="C141" s="420">
        <f t="shared" si="4"/>
        <v>327.42</v>
      </c>
      <c r="D141" s="350" t="str">
        <f t="shared" si="5"/>
        <v>ОК</v>
      </c>
      <c r="E141" s="350" t="str">
        <f>IF(D141&lt;&gt;"ОК",VLOOKUP(A141,Поверка!$A$2:$J$389,8,FALSE),"")</f>
        <v/>
      </c>
      <c r="G141" s="563">
        <v>137.28</v>
      </c>
      <c r="H141" s="563">
        <v>190.14</v>
      </c>
    </row>
    <row r="142" spans="1:8" ht="14.1" customHeight="1" x14ac:dyDescent="0.2">
      <c r="A142" s="353">
        <v>7141</v>
      </c>
      <c r="B142" s="420">
        <f>ROUND(
+ROUND((Поверка!H142+IFERROR(VLOOKUP(A142,Кор.1!$A$13:$H$13,6,FALSE),0))*22.88,2)
+ROUND((Поверка!J142+IFERROR(VLOOKUP(A142,Кор.1!$A$13:$H$13,8,FALSE),0))*31.69,2)
+IFERROR(VLOOKUP(A142,Кор.1!$A$17:$K$21,9,FALSE),0)
+IFERROR(VLOOKUP(A142,Кор.1!$A$17:$K$21,11,FALSE),0),2)</f>
        <v>163.71</v>
      </c>
      <c r="C142" s="420">
        <f t="shared" si="4"/>
        <v>163.71</v>
      </c>
      <c r="D142" s="350" t="str">
        <f t="shared" si="5"/>
        <v>ОК</v>
      </c>
      <c r="E142" s="350" t="str">
        <f>IF(D142&lt;&gt;"ОК",VLOOKUP(A142,Поверка!$A$2:$J$389,8,FALSE),"")</f>
        <v/>
      </c>
      <c r="G142" s="563">
        <v>68.64</v>
      </c>
      <c r="H142" s="563">
        <v>95.07</v>
      </c>
    </row>
    <row r="143" spans="1:8" ht="14.1" customHeight="1" x14ac:dyDescent="0.2">
      <c r="A143" s="353">
        <v>7142</v>
      </c>
      <c r="B143" s="420">
        <f>ROUND(
+ROUND((Поверка!H143+IFERROR(VLOOKUP(A143,Кор.1!$A$13:$H$13,6,FALSE),0))*22.88,2)
+ROUND((Поверка!J143+IFERROR(VLOOKUP(A143,Кор.1!$A$13:$H$13,8,FALSE),0))*31.69,2)
+IFERROR(VLOOKUP(A143,Кор.1!$A$17:$K$21,9,FALSE),0)
+IFERROR(VLOOKUP(A143,Кор.1!$A$17:$K$21,11,FALSE),0),2)</f>
        <v>0</v>
      </c>
      <c r="C143" s="420">
        <f t="shared" si="4"/>
        <v>0</v>
      </c>
      <c r="D143" s="350" t="str">
        <f t="shared" si="5"/>
        <v>ОК</v>
      </c>
      <c r="E143" s="350" t="str">
        <f>IF(D143&lt;&gt;"ОК",VLOOKUP(A143,Поверка!$A$2:$J$389,8,FALSE),"")</f>
        <v/>
      </c>
      <c r="G143" s="563">
        <v>0</v>
      </c>
      <c r="H143" s="563">
        <v>0</v>
      </c>
    </row>
    <row r="144" spans="1:8" ht="14.1" customHeight="1" x14ac:dyDescent="0.2">
      <c r="A144" s="353">
        <v>7143</v>
      </c>
      <c r="B144" s="420">
        <f>ROUND(
+ROUND((Поверка!H144+IFERROR(VLOOKUP(A144,Кор.1!$A$13:$H$13,6,FALSE),0))*22.88,2)
+ROUND((Поверка!J144+IFERROR(VLOOKUP(A144,Кор.1!$A$13:$H$13,8,FALSE),0))*31.69,2)
+IFERROR(VLOOKUP(A144,Кор.1!$A$17:$K$21,9,FALSE),0)
+IFERROR(VLOOKUP(A144,Кор.1!$A$17:$K$21,11,FALSE),0),2)</f>
        <v>0</v>
      </c>
      <c r="C144" s="420">
        <f t="shared" si="4"/>
        <v>0</v>
      </c>
      <c r="D144" s="350" t="str">
        <f t="shared" si="5"/>
        <v>ОК</v>
      </c>
      <c r="E144" s="350" t="str">
        <f>IF(D144&lt;&gt;"ОК",VLOOKUP(A144,Поверка!$A$2:$J$389,8,FALSE),"")</f>
        <v/>
      </c>
      <c r="G144" s="563">
        <v>0</v>
      </c>
      <c r="H144" s="563">
        <v>0</v>
      </c>
    </row>
    <row r="145" spans="1:8" ht="14.1" customHeight="1" x14ac:dyDescent="0.2">
      <c r="A145" s="353">
        <v>7144</v>
      </c>
      <c r="B145" s="420">
        <f>ROUND(
+ROUND((Поверка!H145+IFERROR(VLOOKUP(A145,Кор.1!$A$13:$H$13,6,FALSE),0))*22.88,2)
+ROUND((Поверка!J145+IFERROR(VLOOKUP(A145,Кор.1!$A$13:$H$13,8,FALSE),0))*31.69,2)
+IFERROR(VLOOKUP(A145,Кор.1!$A$17:$K$21,9,FALSE),0)
+IFERROR(VLOOKUP(A145,Кор.1!$A$17:$K$21,11,FALSE),0),2)</f>
        <v>381.99</v>
      </c>
      <c r="C145" s="420">
        <f t="shared" si="4"/>
        <v>381.99</v>
      </c>
      <c r="D145" s="350" t="str">
        <f t="shared" si="5"/>
        <v>ОК</v>
      </c>
      <c r="E145" s="350" t="str">
        <f>IF(D145&lt;&gt;"ОК",VLOOKUP(A145,Поверка!$A$2:$J$389,8,FALSE),"")</f>
        <v/>
      </c>
      <c r="G145" s="563">
        <v>160.16</v>
      </c>
      <c r="H145" s="563">
        <v>221.83</v>
      </c>
    </row>
    <row r="146" spans="1:8" ht="14.1" customHeight="1" x14ac:dyDescent="0.2">
      <c r="A146" s="353">
        <v>9001</v>
      </c>
      <c r="B146" s="420">
        <f>ROUND(
+ROUND((Поверка!H146+IFERROR(VLOOKUP(A146,Кор.1!$A$13:$H$13,6,FALSE),0))*22.88,2)
+ROUND((Поверка!J146+IFERROR(VLOOKUP(A146,Кор.1!$A$13:$H$13,8,FALSE),0))*31.69,2)
+IFERROR(VLOOKUP(A146,Кор.1!$A$17:$K$21,9,FALSE),0)
+IFERROR(VLOOKUP(A146,Кор.1!$A$17:$K$21,11,FALSE),0),2)</f>
        <v>249.97</v>
      </c>
      <c r="C146" s="420">
        <f t="shared" si="4"/>
        <v>249.97</v>
      </c>
      <c r="D146" s="350" t="str">
        <f t="shared" si="5"/>
        <v>ОК</v>
      </c>
      <c r="E146" s="350" t="str">
        <f>IF(D146&lt;&gt;"ОК",VLOOKUP(A146,Поверка!$A$2:$J$389,8,FALSE),"")</f>
        <v/>
      </c>
      <c r="G146" s="563">
        <v>91.52</v>
      </c>
      <c r="H146" s="563">
        <v>158.44999999999999</v>
      </c>
    </row>
    <row r="147" spans="1:8" ht="14.1" customHeight="1" x14ac:dyDescent="0.2">
      <c r="A147" s="353">
        <v>9002</v>
      </c>
      <c r="B147" s="420">
        <f>ROUND(
+ROUND((Поверка!H147+IFERROR(VLOOKUP(A147,Кор.1!$A$13:$H$13,6,FALSE),0))*22.88,2)
+ROUND((Поверка!J147+IFERROR(VLOOKUP(A147,Кор.1!$A$13:$H$13,8,FALSE),0))*31.69,2)
+IFERROR(VLOOKUP(A147,Кор.1!$A$17:$K$21,9,FALSE),0)
+IFERROR(VLOOKUP(A147,Кор.1!$A$17:$K$21,11,FALSE),0),2)</f>
        <v>531.63</v>
      </c>
      <c r="C147" s="420">
        <f t="shared" si="4"/>
        <v>531.63</v>
      </c>
      <c r="D147" s="350" t="str">
        <f t="shared" si="5"/>
        <v>ОК</v>
      </c>
      <c r="E147" s="350" t="str">
        <f>IF(D147&lt;&gt;"ОК",VLOOKUP(A147,Поверка!$A$2:$J$389,8,FALSE),"")</f>
        <v/>
      </c>
      <c r="G147" s="563">
        <v>183.04</v>
      </c>
      <c r="H147" s="563">
        <v>348.59</v>
      </c>
    </row>
    <row r="148" spans="1:8" ht="14.1" customHeight="1" x14ac:dyDescent="0.2">
      <c r="A148" s="353">
        <v>9003</v>
      </c>
      <c r="B148" s="420">
        <f>ROUND(
+ROUND((Поверка!H148+IFERROR(VLOOKUP(A148,Кор.1!$A$13:$H$13,6,FALSE),0))*22.88,2)
+ROUND((Поверка!J148+IFERROR(VLOOKUP(A148,Кор.1!$A$13:$H$13,8,FALSE),0))*31.69,2)
+IFERROR(VLOOKUP(A148,Кор.1!$A$17:$K$21,9,FALSE),0)
+IFERROR(VLOOKUP(A148,Кор.1!$A$17:$K$21,11,FALSE),0),2)</f>
        <v>304.54000000000002</v>
      </c>
      <c r="C148" s="420">
        <f t="shared" si="4"/>
        <v>304.54000000000002</v>
      </c>
      <c r="D148" s="350" t="str">
        <f t="shared" si="5"/>
        <v>ОК</v>
      </c>
      <c r="E148" s="350" t="str">
        <f>IF(D148&lt;&gt;"ОК",VLOOKUP(A148,Поверка!$A$2:$J$389,8,FALSE),"")</f>
        <v/>
      </c>
      <c r="G148" s="563">
        <v>114.4</v>
      </c>
      <c r="H148" s="563">
        <v>190.14</v>
      </c>
    </row>
    <row r="149" spans="1:8" ht="14.1" customHeight="1" x14ac:dyDescent="0.2">
      <c r="A149" s="353">
        <v>9004</v>
      </c>
      <c r="B149" s="420">
        <f>ROUND(
+ROUND((Поверка!H149+IFERROR(VLOOKUP(A149,Кор.1!$A$13:$H$13,6,FALSE),0))*22.88,2)
+ROUND((Поверка!J149+IFERROR(VLOOKUP(A149,Кор.1!$A$13:$H$13,8,FALSE),0))*31.69,2)
+IFERROR(VLOOKUP(A149,Кор.1!$A$17:$K$21,9,FALSE),0)
+IFERROR(VLOOKUP(A149,Кор.1!$A$17:$K$21,11,FALSE),0),2)</f>
        <v>813.29</v>
      </c>
      <c r="C149" s="420">
        <f t="shared" si="4"/>
        <v>813.29</v>
      </c>
      <c r="D149" s="350" t="str">
        <f t="shared" si="5"/>
        <v>ОК</v>
      </c>
      <c r="E149" s="350" t="str">
        <f>IF(D149&lt;&gt;"ОК",VLOOKUP(A149,Поверка!$A$2:$J$389,8,FALSE),"")</f>
        <v/>
      </c>
      <c r="G149" s="563">
        <v>274.56</v>
      </c>
      <c r="H149" s="563">
        <v>538.73</v>
      </c>
    </row>
    <row r="150" spans="1:8" ht="14.1" customHeight="1" x14ac:dyDescent="0.2">
      <c r="A150" s="353">
        <v>9005</v>
      </c>
      <c r="B150" s="420">
        <f>ROUND(
+ROUND((Поверка!H150+IFERROR(VLOOKUP(A150,Кор.1!$A$13:$H$13,6,FALSE),0))*22.88,2)
+ROUND((Поверка!J150+IFERROR(VLOOKUP(A150,Кор.1!$A$13:$H$13,8,FALSE),0))*31.69,2)
+IFERROR(VLOOKUP(A150,Кор.1!$A$17:$K$21,9,FALSE),0)
+IFERROR(VLOOKUP(A150,Кор.1!$A$17:$K$21,11,FALSE),0),2)</f>
        <v>272.85000000000002</v>
      </c>
      <c r="C150" s="420">
        <f t="shared" si="4"/>
        <v>272.85000000000002</v>
      </c>
      <c r="D150" s="350" t="str">
        <f t="shared" si="5"/>
        <v>ОК</v>
      </c>
      <c r="E150" s="350" t="str">
        <f>IF(D150&lt;&gt;"ОК",VLOOKUP(A150,Поверка!$A$2:$J$389,8,FALSE),"")</f>
        <v/>
      </c>
      <c r="G150" s="563">
        <v>114.4</v>
      </c>
      <c r="H150" s="563">
        <v>158.44999999999999</v>
      </c>
    </row>
    <row r="151" spans="1:8" ht="14.1" customHeight="1" x14ac:dyDescent="0.2">
      <c r="A151" s="353">
        <v>9006</v>
      </c>
      <c r="B151" s="420">
        <f>ROUND(
+ROUND((Поверка!H151+IFERROR(VLOOKUP(A151,Кор.1!$A$13:$H$13,6,FALSE),0))*22.88,2)
+ROUND((Поверка!J151+IFERROR(VLOOKUP(A151,Кор.1!$A$13:$H$13,8,FALSE),0))*31.69,2)
+IFERROR(VLOOKUP(A151,Кор.1!$A$17:$K$21,9,FALSE),0)
+IFERROR(VLOOKUP(A151,Кор.1!$A$17:$K$21,11,FALSE),0),2)</f>
        <v>0</v>
      </c>
      <c r="C151" s="420">
        <f t="shared" si="4"/>
        <v>0</v>
      </c>
      <c r="D151" s="350" t="str">
        <f t="shared" si="5"/>
        <v>ОК</v>
      </c>
      <c r="E151" s="350" t="str">
        <f>IF(D151&lt;&gt;"ОК",VLOOKUP(A151,Поверка!$A$2:$J$389,8,FALSE),"")</f>
        <v/>
      </c>
      <c r="G151" s="563">
        <v>0</v>
      </c>
      <c r="H151" s="563">
        <v>0</v>
      </c>
    </row>
    <row r="152" spans="1:8" ht="14.1" customHeight="1" x14ac:dyDescent="0.2">
      <c r="A152" s="353">
        <v>9007</v>
      </c>
      <c r="B152" s="420">
        <f>ROUND(
+ROUND((Поверка!H152+IFERROR(VLOOKUP(A152,Кор.1!$A$13:$H$13,6,FALSE),0))*22.88,2)
+ROUND((Поверка!J152+IFERROR(VLOOKUP(A152,Кор.1!$A$13:$H$13,8,FALSE),0))*31.69,2)
+IFERROR(VLOOKUP(A152,Кор.1!$A$17:$K$21,9,FALSE),0)
+IFERROR(VLOOKUP(A152,Кор.1!$A$17:$K$21,11,FALSE),0),2)</f>
        <v>339.25</v>
      </c>
      <c r="C152" s="420">
        <f t="shared" si="4"/>
        <v>339.25</v>
      </c>
      <c r="D152" s="350" t="str">
        <f t="shared" si="5"/>
        <v>ОК</v>
      </c>
      <c r="E152" s="350" t="str">
        <f>IF(D152&lt;&gt;"ОК",VLOOKUP(A152,Поверка!$A$2:$J$389,8,FALSE),"")</f>
        <v/>
      </c>
      <c r="G152" s="563">
        <v>99.99</v>
      </c>
      <c r="H152" s="563">
        <v>239.26</v>
      </c>
    </row>
    <row r="153" spans="1:8" ht="14.1" customHeight="1" x14ac:dyDescent="0.2">
      <c r="A153" s="353">
        <v>9008</v>
      </c>
      <c r="B153" s="420">
        <f>ROUND(
+ROUND((Поверка!H153+IFERROR(VLOOKUP(A153,Кор.1!$A$13:$H$13,6,FALSE),0))*22.88,2)
+ROUND((Поверка!J153+IFERROR(VLOOKUP(A153,Кор.1!$A$13:$H$13,8,FALSE),0))*31.69,2)
+IFERROR(VLOOKUP(A153,Кор.1!$A$17:$K$21,9,FALSE),0)
+IFERROR(VLOOKUP(A153,Кор.1!$A$17:$K$21,11,FALSE),0),2)</f>
        <v>181.33</v>
      </c>
      <c r="C153" s="420">
        <f t="shared" si="4"/>
        <v>181.33</v>
      </c>
      <c r="D153" s="350" t="str">
        <f t="shared" si="5"/>
        <v>ОК</v>
      </c>
      <c r="E153" s="350" t="str">
        <f>IF(D153&lt;&gt;"ОК",VLOOKUP(A153,Поверка!$A$2:$J$389,8,FALSE),"")</f>
        <v/>
      </c>
      <c r="G153" s="563">
        <v>22.88</v>
      </c>
      <c r="H153" s="563">
        <v>158.44999999999999</v>
      </c>
    </row>
    <row r="154" spans="1:8" ht="14.1" customHeight="1" x14ac:dyDescent="0.2">
      <c r="A154" s="353">
        <v>9009</v>
      </c>
      <c r="B154" s="420">
        <f>ROUND(
+ROUND((Поверка!H154+IFERROR(VLOOKUP(A154,Кор.1!$A$13:$H$13,6,FALSE),0))*22.88,2)
+ROUND((Поверка!J154+IFERROR(VLOOKUP(A154,Кор.1!$A$13:$H$13,8,FALSE),0))*31.69,2)
+IFERROR(VLOOKUP(A154,Кор.1!$A$17:$K$21,9,FALSE),0)
+IFERROR(VLOOKUP(A154,Кор.1!$A$17:$K$21,11,FALSE),0),2)</f>
        <v>600.27</v>
      </c>
      <c r="C154" s="420">
        <f t="shared" si="4"/>
        <v>600.27</v>
      </c>
      <c r="D154" s="350" t="str">
        <f t="shared" si="5"/>
        <v>ОК</v>
      </c>
      <c r="E154" s="350" t="str">
        <f>IF(D154&lt;&gt;"ОК",VLOOKUP(A154,Поверка!$A$2:$J$389,8,FALSE),"")</f>
        <v/>
      </c>
      <c r="G154" s="563">
        <v>251.68</v>
      </c>
      <c r="H154" s="563">
        <v>348.59</v>
      </c>
    </row>
    <row r="155" spans="1:8" ht="14.1" customHeight="1" x14ac:dyDescent="0.2">
      <c r="A155" s="353">
        <v>9010</v>
      </c>
      <c r="B155" s="420">
        <f>ROUND(
+ROUND((Поверка!H155+IFERROR(VLOOKUP(A155,Кор.1!$A$13:$H$13,6,FALSE),0))*22.88,2)
+ROUND((Поверка!J155+IFERROR(VLOOKUP(A155,Кор.1!$A$13:$H$13,8,FALSE),0))*31.69,2)
+IFERROR(VLOOKUP(A155,Кор.1!$A$17:$K$21,9,FALSE),0)
+IFERROR(VLOOKUP(A155,Кор.1!$A$17:$K$21,11,FALSE),0),2)</f>
        <v>436.56</v>
      </c>
      <c r="C155" s="420">
        <f t="shared" si="4"/>
        <v>436.56</v>
      </c>
      <c r="D155" s="350" t="str">
        <f t="shared" si="5"/>
        <v>ОК</v>
      </c>
      <c r="E155" s="350" t="str">
        <f>IF(D155&lt;&gt;"ОК",VLOOKUP(A155,Поверка!$A$2:$J$389,8,FALSE),"")</f>
        <v/>
      </c>
      <c r="G155" s="563">
        <v>183.04</v>
      </c>
      <c r="H155" s="563">
        <v>253.52</v>
      </c>
    </row>
    <row r="156" spans="1:8" ht="14.1" customHeight="1" x14ac:dyDescent="0.2">
      <c r="A156" s="353">
        <v>9011</v>
      </c>
      <c r="B156" s="420">
        <f>ROUND(
+ROUND((Поверка!H156+IFERROR(VLOOKUP(A156,Кор.1!$A$13:$H$13,6,FALSE),0))*22.88,2)
+ROUND((Поверка!J156+IFERROR(VLOOKUP(A156,Кор.1!$A$13:$H$13,8,FALSE),0))*31.69,2)
+IFERROR(VLOOKUP(A156,Кор.1!$A$17:$K$21,9,FALSE),0)
+IFERROR(VLOOKUP(A156,Кор.1!$A$17:$K$21,11,FALSE),0),2)</f>
        <v>86.26</v>
      </c>
      <c r="C156" s="420">
        <f t="shared" si="4"/>
        <v>86.26</v>
      </c>
      <c r="D156" s="350" t="str">
        <f t="shared" si="5"/>
        <v>ОК</v>
      </c>
      <c r="E156" s="350" t="str">
        <f>IF(D156&lt;&gt;"ОК",VLOOKUP(A156,Поверка!$A$2:$J$389,8,FALSE),"")</f>
        <v/>
      </c>
      <c r="G156" s="563">
        <v>22.88</v>
      </c>
      <c r="H156" s="563">
        <v>63.38</v>
      </c>
    </row>
    <row r="157" spans="1:8" ht="14.1" customHeight="1" x14ac:dyDescent="0.2">
      <c r="A157" s="353">
        <v>9012</v>
      </c>
      <c r="B157" s="420">
        <f>ROUND(
+ROUND((Поверка!H157+IFERROR(VLOOKUP(A157,Кор.1!$A$13:$H$13,6,FALSE),0))*22.88,2)
+ROUND((Поверка!J157+IFERROR(VLOOKUP(A157,Кор.1!$A$13:$H$13,8,FALSE),0))*31.69,2)
+IFERROR(VLOOKUP(A157,Кор.1!$A$17:$K$21,9,FALSE),0)
+IFERROR(VLOOKUP(A157,Кор.1!$A$17:$K$21,11,FALSE),0),2)</f>
        <v>0</v>
      </c>
      <c r="C157" s="420">
        <f t="shared" si="4"/>
        <v>0</v>
      </c>
      <c r="D157" s="350" t="str">
        <f t="shared" si="5"/>
        <v>ОК</v>
      </c>
      <c r="E157" s="350" t="str">
        <f>IF(D157&lt;&gt;"ОК",VLOOKUP(A157,Поверка!$A$2:$J$389,8,FALSE),"")</f>
        <v/>
      </c>
      <c r="G157" s="563">
        <v>0</v>
      </c>
      <c r="H157" s="563">
        <v>0</v>
      </c>
    </row>
    <row r="158" spans="1:8" ht="14.1" customHeight="1" x14ac:dyDescent="0.2">
      <c r="A158" s="353">
        <v>9013</v>
      </c>
      <c r="B158" s="420">
        <f>ROUND(
+ROUND((Поверка!H158+IFERROR(VLOOKUP(A158,Кор.1!$A$13:$H$13,6,FALSE),0))*22.88,2)
+ROUND((Поверка!J158+IFERROR(VLOOKUP(A158,Кор.1!$A$13:$H$13,8,FALSE),0))*31.69,2)
+IFERROR(VLOOKUP(A158,Кор.1!$A$17:$K$21,9,FALSE),0)
+IFERROR(VLOOKUP(A158,Кор.1!$A$17:$K$21,11,FALSE),0),2)</f>
        <v>830.91</v>
      </c>
      <c r="C158" s="420">
        <f t="shared" si="4"/>
        <v>830.91</v>
      </c>
      <c r="D158" s="350" t="str">
        <f t="shared" si="5"/>
        <v>ОК</v>
      </c>
      <c r="E158" s="350" t="str">
        <f>IF(D158&lt;&gt;"ОК",VLOOKUP(A158,Поверка!$A$2:$J$389,8,FALSE),"")</f>
        <v/>
      </c>
      <c r="G158" s="563">
        <v>228.8</v>
      </c>
      <c r="H158" s="563">
        <v>602.11</v>
      </c>
    </row>
    <row r="159" spans="1:8" ht="14.1" customHeight="1" x14ac:dyDescent="0.2">
      <c r="A159" s="353">
        <v>9014</v>
      </c>
      <c r="B159" s="420">
        <f>ROUND(
+ROUND((Поверка!H159+IFERROR(VLOOKUP(A159,Кор.1!$A$13:$H$13,6,FALSE),0))*22.88,2)
+ROUND((Поверка!J159+IFERROR(VLOOKUP(A159,Кор.1!$A$13:$H$13,8,FALSE),0))*31.69,2)
+IFERROR(VLOOKUP(A159,Кор.1!$A$17:$K$21,9,FALSE),0)
+IFERROR(VLOOKUP(A159,Кор.1!$A$17:$K$21,11,FALSE),0),2)</f>
        <v>140.83000000000001</v>
      </c>
      <c r="C159" s="420">
        <f t="shared" si="4"/>
        <v>140.83000000000001</v>
      </c>
      <c r="D159" s="350" t="str">
        <f t="shared" si="5"/>
        <v>ОК</v>
      </c>
      <c r="E159" s="350" t="str">
        <f>IF(D159&lt;&gt;"ОК",VLOOKUP(A159,Поверка!$A$2:$J$389,8,FALSE),"")</f>
        <v/>
      </c>
      <c r="G159" s="563">
        <v>45.76</v>
      </c>
      <c r="H159" s="563">
        <v>95.07</v>
      </c>
    </row>
    <row r="160" spans="1:8" ht="14.1" customHeight="1" x14ac:dyDescent="0.2">
      <c r="A160" s="353">
        <v>9015</v>
      </c>
      <c r="B160" s="420">
        <f>ROUND(
+ROUND((Поверка!H160+IFERROR(VLOOKUP(A160,Кор.1!$A$13:$H$13,6,FALSE),0))*22.88,2)
+ROUND((Поверка!J160+IFERROR(VLOOKUP(A160,Кор.1!$A$13:$H$13,8,FALSE),0))*31.69,2)
+IFERROR(VLOOKUP(A160,Кор.1!$A$17:$K$21,9,FALSE),0)
+IFERROR(VLOOKUP(A160,Кор.1!$A$17:$K$21,11,FALSE),0),2)</f>
        <v>626.70000000000005</v>
      </c>
      <c r="C160" s="420">
        <f t="shared" si="4"/>
        <v>626.70000000000005</v>
      </c>
      <c r="D160" s="350" t="str">
        <f t="shared" si="5"/>
        <v>ОК</v>
      </c>
      <c r="E160" s="350" t="str">
        <f>IF(D160&lt;&gt;"ОК",VLOOKUP(A160,Поверка!$A$2:$J$389,8,FALSE),"")</f>
        <v/>
      </c>
      <c r="G160" s="563">
        <v>183.04</v>
      </c>
      <c r="H160" s="563">
        <v>443.66</v>
      </c>
    </row>
    <row r="161" spans="1:8" ht="14.1" customHeight="1" x14ac:dyDescent="0.2">
      <c r="A161" s="353">
        <v>9016</v>
      </c>
      <c r="B161" s="420">
        <f>ROUND(
+ROUND((Поверка!H161+IFERROR(VLOOKUP(A161,Кор.1!$A$13:$H$13,6,FALSE),0))*22.88,2)
+ROUND((Поверка!J161+IFERROR(VLOOKUP(A161,Кор.1!$A$13:$H$13,8,FALSE),0))*31.69,2)
+IFERROR(VLOOKUP(A161,Кор.1!$A$17:$K$21,9,FALSE),0)
+IFERROR(VLOOKUP(A161,Кор.1!$A$17:$K$21,11,FALSE),0),2)</f>
        <v>526.37</v>
      </c>
      <c r="C161" s="420">
        <f t="shared" si="4"/>
        <v>526.37</v>
      </c>
      <c r="D161" s="350" t="str">
        <f t="shared" si="5"/>
        <v>ОК</v>
      </c>
      <c r="E161" s="350" t="str">
        <f>IF(D161&lt;&gt;"ОК",VLOOKUP(A161,Поверка!$A$2:$J$389,8,FALSE),"")</f>
        <v/>
      </c>
      <c r="G161" s="563">
        <v>114.4</v>
      </c>
      <c r="H161" s="563">
        <v>411.97</v>
      </c>
    </row>
    <row r="162" spans="1:8" ht="14.1" customHeight="1" x14ac:dyDescent="0.2">
      <c r="A162" s="353">
        <v>9017</v>
      </c>
      <c r="B162" s="420">
        <f>ROUND(
+ROUND((Поверка!H162+IFERROR(VLOOKUP(A162,Кор.1!$A$13:$H$13,6,FALSE),0))*22.88,2)
+ROUND((Поверка!J162+IFERROR(VLOOKUP(A162,Кор.1!$A$13:$H$13,8,FALSE),0))*31.69,2)
+IFERROR(VLOOKUP(A162,Кор.1!$A$17:$K$21,9,FALSE),0)
+IFERROR(VLOOKUP(A162,Кор.1!$A$17:$K$21,11,FALSE),0),2)</f>
        <v>396.93</v>
      </c>
      <c r="C162" s="420">
        <f t="shared" si="4"/>
        <v>396.93</v>
      </c>
      <c r="D162" s="350" t="str">
        <f t="shared" si="5"/>
        <v>ОК</v>
      </c>
      <c r="E162" s="350" t="str">
        <f>IF(D162&lt;&gt;"ОК",VLOOKUP(A162,Поверка!$A$2:$J$389,8,FALSE),"")</f>
        <v/>
      </c>
      <c r="G162" s="563">
        <v>99.99</v>
      </c>
      <c r="H162" s="563">
        <v>296.94</v>
      </c>
    </row>
    <row r="163" spans="1:8" ht="14.1" customHeight="1" x14ac:dyDescent="0.2">
      <c r="A163" s="353">
        <v>9018</v>
      </c>
      <c r="B163" s="420">
        <f>ROUND(
+ROUND((Поверка!H163+IFERROR(VLOOKUP(A163,Кор.1!$A$13:$H$13,6,FALSE),0))*22.88,2)
+ROUND((Поверка!J163+IFERROR(VLOOKUP(A163,Кор.1!$A$13:$H$13,8,FALSE),0))*31.69,2)
+IFERROR(VLOOKUP(A163,Кор.1!$A$17:$K$21,9,FALSE),0)
+IFERROR(VLOOKUP(A163,Кор.1!$A$17:$K$21,11,FALSE),0),2)</f>
        <v>381.99</v>
      </c>
      <c r="C163" s="420">
        <f t="shared" si="4"/>
        <v>381.99</v>
      </c>
      <c r="D163" s="350" t="str">
        <f t="shared" si="5"/>
        <v>ОК</v>
      </c>
      <c r="E163" s="350" t="str">
        <f>IF(D163&lt;&gt;"ОК",VLOOKUP(A163,Поверка!$A$2:$J$389,8,FALSE),"")</f>
        <v/>
      </c>
      <c r="G163" s="563">
        <v>160.16</v>
      </c>
      <c r="H163" s="563">
        <v>221.83</v>
      </c>
    </row>
    <row r="164" spans="1:8" ht="14.1" customHeight="1" x14ac:dyDescent="0.2">
      <c r="A164" s="353">
        <v>9019</v>
      </c>
      <c r="B164" s="420">
        <f>ROUND(
+ROUND((Поверка!H164+IFERROR(VLOOKUP(A164,Кор.1!$A$13:$H$13,6,FALSE),0))*22.88,2)
+ROUND((Поверка!J164+IFERROR(VLOOKUP(A164,Кор.1!$A$13:$H$13,8,FALSE),0))*31.69,2)
+IFERROR(VLOOKUP(A164,Кор.1!$A$17:$K$21,9,FALSE),0)
+IFERROR(VLOOKUP(A164,Кор.1!$A$17:$K$21,11,FALSE),0),2)</f>
        <v>218.28</v>
      </c>
      <c r="C164" s="420">
        <f t="shared" si="4"/>
        <v>218.28</v>
      </c>
      <c r="D164" s="350" t="str">
        <f t="shared" si="5"/>
        <v>ОК</v>
      </c>
      <c r="E164" s="350" t="str">
        <f>IF(D164&lt;&gt;"ОК",VLOOKUP(A164,Поверка!$A$2:$J$389,8,FALSE),"")</f>
        <v/>
      </c>
      <c r="G164" s="563">
        <v>91.52</v>
      </c>
      <c r="H164" s="563">
        <v>126.76</v>
      </c>
    </row>
    <row r="165" spans="1:8" ht="14.1" customHeight="1" x14ac:dyDescent="0.2">
      <c r="A165" s="353">
        <v>9020</v>
      </c>
      <c r="B165" s="420">
        <f>ROUND(
+ROUND((Поверка!H165+IFERROR(VLOOKUP(A165,Кор.1!$A$13:$H$13,6,FALSE),0))*22.88,2)
+ROUND((Поверка!J165+IFERROR(VLOOKUP(A165,Кор.1!$A$13:$H$13,8,FALSE),0))*31.69,2)
+IFERROR(VLOOKUP(A165,Кор.1!$A$17:$K$21,9,FALSE),0)
+IFERROR(VLOOKUP(A165,Кор.1!$A$17:$K$21,11,FALSE),0),2)</f>
        <v>86.26</v>
      </c>
      <c r="C165" s="420">
        <f t="shared" si="4"/>
        <v>86.26</v>
      </c>
      <c r="D165" s="350" t="str">
        <f t="shared" si="5"/>
        <v>ОК</v>
      </c>
      <c r="E165" s="350" t="str">
        <f>IF(D165&lt;&gt;"ОК",VLOOKUP(A165,Поверка!$A$2:$J$389,8,FALSE),"")</f>
        <v/>
      </c>
      <c r="G165" s="563">
        <v>22.88</v>
      </c>
      <c r="H165" s="563">
        <v>63.38</v>
      </c>
    </row>
    <row r="166" spans="1:8" ht="14.1" customHeight="1" x14ac:dyDescent="0.2">
      <c r="A166" s="353">
        <v>9021</v>
      </c>
      <c r="B166" s="420">
        <f>ROUND(
+ROUND((Поверка!H166+IFERROR(VLOOKUP(A166,Кор.1!$A$13:$H$13,6,FALSE),0))*22.88,2)
+ROUND((Поверка!J166+IFERROR(VLOOKUP(A166,Кор.1!$A$13:$H$13,8,FALSE),0))*31.69,2)
+IFERROR(VLOOKUP(A166,Кор.1!$A$17:$K$21,9,FALSE),0)
+IFERROR(VLOOKUP(A166,Кор.1!$A$17:$K$21,11,FALSE),0),2)</f>
        <v>313.35000000000002</v>
      </c>
      <c r="C166" s="420">
        <f t="shared" si="4"/>
        <v>313.35000000000002</v>
      </c>
      <c r="D166" s="350" t="str">
        <f t="shared" si="5"/>
        <v>ОК</v>
      </c>
      <c r="E166" s="350" t="str">
        <f>IF(D166&lt;&gt;"ОК",VLOOKUP(A166,Поверка!$A$2:$J$389,8,FALSE),"")</f>
        <v/>
      </c>
      <c r="G166" s="563">
        <v>91.52</v>
      </c>
      <c r="H166" s="563">
        <v>221.83</v>
      </c>
    </row>
    <row r="167" spans="1:8" ht="14.1" customHeight="1" x14ac:dyDescent="0.2">
      <c r="A167" s="353">
        <v>9022</v>
      </c>
      <c r="B167" s="420">
        <f>ROUND(
+ROUND((Поверка!H167+IFERROR(VLOOKUP(A167,Кор.1!$A$13:$H$13,6,FALSE),0))*22.88,2)
+ROUND((Поверка!J167+IFERROR(VLOOKUP(A167,Кор.1!$A$13:$H$13,8,FALSE),0))*31.69,2)
+IFERROR(VLOOKUP(A167,Кор.1!$A$17:$K$21,9,FALSE),0)
+IFERROR(VLOOKUP(A167,Кор.1!$A$17:$K$21,11,FALSE),0),2)</f>
        <v>0</v>
      </c>
      <c r="C167" s="420">
        <f t="shared" si="4"/>
        <v>0</v>
      </c>
      <c r="D167" s="350" t="str">
        <f t="shared" si="5"/>
        <v>ОК</v>
      </c>
      <c r="E167" s="350" t="str">
        <f>IF(D167&lt;&gt;"ОК",VLOOKUP(A167,Поверка!$A$2:$J$389,8,FALSE),"")</f>
        <v/>
      </c>
      <c r="G167" s="563">
        <v>0</v>
      </c>
      <c r="H167" s="563">
        <v>0</v>
      </c>
    </row>
    <row r="168" spans="1:8" ht="14.1" customHeight="1" x14ac:dyDescent="0.2">
      <c r="A168" s="353">
        <v>9023</v>
      </c>
      <c r="B168" s="420">
        <f>ROUND(
+ROUND((Поверка!H168+IFERROR(VLOOKUP(A168,Кор.1!$A$13:$H$13,6,FALSE),0))*22.88,2)
+ROUND((Поверка!J168+IFERROR(VLOOKUP(A168,Кор.1!$A$13:$H$13,8,FALSE),0))*31.69,2)
+IFERROR(VLOOKUP(A168,Кор.1!$A$17:$K$21,9,FALSE),0)
+IFERROR(VLOOKUP(A168,Кор.1!$A$17:$K$21,11,FALSE),0),2)</f>
        <v>109.14</v>
      </c>
      <c r="C168" s="420">
        <f t="shared" si="4"/>
        <v>109.14</v>
      </c>
      <c r="D168" s="350" t="str">
        <f t="shared" si="5"/>
        <v>ОК</v>
      </c>
      <c r="E168" s="350" t="str">
        <f>IF(D168&lt;&gt;"ОК",VLOOKUP(A168,Поверка!$A$2:$J$389,8,FALSE),"")</f>
        <v/>
      </c>
      <c r="G168" s="563">
        <v>45.76</v>
      </c>
      <c r="H168" s="563">
        <v>63.38</v>
      </c>
    </row>
    <row r="169" spans="1:8" ht="14.1" customHeight="1" x14ac:dyDescent="0.2">
      <c r="A169" s="353">
        <v>9024</v>
      </c>
      <c r="B169" s="420">
        <f>ROUND(
+ROUND((Поверка!H169+IFERROR(VLOOKUP(A169,Кор.1!$A$13:$H$13,6,FALSE),0))*22.88,2)
+ROUND((Поверка!J169+IFERROR(VLOOKUP(A169,Кор.1!$A$13:$H$13,8,FALSE),0))*31.69,2)
+IFERROR(VLOOKUP(A169,Кор.1!$A$17:$K$21,9,FALSE),0)
+IFERROR(VLOOKUP(A169,Кор.1!$A$17:$K$21,11,FALSE),0),2)</f>
        <v>491.13</v>
      </c>
      <c r="C169" s="420">
        <f t="shared" si="4"/>
        <v>491.13</v>
      </c>
      <c r="D169" s="350" t="str">
        <f t="shared" si="5"/>
        <v>ОК</v>
      </c>
      <c r="E169" s="350" t="str">
        <f>IF(D169&lt;&gt;"ОК",VLOOKUP(A169,Поверка!$A$2:$J$389,8,FALSE),"")</f>
        <v/>
      </c>
      <c r="G169" s="563">
        <v>205.92</v>
      </c>
      <c r="H169" s="563">
        <v>285.20999999999998</v>
      </c>
    </row>
    <row r="170" spans="1:8" ht="14.1" customHeight="1" x14ac:dyDescent="0.2">
      <c r="A170" s="353">
        <v>9025</v>
      </c>
      <c r="B170" s="420">
        <f>ROUND(
+ROUND((Поверка!H170+IFERROR(VLOOKUP(A170,Кор.1!$A$13:$H$13,6,FALSE),0))*22.88,2)
+ROUND((Поверка!J170+IFERROR(VLOOKUP(A170,Кор.1!$A$13:$H$13,8,FALSE),0))*31.69,2)
+IFERROR(VLOOKUP(A170,Кор.1!$A$17:$K$21,9,FALSE),0)
+IFERROR(VLOOKUP(A170,Кор.1!$A$17:$K$21,11,FALSE),0),2)</f>
        <v>1356.98</v>
      </c>
      <c r="C170" s="420">
        <f t="shared" si="4"/>
        <v>1356.98</v>
      </c>
      <c r="D170" s="350" t="str">
        <f t="shared" si="5"/>
        <v>ОК</v>
      </c>
      <c r="E170" s="350" t="str">
        <f>IF(D170&lt;&gt;"ОК",VLOOKUP(A170,Поверка!$A$2:$J$389,8,FALSE),"")</f>
        <v/>
      </c>
      <c r="G170" s="563">
        <v>399.94</v>
      </c>
      <c r="H170" s="563">
        <v>957.04</v>
      </c>
    </row>
    <row r="171" spans="1:8" ht="14.1" customHeight="1" x14ac:dyDescent="0.2">
      <c r="A171" s="353">
        <v>9026</v>
      </c>
      <c r="B171" s="420">
        <f>ROUND(
+ROUND((Поверка!H171+IFERROR(VLOOKUP(A171,Кор.1!$A$13:$H$13,6,FALSE),0))*22.88,2)
+ROUND((Поверка!J171+IFERROR(VLOOKUP(A171,Кор.1!$A$13:$H$13,8,FALSE),0))*31.69,2)
+IFERROR(VLOOKUP(A171,Кор.1!$A$17:$K$21,9,FALSE),0)
+IFERROR(VLOOKUP(A171,Кор.1!$A$17:$K$21,11,FALSE),0),2)</f>
        <v>413.68</v>
      </c>
      <c r="C171" s="420">
        <f t="shared" si="4"/>
        <v>413.68</v>
      </c>
      <c r="D171" s="350" t="str">
        <f t="shared" si="5"/>
        <v>ОК</v>
      </c>
      <c r="E171" s="350" t="str">
        <f>IF(D171&lt;&gt;"ОК",VLOOKUP(A171,Поверка!$A$2:$J$389,8,FALSE),"")</f>
        <v/>
      </c>
      <c r="G171" s="563">
        <v>160.16</v>
      </c>
      <c r="H171" s="563">
        <v>253.52</v>
      </c>
    </row>
    <row r="172" spans="1:8" ht="14.1" customHeight="1" x14ac:dyDescent="0.2">
      <c r="A172" s="353">
        <v>9027</v>
      </c>
      <c r="B172" s="420">
        <f>ROUND(
+ROUND((Поверка!H172+IFERROR(VLOOKUP(A172,Кор.1!$A$13:$H$13,6,FALSE),0))*22.88,2)
+ROUND((Поверка!J172+IFERROR(VLOOKUP(A172,Кор.1!$A$13:$H$13,8,FALSE),0))*31.69,2)
+IFERROR(VLOOKUP(A172,Кор.1!$A$17:$K$21,9,FALSE),0)
+IFERROR(VLOOKUP(A172,Кор.1!$A$17:$K$21,11,FALSE),0),2)</f>
        <v>227.09</v>
      </c>
      <c r="C172" s="420">
        <f t="shared" si="4"/>
        <v>227.09</v>
      </c>
      <c r="D172" s="350" t="str">
        <f t="shared" si="5"/>
        <v>ОК</v>
      </c>
      <c r="E172" s="350" t="str">
        <f>IF(D172&lt;&gt;"ОК",VLOOKUP(A172,Поверка!$A$2:$J$389,8,FALSE),"")</f>
        <v/>
      </c>
      <c r="G172" s="563">
        <v>68.64</v>
      </c>
      <c r="H172" s="563">
        <v>158.44999999999999</v>
      </c>
    </row>
    <row r="173" spans="1:8" ht="14.1" customHeight="1" x14ac:dyDescent="0.2">
      <c r="A173" s="353">
        <v>9028</v>
      </c>
      <c r="B173" s="420">
        <f>ROUND(
+ROUND((Поверка!H173+IFERROR(VLOOKUP(A173,Кор.1!$A$13:$H$13,6,FALSE),0))*22.88,2)
+ROUND((Поверка!J173+IFERROR(VLOOKUP(A173,Кор.1!$A$13:$H$13,8,FALSE),0))*31.69,2)
+IFERROR(VLOOKUP(A173,Кор.1!$A$17:$K$21,9,FALSE),0)
+IFERROR(VLOOKUP(A173,Кор.1!$A$17:$K$21,11,FALSE),0),2)</f>
        <v>1017.74</v>
      </c>
      <c r="C173" s="420">
        <f t="shared" si="4"/>
        <v>1017.74</v>
      </c>
      <c r="D173" s="350" t="str">
        <f t="shared" si="5"/>
        <v>ОК</v>
      </c>
      <c r="E173" s="350" t="str">
        <f>IF(D173&lt;&gt;"ОК",VLOOKUP(A173,Поверка!$A$2:$J$389,8,FALSE),"")</f>
        <v/>
      </c>
      <c r="G173" s="563">
        <v>299.95999999999998</v>
      </c>
      <c r="H173" s="563">
        <v>717.78</v>
      </c>
    </row>
    <row r="174" spans="1:8" ht="14.1" customHeight="1" x14ac:dyDescent="0.2">
      <c r="A174" s="353">
        <v>9029</v>
      </c>
      <c r="B174" s="420">
        <f>ROUND(
+ROUND((Поверка!H174+IFERROR(VLOOKUP(A174,Кор.1!$A$13:$H$13,6,FALSE),0))*22.88,2)
+ROUND((Поверка!J174+IFERROR(VLOOKUP(A174,Кор.1!$A$13:$H$13,8,FALSE),0))*31.69,2)
+IFERROR(VLOOKUP(A174,Кор.1!$A$17:$K$21,9,FALSE),0)
+IFERROR(VLOOKUP(A174,Кор.1!$A$17:$K$21,11,FALSE),0),2)</f>
        <v>0</v>
      </c>
      <c r="C174" s="420">
        <f t="shared" si="4"/>
        <v>0</v>
      </c>
      <c r="D174" s="350" t="str">
        <f t="shared" si="5"/>
        <v>ОК</v>
      </c>
      <c r="E174" s="350" t="str">
        <f>IF(D174&lt;&gt;"ОК",VLOOKUP(A174,Поверка!$A$2:$J$389,8,FALSE),"")</f>
        <v/>
      </c>
      <c r="G174" s="563">
        <v>0</v>
      </c>
      <c r="H174" s="563">
        <v>0</v>
      </c>
    </row>
    <row r="175" spans="1:8" ht="14.1" customHeight="1" x14ac:dyDescent="0.2">
      <c r="A175" s="353">
        <v>9030</v>
      </c>
      <c r="B175" s="420">
        <f>ROUND(
+ROUND((Поверка!H175+IFERROR(VLOOKUP(A175,Кор.1!$A$13:$H$13,6,FALSE),0))*22.88,2)
+ROUND((Поверка!J175+IFERROR(VLOOKUP(A175,Кор.1!$A$13:$H$13,8,FALSE),0))*31.69,2)
+IFERROR(VLOOKUP(A175,Кор.1!$A$17:$K$21,9,FALSE),0)
+IFERROR(VLOOKUP(A175,Кор.1!$A$17:$K$21,11,FALSE),0),2)</f>
        <v>281.66000000000003</v>
      </c>
      <c r="C175" s="420">
        <f t="shared" si="4"/>
        <v>281.66000000000003</v>
      </c>
      <c r="D175" s="350" t="str">
        <f t="shared" si="5"/>
        <v>ОК</v>
      </c>
      <c r="E175" s="350" t="str">
        <f>IF(D175&lt;&gt;"ОК",VLOOKUP(A175,Поверка!$A$2:$J$389,8,FALSE),"")</f>
        <v/>
      </c>
      <c r="G175" s="563">
        <v>91.52</v>
      </c>
      <c r="H175" s="563">
        <v>190.14</v>
      </c>
    </row>
    <row r="176" spans="1:8" ht="14.1" customHeight="1" x14ac:dyDescent="0.2">
      <c r="A176" s="353">
        <v>9031</v>
      </c>
      <c r="B176" s="420">
        <f>ROUND(
+ROUND((Поверка!H176+IFERROR(VLOOKUP(A176,Кор.1!$A$13:$H$13,6,FALSE),0))*22.88,2)
+ROUND((Поверка!J176+IFERROR(VLOOKUP(A176,Кор.1!$A$13:$H$13,8,FALSE),0))*31.69,2)
+IFERROR(VLOOKUP(A176,Кор.1!$A$17:$K$21,9,FALSE),0)
+IFERROR(VLOOKUP(A176,Кор.1!$A$17:$K$21,11,FALSE),0),2)</f>
        <v>339.25</v>
      </c>
      <c r="C176" s="420">
        <f t="shared" si="4"/>
        <v>339.25</v>
      </c>
      <c r="D176" s="350" t="str">
        <f t="shared" si="5"/>
        <v>ОК</v>
      </c>
      <c r="E176" s="350" t="str">
        <f>IF(D176&lt;&gt;"ОК",VLOOKUP(A176,Поверка!$A$2:$J$389,8,FALSE),"")</f>
        <v/>
      </c>
      <c r="G176" s="563">
        <v>99.99</v>
      </c>
      <c r="H176" s="563">
        <v>239.26</v>
      </c>
    </row>
    <row r="177" spans="1:8" ht="14.1" customHeight="1" x14ac:dyDescent="0.2">
      <c r="A177" s="353">
        <v>9032</v>
      </c>
      <c r="B177" s="420">
        <f>ROUND(
+ROUND((Поверка!H177+IFERROR(VLOOKUP(A177,Кор.1!$A$13:$H$13,6,FALSE),0))*22.88,2)
+ROUND((Поверка!J177+IFERROR(VLOOKUP(A177,Кор.1!$A$13:$H$13,8,FALSE),0))*31.69,2)
+IFERROR(VLOOKUP(A177,Кор.1!$A$17:$K$21,9,FALSE),0)
+IFERROR(VLOOKUP(A177,Кор.1!$A$17:$K$21,11,FALSE),0),2)</f>
        <v>272.85000000000002</v>
      </c>
      <c r="C177" s="420">
        <f t="shared" si="4"/>
        <v>272.85000000000002</v>
      </c>
      <c r="D177" s="350" t="str">
        <f t="shared" si="5"/>
        <v>ОК</v>
      </c>
      <c r="E177" s="350" t="str">
        <f>IF(D177&lt;&gt;"ОК",VLOOKUP(A177,Поверка!$A$2:$J$389,8,FALSE),"")</f>
        <v/>
      </c>
      <c r="G177" s="563">
        <v>114.4</v>
      </c>
      <c r="H177" s="563">
        <v>158.44999999999999</v>
      </c>
    </row>
    <row r="178" spans="1:8" ht="14.1" customHeight="1" x14ac:dyDescent="0.2">
      <c r="A178" s="353">
        <v>9033</v>
      </c>
      <c r="B178" s="420">
        <f>ROUND(
+ROUND((Поверка!H178+IFERROR(VLOOKUP(A178,Кор.1!$A$13:$H$13,6,FALSE),0))*22.88,2)
+ROUND((Поверка!J178+IFERROR(VLOOKUP(A178,Кор.1!$A$13:$H$13,8,FALSE),0))*31.69,2)
+IFERROR(VLOOKUP(A178,Кор.1!$A$17:$K$21,9,FALSE),0)
+IFERROR(VLOOKUP(A178,Кор.1!$A$17:$K$21,11,FALSE),0),2)</f>
        <v>654.84</v>
      </c>
      <c r="C178" s="420">
        <f t="shared" si="4"/>
        <v>654.84</v>
      </c>
      <c r="D178" s="350" t="str">
        <f t="shared" si="5"/>
        <v>ОК</v>
      </c>
      <c r="E178" s="350" t="str">
        <f>IF(D178&lt;&gt;"ОК",VLOOKUP(A178,Поверка!$A$2:$J$389,8,FALSE),"")</f>
        <v/>
      </c>
      <c r="G178" s="563">
        <v>274.56</v>
      </c>
      <c r="H178" s="563">
        <v>380.28</v>
      </c>
    </row>
    <row r="179" spans="1:8" ht="14.1" customHeight="1" x14ac:dyDescent="0.2">
      <c r="A179" s="353">
        <v>9034</v>
      </c>
      <c r="B179" s="420">
        <f>ROUND(
+ROUND((Поверка!H179+IFERROR(VLOOKUP(A179,Кор.1!$A$13:$H$13,6,FALSE),0))*22.88,2)
+ROUND((Поверка!J179+IFERROR(VLOOKUP(A179,Кор.1!$A$13:$H$13,8,FALSE),0))*31.69,2)
+IFERROR(VLOOKUP(A179,Кор.1!$A$17:$K$21,9,FALSE),0)
+IFERROR(VLOOKUP(A179,Кор.1!$A$17:$K$21,11,FALSE),0),2)</f>
        <v>327.42</v>
      </c>
      <c r="C179" s="420">
        <f t="shared" si="4"/>
        <v>327.42</v>
      </c>
      <c r="D179" s="350" t="str">
        <f t="shared" si="5"/>
        <v>ОК</v>
      </c>
      <c r="E179" s="350" t="str">
        <f>IF(D179&lt;&gt;"ОК",VLOOKUP(A179,Поверка!$A$2:$J$389,8,FALSE),"")</f>
        <v/>
      </c>
      <c r="G179" s="563">
        <v>137.28</v>
      </c>
      <c r="H179" s="563">
        <v>190.14</v>
      </c>
    </row>
    <row r="180" spans="1:8" ht="14.1" customHeight="1" x14ac:dyDescent="0.2">
      <c r="A180" s="353">
        <v>9035</v>
      </c>
      <c r="B180" s="420">
        <f>ROUND(
+ROUND((Поверка!H180+IFERROR(VLOOKUP(A180,Кор.1!$A$13:$H$13,6,FALSE),0))*22.88,2)
+ROUND((Поверка!J180+IFERROR(VLOOKUP(A180,Кор.1!$A$13:$H$13,8,FALSE),0))*31.69,2)
+IFERROR(VLOOKUP(A180,Кор.1!$A$17:$K$21,9,FALSE),0)
+IFERROR(VLOOKUP(A180,Кор.1!$A$17:$K$21,11,FALSE),0),2)</f>
        <v>86.26</v>
      </c>
      <c r="C180" s="420">
        <f t="shared" si="4"/>
        <v>86.26</v>
      </c>
      <c r="D180" s="350" t="str">
        <f t="shared" si="5"/>
        <v>ОК</v>
      </c>
      <c r="E180" s="350" t="str">
        <f>IF(D180&lt;&gt;"ОК",VLOOKUP(A180,Поверка!$A$2:$J$389,8,FALSE),"")</f>
        <v/>
      </c>
      <c r="G180" s="563">
        <v>22.88</v>
      </c>
      <c r="H180" s="563">
        <v>63.38</v>
      </c>
    </row>
    <row r="181" spans="1:8" ht="14.1" customHeight="1" x14ac:dyDescent="0.2">
      <c r="A181" s="353">
        <v>9036</v>
      </c>
      <c r="B181" s="420">
        <f>ROUND(
+ROUND((Поверка!H181+IFERROR(VLOOKUP(A181,Кор.1!$A$13:$H$13,6,FALSE),0))*22.88,2)
+ROUND((Поверка!J181+IFERROR(VLOOKUP(A181,Кор.1!$A$13:$H$13,8,FALSE),0))*31.69,2)
+IFERROR(VLOOKUP(A181,Кор.1!$A$17:$K$21,9,FALSE),0)
+IFERROR(VLOOKUP(A181,Кор.1!$A$17:$K$21,11,FALSE),0),2)</f>
        <v>86.26</v>
      </c>
      <c r="C181" s="420">
        <f t="shared" si="4"/>
        <v>86.26</v>
      </c>
      <c r="D181" s="350" t="str">
        <f t="shared" si="5"/>
        <v>ОК</v>
      </c>
      <c r="E181" s="350" t="str">
        <f>IF(D181&lt;&gt;"ОК",VLOOKUP(A181,Поверка!$A$2:$J$389,8,FALSE),"")</f>
        <v/>
      </c>
      <c r="G181" s="563">
        <v>22.88</v>
      </c>
      <c r="H181" s="563">
        <v>63.38</v>
      </c>
    </row>
    <row r="182" spans="1:8" ht="14.1" customHeight="1" x14ac:dyDescent="0.2">
      <c r="A182" s="353">
        <v>9037</v>
      </c>
      <c r="B182" s="420">
        <f>ROUND(
+ROUND((Поверка!H182+IFERROR(VLOOKUP(A182,Кор.1!$A$13:$H$13,6,FALSE),0))*22.88,2)
+ROUND((Поверка!J182+IFERROR(VLOOKUP(A182,Кор.1!$A$13:$H$13,8,FALSE),0))*31.69,2)
+IFERROR(VLOOKUP(A182,Кор.1!$A$17:$K$21,9,FALSE),0)
+IFERROR(VLOOKUP(A182,Кор.1!$A$17:$K$21,11,FALSE),0),2)</f>
        <v>195.4</v>
      </c>
      <c r="C182" s="420">
        <f t="shared" si="4"/>
        <v>195.4</v>
      </c>
      <c r="D182" s="350" t="str">
        <f t="shared" si="5"/>
        <v>ОК</v>
      </c>
      <c r="E182" s="350" t="str">
        <f>IF(D182&lt;&gt;"ОК",VLOOKUP(A182,Поверка!$A$2:$J$389,8,FALSE),"")</f>
        <v/>
      </c>
      <c r="G182" s="563">
        <v>68.64</v>
      </c>
      <c r="H182" s="563">
        <v>126.76</v>
      </c>
    </row>
    <row r="183" spans="1:8" ht="14.1" customHeight="1" x14ac:dyDescent="0.2">
      <c r="A183" s="353">
        <v>9038</v>
      </c>
      <c r="B183" s="420">
        <f>ROUND(
+ROUND((Поверка!H183+IFERROR(VLOOKUP(A183,Кор.1!$A$13:$H$13,6,FALSE),0))*22.88,2)
+ROUND((Поверка!J183+IFERROR(VLOOKUP(A183,Кор.1!$A$13:$H$13,8,FALSE),0))*31.69,2)
+IFERROR(VLOOKUP(A183,Кор.1!$A$17:$K$21,9,FALSE),0)
+IFERROR(VLOOKUP(A183,Кор.1!$A$17:$K$21,11,FALSE),0),2)</f>
        <v>140.83000000000001</v>
      </c>
      <c r="C183" s="420">
        <f t="shared" si="4"/>
        <v>140.83000000000001</v>
      </c>
      <c r="D183" s="350" t="str">
        <f t="shared" si="5"/>
        <v>ОК</v>
      </c>
      <c r="E183" s="350" t="str">
        <f>IF(D183&lt;&gt;"ОК",VLOOKUP(A183,Поверка!$A$2:$J$389,8,FALSE),"")</f>
        <v/>
      </c>
      <c r="G183" s="563">
        <v>45.76</v>
      </c>
      <c r="H183" s="563">
        <v>95.07</v>
      </c>
    </row>
    <row r="184" spans="1:8" ht="14.1" customHeight="1" x14ac:dyDescent="0.2">
      <c r="A184" s="353">
        <v>9039</v>
      </c>
      <c r="B184" s="420">
        <f>ROUND(
+ROUND((Поверка!H184+IFERROR(VLOOKUP(A184,Кор.1!$A$13:$H$13,6,FALSE),0))*22.88,2)
+ROUND((Поверка!J184+IFERROR(VLOOKUP(A184,Кор.1!$A$13:$H$13,8,FALSE),0))*31.69,2)
+IFERROR(VLOOKUP(A184,Кор.1!$A$17:$K$21,9,FALSE),0)
+IFERROR(VLOOKUP(A184,Кор.1!$A$17:$K$21,11,FALSE),0),2)</f>
        <v>0</v>
      </c>
      <c r="C184" s="420">
        <f t="shared" si="4"/>
        <v>0</v>
      </c>
      <c r="D184" s="350" t="str">
        <f t="shared" si="5"/>
        <v>ОК</v>
      </c>
      <c r="E184" s="350" t="str">
        <f>IF(D184&lt;&gt;"ОК",VLOOKUP(A184,Поверка!$A$2:$J$389,8,FALSE),"")</f>
        <v/>
      </c>
      <c r="G184" s="563">
        <v>0</v>
      </c>
      <c r="H184" s="563">
        <v>0</v>
      </c>
    </row>
    <row r="185" spans="1:8" ht="14.1" customHeight="1" x14ac:dyDescent="0.2">
      <c r="A185" s="353">
        <v>9040</v>
      </c>
      <c r="B185" s="420">
        <f>ROUND(
+ROUND((Поверка!H185+IFERROR(VLOOKUP(A185,Кор.1!$A$13:$H$13,6,FALSE),0))*22.88,2)
+ROUND((Поверка!J185+IFERROR(VLOOKUP(A185,Кор.1!$A$13:$H$13,8,FALSE),0))*31.69,2)
+IFERROR(VLOOKUP(A185,Кор.1!$A$17:$K$21,9,FALSE),0)
+IFERROR(VLOOKUP(A185,Кор.1!$A$17:$K$21,11,FALSE),0),2)</f>
        <v>322.16000000000003</v>
      </c>
      <c r="C185" s="420">
        <f t="shared" si="4"/>
        <v>322.16000000000003</v>
      </c>
      <c r="D185" s="350" t="str">
        <f t="shared" si="5"/>
        <v>ОК</v>
      </c>
      <c r="E185" s="350" t="str">
        <f>IF(D185&lt;&gt;"ОК",VLOOKUP(A185,Поверка!$A$2:$J$389,8,FALSE),"")</f>
        <v/>
      </c>
      <c r="G185" s="563">
        <v>68.64</v>
      </c>
      <c r="H185" s="563">
        <v>253.52</v>
      </c>
    </row>
    <row r="186" spans="1:8" ht="14.1" customHeight="1" x14ac:dyDescent="0.2">
      <c r="A186" s="353">
        <v>9041</v>
      </c>
      <c r="B186" s="420">
        <f>ROUND(
+ROUND((Поверка!H186+IFERROR(VLOOKUP(A186,Кор.1!$A$13:$H$13,6,FALSE),0))*22.88,2)
+ROUND((Поверка!J186+IFERROR(VLOOKUP(A186,Кор.1!$A$13:$H$13,8,FALSE),0))*31.69,2)
+IFERROR(VLOOKUP(A186,Кор.1!$A$17:$K$21,9,FALSE),0)
+IFERROR(VLOOKUP(A186,Кор.1!$A$17:$K$21,11,FALSE),0),2)</f>
        <v>1527.96</v>
      </c>
      <c r="C186" s="420">
        <f t="shared" si="4"/>
        <v>1527.96</v>
      </c>
      <c r="D186" s="350" t="str">
        <f t="shared" si="5"/>
        <v>ОК</v>
      </c>
      <c r="E186" s="350" t="str">
        <f>IF(D186&lt;&gt;"ОК",VLOOKUP(A186,Поверка!$A$2:$J$389,8,FALSE),"")</f>
        <v/>
      </c>
      <c r="G186" s="563">
        <v>640.64</v>
      </c>
      <c r="H186" s="563">
        <v>887.32</v>
      </c>
    </row>
    <row r="187" spans="1:8" ht="14.1" customHeight="1" x14ac:dyDescent="0.2">
      <c r="A187" s="353">
        <v>9042</v>
      </c>
      <c r="B187" s="420">
        <f>ROUND(
+ROUND((Поверка!H187+IFERROR(VLOOKUP(A187,Кор.1!$A$13:$H$13,6,FALSE),0))*22.88,2)
+ROUND((Поверка!J187+IFERROR(VLOOKUP(A187,Кор.1!$A$13:$H$13,8,FALSE),0))*31.69,2)
+IFERROR(VLOOKUP(A187,Кор.1!$A$17:$K$21,9,FALSE),0)
+IFERROR(VLOOKUP(A187,Кор.1!$A$17:$K$21,11,FALSE),0),2)</f>
        <v>333.55</v>
      </c>
      <c r="C187" s="420">
        <f t="shared" si="4"/>
        <v>333.55</v>
      </c>
      <c r="D187" s="350" t="str">
        <f t="shared" si="5"/>
        <v>ОК</v>
      </c>
      <c r="E187" s="350" t="str">
        <f>IF(D187&lt;&gt;"ОК",VLOOKUP(A187,Поверка!$A$2:$J$389,8,FALSE),"")</f>
        <v/>
      </c>
      <c r="G187" s="563">
        <v>99.99</v>
      </c>
      <c r="H187" s="563">
        <v>233.56</v>
      </c>
    </row>
    <row r="188" spans="1:8" ht="14.1" customHeight="1" x14ac:dyDescent="0.2">
      <c r="A188" s="353">
        <v>9043</v>
      </c>
      <c r="B188" s="420">
        <f>ROUND(
+ROUND((Поверка!H188+IFERROR(VLOOKUP(A188,Кор.1!$A$13:$H$13,6,FALSE),0))*22.88,2)
+ROUND((Поверка!J188+IFERROR(VLOOKUP(A188,Кор.1!$A$13:$H$13,8,FALSE),0))*31.69,2)
+IFERROR(VLOOKUP(A188,Кор.1!$A$17:$K$21,9,FALSE),0)
+IFERROR(VLOOKUP(A188,Кор.1!$A$17:$K$21,11,FALSE),0),2)</f>
        <v>339.25</v>
      </c>
      <c r="C188" s="420">
        <f t="shared" si="4"/>
        <v>339.25</v>
      </c>
      <c r="D188" s="350" t="str">
        <f t="shared" si="5"/>
        <v>ОК</v>
      </c>
      <c r="E188" s="350" t="str">
        <f>IF(D188&lt;&gt;"ОК",VLOOKUP(A188,Поверка!$A$2:$J$389,8,FALSE),"")</f>
        <v/>
      </c>
      <c r="G188" s="563">
        <v>99.99</v>
      </c>
      <c r="H188" s="563">
        <v>239.26</v>
      </c>
    </row>
    <row r="189" spans="1:8" ht="14.1" customHeight="1" x14ac:dyDescent="0.2">
      <c r="A189" s="353">
        <v>9044</v>
      </c>
      <c r="B189" s="420">
        <f>ROUND(
+ROUND((Поверка!H189+IFERROR(VLOOKUP(A189,Кор.1!$A$13:$H$13,6,FALSE),0))*22.88,2)
+ROUND((Поверка!J189+IFERROR(VLOOKUP(A189,Кор.1!$A$13:$H$13,8,FALSE),0))*31.69,2)
+IFERROR(VLOOKUP(A189,Кор.1!$A$17:$K$21,9,FALSE),0)
+IFERROR(VLOOKUP(A189,Кор.1!$A$17:$K$21,11,FALSE),0),2)</f>
        <v>454.18</v>
      </c>
      <c r="C189" s="420">
        <f t="shared" si="4"/>
        <v>454.18</v>
      </c>
      <c r="D189" s="350" t="str">
        <f t="shared" si="5"/>
        <v>ОК</v>
      </c>
      <c r="E189" s="350" t="str">
        <f>IF(D189&lt;&gt;"ОК",VLOOKUP(A189,Поверка!$A$2:$J$389,8,FALSE),"")</f>
        <v/>
      </c>
      <c r="G189" s="563">
        <v>137.28</v>
      </c>
      <c r="H189" s="563">
        <v>316.89999999999998</v>
      </c>
    </row>
    <row r="190" spans="1:8" ht="14.1" customHeight="1" x14ac:dyDescent="0.2">
      <c r="A190" s="353">
        <v>9045</v>
      </c>
      <c r="B190" s="420">
        <f>ROUND(
+ROUND((Поверка!H190+IFERROR(VLOOKUP(A190,Кор.1!$A$13:$H$13,6,FALSE),0))*22.88,2)
+ROUND((Поверка!J190+IFERROR(VLOOKUP(A190,Кор.1!$A$13:$H$13,8,FALSE),0))*31.69,2)
+IFERROR(VLOOKUP(A190,Кор.1!$A$17:$K$21,9,FALSE),0)
+IFERROR(VLOOKUP(A190,Кор.1!$A$17:$K$21,11,FALSE),0),2)</f>
        <v>235.9</v>
      </c>
      <c r="C190" s="420">
        <f t="shared" si="4"/>
        <v>235.9</v>
      </c>
      <c r="D190" s="350" t="str">
        <f t="shared" si="5"/>
        <v>ОК</v>
      </c>
      <c r="E190" s="350" t="str">
        <f>IF(D190&lt;&gt;"ОК",VLOOKUP(A190,Поверка!$A$2:$J$389,8,FALSE),"")</f>
        <v/>
      </c>
      <c r="G190" s="563">
        <v>45.76</v>
      </c>
      <c r="H190" s="563">
        <v>190.14</v>
      </c>
    </row>
    <row r="191" spans="1:8" ht="14.1" customHeight="1" x14ac:dyDescent="0.2">
      <c r="A191" s="353">
        <v>9046</v>
      </c>
      <c r="B191" s="420">
        <f>ROUND(
+ROUND((Поверка!H191+IFERROR(VLOOKUP(A191,Кор.1!$A$13:$H$13,6,FALSE),0))*22.88,2)
+ROUND((Поверка!J191+IFERROR(VLOOKUP(A191,Кор.1!$A$13:$H$13,8,FALSE),0))*31.69,2)
+IFERROR(VLOOKUP(A191,Кор.1!$A$17:$K$21,9,FALSE),0)
+IFERROR(VLOOKUP(A191,Кор.1!$A$17:$K$21,11,FALSE),0),2)</f>
        <v>678.49</v>
      </c>
      <c r="C191" s="420">
        <f t="shared" si="4"/>
        <v>678.49</v>
      </c>
      <c r="D191" s="350" t="str">
        <f t="shared" si="5"/>
        <v>ОК</v>
      </c>
      <c r="E191" s="350" t="str">
        <f>IF(D191&lt;&gt;"ОК",VLOOKUP(A191,Поверка!$A$2:$J$389,8,FALSE),"")</f>
        <v/>
      </c>
      <c r="G191" s="563">
        <v>199.97</v>
      </c>
      <c r="H191" s="563">
        <v>478.52</v>
      </c>
    </row>
    <row r="192" spans="1:8" ht="14.1" customHeight="1" x14ac:dyDescent="0.2">
      <c r="A192" s="353">
        <v>9047</v>
      </c>
      <c r="B192" s="420">
        <f>ROUND(
+ROUND((Поверка!H192+IFERROR(VLOOKUP(A192,Кор.1!$A$13:$H$13,6,FALSE),0))*22.88,2)
+ROUND((Поверка!J192+IFERROR(VLOOKUP(A192,Кор.1!$A$13:$H$13,8,FALSE),0))*31.69,2)
+IFERROR(VLOOKUP(A192,Кор.1!$A$17:$K$21,9,FALSE),0)
+IFERROR(VLOOKUP(A192,Кор.1!$A$17:$K$21,11,FALSE),0),2)</f>
        <v>172.52</v>
      </c>
      <c r="C192" s="420">
        <f t="shared" si="4"/>
        <v>172.52</v>
      </c>
      <c r="D192" s="350" t="str">
        <f t="shared" si="5"/>
        <v>ОК</v>
      </c>
      <c r="E192" s="350" t="str">
        <f>IF(D192&lt;&gt;"ОК",VLOOKUP(A192,Поверка!$A$2:$J$389,8,FALSE),"")</f>
        <v/>
      </c>
      <c r="G192" s="563">
        <v>45.76</v>
      </c>
      <c r="H192" s="563">
        <v>126.76</v>
      </c>
    </row>
    <row r="193" spans="1:8" ht="14.1" customHeight="1" x14ac:dyDescent="0.2">
      <c r="A193" s="353">
        <v>9048</v>
      </c>
      <c r="B193" s="420">
        <f>ROUND(
+ROUND((Поверка!H193+IFERROR(VLOOKUP(A193,Кор.1!$A$13:$H$13,6,FALSE),0))*22.88,2)
+ROUND((Поверка!J193+IFERROR(VLOOKUP(A193,Кор.1!$A$13:$H$13,8,FALSE),0))*31.69,2)
+IFERROR(VLOOKUP(A193,Кор.1!$A$17:$K$21,9,FALSE),0)
+IFERROR(VLOOKUP(A193,Кор.1!$A$17:$K$21,11,FALSE),0),2)</f>
        <v>436.56</v>
      </c>
      <c r="C193" s="420">
        <f t="shared" si="4"/>
        <v>436.56</v>
      </c>
      <c r="D193" s="350" t="str">
        <f t="shared" si="5"/>
        <v>ОК</v>
      </c>
      <c r="E193" s="350" t="str">
        <f>IF(D193&lt;&gt;"ОК",VLOOKUP(A193,Поверка!$A$2:$J$389,8,FALSE),"")</f>
        <v/>
      </c>
      <c r="G193" s="563">
        <v>183.04</v>
      </c>
      <c r="H193" s="563">
        <v>253.52</v>
      </c>
    </row>
    <row r="194" spans="1:8" ht="14.1" customHeight="1" x14ac:dyDescent="0.2">
      <c r="A194" s="353">
        <v>9049</v>
      </c>
      <c r="B194" s="420">
        <f>ROUND(
+ROUND((Поверка!H194+IFERROR(VLOOKUP(A194,Кор.1!$A$13:$H$13,6,FALSE),0))*22.88,2)
+ROUND((Поверка!J194+IFERROR(VLOOKUP(A194,Кор.1!$A$13:$H$13,8,FALSE),0))*31.69,2)
+IFERROR(VLOOKUP(A194,Кор.1!$A$17:$K$21,9,FALSE),0)
+IFERROR(VLOOKUP(A194,Кор.1!$A$17:$K$21,11,FALSE),0),2)</f>
        <v>218.28</v>
      </c>
      <c r="C194" s="420">
        <f t="shared" si="4"/>
        <v>218.28</v>
      </c>
      <c r="D194" s="350" t="str">
        <f t="shared" si="5"/>
        <v>ОК</v>
      </c>
      <c r="E194" s="350" t="str">
        <f>IF(D194&lt;&gt;"ОК",VLOOKUP(A194,Поверка!$A$2:$J$389,8,FALSE),"")</f>
        <v/>
      </c>
      <c r="G194" s="563">
        <v>91.52</v>
      </c>
      <c r="H194" s="563">
        <v>126.76</v>
      </c>
    </row>
    <row r="195" spans="1:8" ht="14.1" customHeight="1" x14ac:dyDescent="0.2">
      <c r="A195" s="353">
        <v>9050</v>
      </c>
      <c r="B195" s="420">
        <f>ROUND(
+ROUND((Поверка!H195+IFERROR(VLOOKUP(A195,Кор.1!$A$13:$H$13,6,FALSE),0))*22.88,2)
+ROUND((Поверка!J195+IFERROR(VLOOKUP(A195,Кор.1!$A$13:$H$13,8,FALSE),0))*31.69,2)
+IFERROR(VLOOKUP(A195,Кор.1!$A$17:$K$21,9,FALSE),0)
+IFERROR(VLOOKUP(A195,Кор.1!$A$17:$K$21,11,FALSE),0),2)</f>
        <v>413.68</v>
      </c>
      <c r="C195" s="420">
        <f t="shared" ref="C195:C248" si="6">ROUND(SUM(G195:H195),2)</f>
        <v>413.68</v>
      </c>
      <c r="D195" s="350" t="str">
        <f t="shared" ref="D195:D247" si="7">IF(B195=C195,"ОК","НЕ СХОДИТСЯ")</f>
        <v>ОК</v>
      </c>
      <c r="E195" s="350" t="str">
        <f>IF(D195&lt;&gt;"ОК",VLOOKUP(A195,Поверка!$A$2:$J$389,8,FALSE),"")</f>
        <v/>
      </c>
      <c r="G195" s="563">
        <v>160.16</v>
      </c>
      <c r="H195" s="563">
        <v>253.52</v>
      </c>
    </row>
    <row r="196" spans="1:8" ht="14.1" customHeight="1" x14ac:dyDescent="0.2">
      <c r="A196" s="353">
        <v>9051</v>
      </c>
      <c r="B196" s="420">
        <f>ROUND(
+ROUND((Поверка!H196+IFERROR(VLOOKUP(A196,Кор.1!$A$13:$H$13,6,FALSE),0))*22.88,2)
+ROUND((Поверка!J196+IFERROR(VLOOKUP(A196,Кор.1!$A$13:$H$13,8,FALSE),0))*31.69,2)
+IFERROR(VLOOKUP(A196,Кор.1!$A$17:$K$21,9,FALSE),0)
+IFERROR(VLOOKUP(A196,Кор.1!$A$17:$K$21,11,FALSE),0),2)</f>
        <v>0</v>
      </c>
      <c r="C196" s="420">
        <f t="shared" si="6"/>
        <v>0</v>
      </c>
      <c r="D196" s="350" t="str">
        <f t="shared" si="7"/>
        <v>ОК</v>
      </c>
      <c r="E196" s="350" t="str">
        <f>IF(D196&lt;&gt;"ОК",VLOOKUP(A196,Поверка!$A$2:$J$389,8,FALSE),"")</f>
        <v/>
      </c>
      <c r="G196" s="563">
        <v>0</v>
      </c>
      <c r="H196" s="563">
        <v>0</v>
      </c>
    </row>
    <row r="197" spans="1:8" ht="14.1" customHeight="1" x14ac:dyDescent="0.2">
      <c r="A197" s="353">
        <v>9052</v>
      </c>
      <c r="B197" s="420">
        <f>ROUND(
+ROUND((Поверка!H197+IFERROR(VLOOKUP(A197,Кор.1!$A$13:$H$13,6,FALSE),0))*22.88,2)
+ROUND((Поверка!J197+IFERROR(VLOOKUP(A197,Кор.1!$A$13:$H$13,8,FALSE),0))*31.69,2)
+IFERROR(VLOOKUP(A197,Кор.1!$A$17:$K$21,9,FALSE),0)
+IFERROR(VLOOKUP(A197,Кор.1!$A$17:$K$21,11,FALSE),0),2)</f>
        <v>422.49</v>
      </c>
      <c r="C197" s="420">
        <f t="shared" si="6"/>
        <v>422.49</v>
      </c>
      <c r="D197" s="350" t="str">
        <f t="shared" si="7"/>
        <v>ОК</v>
      </c>
      <c r="E197" s="350" t="str">
        <f>IF(D197&lt;&gt;"ОК",VLOOKUP(A197,Поверка!$A$2:$J$389,8,FALSE),"")</f>
        <v/>
      </c>
      <c r="G197" s="563">
        <v>137.28</v>
      </c>
      <c r="H197" s="563">
        <v>285.20999999999998</v>
      </c>
    </row>
    <row r="198" spans="1:8" ht="14.1" customHeight="1" x14ac:dyDescent="0.2">
      <c r="A198" s="353">
        <v>9053</v>
      </c>
      <c r="B198" s="420">
        <f>ROUND(
+ROUND((Поверка!H198+IFERROR(VLOOKUP(A198,Кор.1!$A$13:$H$13,6,FALSE),0))*22.88,2)
+ROUND((Поверка!J198+IFERROR(VLOOKUP(A198,Кор.1!$A$13:$H$13,8,FALSE),0))*31.69,2)
+IFERROR(VLOOKUP(A198,Кор.1!$A$17:$K$21,9,FALSE),0)
+IFERROR(VLOOKUP(A198,Кор.1!$A$17:$K$21,11,FALSE),0),2)</f>
        <v>381.99</v>
      </c>
      <c r="C198" s="420">
        <f t="shared" si="6"/>
        <v>381.99</v>
      </c>
      <c r="D198" s="350" t="str">
        <f t="shared" si="7"/>
        <v>ОК</v>
      </c>
      <c r="E198" s="350" t="str">
        <f>IF(D198&lt;&gt;"ОК",VLOOKUP(A198,Поверка!$A$2:$J$389,8,FALSE),"")</f>
        <v/>
      </c>
      <c r="G198" s="563">
        <v>160.16</v>
      </c>
      <c r="H198" s="563">
        <v>221.83</v>
      </c>
    </row>
    <row r="199" spans="1:8" ht="14.1" customHeight="1" x14ac:dyDescent="0.2">
      <c r="A199" s="353">
        <v>9054</v>
      </c>
      <c r="B199" s="420">
        <f>ROUND(
+ROUND((Поверка!H199+IFERROR(VLOOKUP(A199,Кор.1!$A$13:$H$13,6,FALSE),0))*22.88,2)
+ROUND((Поверка!J199+IFERROR(VLOOKUP(A199,Кор.1!$A$13:$H$13,8,FALSE),0))*31.69,2)
+IFERROR(VLOOKUP(A199,Кор.1!$A$17:$K$21,9,FALSE),0)
+IFERROR(VLOOKUP(A199,Кор.1!$A$17:$K$21,11,FALSE),0),2)</f>
        <v>54.57</v>
      </c>
      <c r="C199" s="420">
        <f t="shared" si="6"/>
        <v>54.57</v>
      </c>
      <c r="D199" s="350" t="str">
        <f t="shared" si="7"/>
        <v>ОК</v>
      </c>
      <c r="E199" s="350" t="str">
        <f>IF(D199&lt;&gt;"ОК",VLOOKUP(A199,Поверка!$A$2:$J$389,8,FALSE),"")</f>
        <v/>
      </c>
      <c r="G199" s="563">
        <v>22.88</v>
      </c>
      <c r="H199" s="563">
        <v>31.69</v>
      </c>
    </row>
    <row r="200" spans="1:8" ht="14.1" customHeight="1" x14ac:dyDescent="0.2">
      <c r="A200" s="353">
        <v>9055</v>
      </c>
      <c r="B200" s="420">
        <f>ROUND(
+ROUND((Поверка!H200+IFERROR(VLOOKUP(A200,Кор.1!$A$13:$H$13,6,FALSE),0))*22.88,2)
+ROUND((Поверка!J200+IFERROR(VLOOKUP(A200,Кор.1!$A$13:$H$13,8,FALSE),0))*31.69,2)
+IFERROR(VLOOKUP(A200,Кор.1!$A$17:$K$21,9,FALSE),0)
+IFERROR(VLOOKUP(A200,Кор.1!$A$17:$K$21,11,FALSE),0),2)</f>
        <v>336.23</v>
      </c>
      <c r="C200" s="420">
        <f t="shared" si="6"/>
        <v>336.23</v>
      </c>
      <c r="D200" s="350" t="str">
        <f t="shared" si="7"/>
        <v>ОК</v>
      </c>
      <c r="E200" s="350" t="str">
        <f>IF(D200&lt;&gt;"ОК",VLOOKUP(A200,Поверка!$A$2:$J$389,8,FALSE),"")</f>
        <v/>
      </c>
      <c r="G200" s="563">
        <v>114.4</v>
      </c>
      <c r="H200" s="563">
        <v>221.83</v>
      </c>
    </row>
    <row r="201" spans="1:8" ht="14.1" customHeight="1" x14ac:dyDescent="0.2">
      <c r="A201" s="353">
        <v>9056</v>
      </c>
      <c r="B201" s="420">
        <f>ROUND(
+ROUND((Поверка!H201+IFERROR(VLOOKUP(A201,Кор.1!$A$13:$H$13,6,FALSE),0))*22.88,2)
+ROUND((Поверка!J201+IFERROR(VLOOKUP(A201,Кор.1!$A$13:$H$13,8,FALSE),0))*31.69,2)
+IFERROR(VLOOKUP(A201,Кор.1!$A$17:$K$21,9,FALSE),0)
+IFERROR(VLOOKUP(A201,Кор.1!$A$17:$K$21,11,FALSE),0),2)</f>
        <v>313.35000000000002</v>
      </c>
      <c r="C201" s="420">
        <f t="shared" si="6"/>
        <v>313.35000000000002</v>
      </c>
      <c r="D201" s="350" t="str">
        <f t="shared" si="7"/>
        <v>ОК</v>
      </c>
      <c r="E201" s="350" t="str">
        <f>IF(D201&lt;&gt;"ОК",VLOOKUP(A201,Поверка!$A$2:$J$389,8,FALSE),"")</f>
        <v/>
      </c>
      <c r="G201" s="563">
        <v>91.52</v>
      </c>
      <c r="H201" s="563">
        <v>221.83</v>
      </c>
    </row>
    <row r="202" spans="1:8" ht="14.1" customHeight="1" x14ac:dyDescent="0.2">
      <c r="A202" s="353">
        <v>9057</v>
      </c>
      <c r="B202" s="420">
        <f>ROUND(
+ROUND((Поверка!H202+IFERROR(VLOOKUP(A202,Кор.1!$A$13:$H$13,6,FALSE),0))*22.88,2)
+ROUND((Поверка!J202+IFERROR(VLOOKUP(A202,Кор.1!$A$13:$H$13,8,FALSE),0))*31.69,2)
+IFERROR(VLOOKUP(A202,Кор.1!$A$17:$K$21,9,FALSE),0)
+IFERROR(VLOOKUP(A202,Кор.1!$A$17:$K$21,11,FALSE),0),2)</f>
        <v>86.26</v>
      </c>
      <c r="C202" s="420">
        <f t="shared" si="6"/>
        <v>86.26</v>
      </c>
      <c r="D202" s="350" t="str">
        <f t="shared" si="7"/>
        <v>ОК</v>
      </c>
      <c r="E202" s="350" t="str">
        <f>IF(D202&lt;&gt;"ОК",VLOOKUP(A202,Поверка!$A$2:$J$389,8,FALSE),"")</f>
        <v/>
      </c>
      <c r="G202" s="563">
        <v>22.88</v>
      </c>
      <c r="H202" s="563">
        <v>63.38</v>
      </c>
    </row>
    <row r="203" spans="1:8" ht="14.1" customHeight="1" x14ac:dyDescent="0.2">
      <c r="A203" s="353">
        <v>9058</v>
      </c>
      <c r="B203" s="420">
        <f>ROUND(
+ROUND((Поверка!H203+IFERROR(VLOOKUP(A203,Кор.1!$A$13:$H$13,6,FALSE),0))*22.88,2)
+ROUND((Поверка!J203+IFERROR(VLOOKUP(A203,Кор.1!$A$13:$H$13,8,FALSE),0))*31.69,2)
+IFERROR(VLOOKUP(A203,Кор.1!$A$17:$K$21,9,FALSE),0)
+IFERROR(VLOOKUP(A203,Кор.1!$A$17:$K$21,11,FALSE),0),2)</f>
        <v>0</v>
      </c>
      <c r="C203" s="420">
        <f t="shared" si="6"/>
        <v>0</v>
      </c>
      <c r="D203" s="350" t="str">
        <f t="shared" si="7"/>
        <v>ОК</v>
      </c>
      <c r="E203" s="350" t="str">
        <f>IF(D203&lt;&gt;"ОК",VLOOKUP(A203,Поверка!$A$2:$J$389,8,FALSE),"")</f>
        <v/>
      </c>
      <c r="G203" s="563">
        <v>0</v>
      </c>
      <c r="H203" s="563">
        <v>0</v>
      </c>
    </row>
    <row r="204" spans="1:8" ht="14.1" customHeight="1" x14ac:dyDescent="0.2">
      <c r="A204" s="353">
        <v>9059</v>
      </c>
      <c r="B204" s="420">
        <f>ROUND(
+ROUND((Поверка!H204+IFERROR(VLOOKUP(A204,Кор.1!$A$13:$H$13,6,FALSE),0))*22.88,2)
+ROUND((Поверка!J204+IFERROR(VLOOKUP(A204,Кор.1!$A$13:$H$13,8,FALSE),0))*31.69,2)
+IFERROR(VLOOKUP(A204,Кор.1!$A$17:$K$21,9,FALSE),0)
+IFERROR(VLOOKUP(A204,Кор.1!$A$17:$K$21,11,FALSE),0),2)</f>
        <v>339.25</v>
      </c>
      <c r="C204" s="420">
        <f t="shared" si="6"/>
        <v>339.25</v>
      </c>
      <c r="D204" s="350" t="str">
        <f t="shared" si="7"/>
        <v>ОК</v>
      </c>
      <c r="E204" s="350" t="str">
        <f>IF(D204&lt;&gt;"ОК",VLOOKUP(A204,Поверка!$A$2:$J$389,8,FALSE),"")</f>
        <v/>
      </c>
      <c r="G204" s="563">
        <v>99.99</v>
      </c>
      <c r="H204" s="563">
        <v>239.26</v>
      </c>
    </row>
    <row r="205" spans="1:8" ht="14.1" customHeight="1" x14ac:dyDescent="0.2">
      <c r="A205" s="353">
        <v>9060</v>
      </c>
      <c r="B205" s="420">
        <f>ROUND(
+ROUND((Поверка!H205+IFERROR(VLOOKUP(A205,Кор.1!$A$13:$H$13,6,FALSE),0))*22.88,2)
+ROUND((Поверка!J205+IFERROR(VLOOKUP(A205,Кор.1!$A$13:$H$13,8,FALSE),0))*31.69,2)
+IFERROR(VLOOKUP(A205,Кор.1!$A$17:$K$21,9,FALSE),0)
+IFERROR(VLOOKUP(A205,Кор.1!$A$17:$K$21,11,FALSE),0),2)</f>
        <v>436.56</v>
      </c>
      <c r="C205" s="420">
        <f t="shared" si="6"/>
        <v>436.56</v>
      </c>
      <c r="D205" s="350" t="str">
        <f t="shared" si="7"/>
        <v>ОК</v>
      </c>
      <c r="E205" s="350" t="str">
        <f>IF(D205&lt;&gt;"ОК",VLOOKUP(A205,Поверка!$A$2:$J$389,8,FALSE),"")</f>
        <v/>
      </c>
      <c r="G205" s="563">
        <v>183.04</v>
      </c>
      <c r="H205" s="563">
        <v>253.52</v>
      </c>
    </row>
    <row r="206" spans="1:8" ht="14.1" customHeight="1" x14ac:dyDescent="0.2">
      <c r="A206" s="353">
        <v>9061</v>
      </c>
      <c r="B206" s="420">
        <f>ROUND(
+ROUND((Поверка!H206+IFERROR(VLOOKUP(A206,Кор.1!$A$13:$H$13,6,FALSE),0))*22.88,2)
+ROUND((Поверка!J206+IFERROR(VLOOKUP(A206,Кор.1!$A$13:$H$13,8,FALSE),0))*31.69,2)
+IFERROR(VLOOKUP(A206,Кор.1!$A$17:$K$21,9,FALSE),0)
+IFERROR(VLOOKUP(A206,Кор.1!$A$17:$K$21,11,FALSE),0),2)</f>
        <v>399.61</v>
      </c>
      <c r="C206" s="420">
        <f t="shared" si="6"/>
        <v>399.61</v>
      </c>
      <c r="D206" s="350" t="str">
        <f t="shared" si="7"/>
        <v>ОК</v>
      </c>
      <c r="E206" s="350" t="str">
        <f>IF(D206&lt;&gt;"ОК",VLOOKUP(A206,Поверка!$A$2:$J$389,8,FALSE),"")</f>
        <v/>
      </c>
      <c r="G206" s="563">
        <v>114.4</v>
      </c>
      <c r="H206" s="563">
        <v>285.20999999999998</v>
      </c>
    </row>
    <row r="207" spans="1:8" ht="14.1" customHeight="1" x14ac:dyDescent="0.2">
      <c r="A207" s="353">
        <v>9062</v>
      </c>
      <c r="B207" s="420">
        <f>ROUND(
+ROUND((Поверка!H207+IFERROR(VLOOKUP(A207,Кор.1!$A$13:$H$13,6,FALSE),0))*22.88,2)
+ROUND((Поверка!J207+IFERROR(VLOOKUP(A207,Кор.1!$A$13:$H$13,8,FALSE),0))*31.69,2)
+IFERROR(VLOOKUP(A207,Кор.1!$A$17:$K$21,9,FALSE),0)
+IFERROR(VLOOKUP(A207,Кор.1!$A$17:$K$21,11,FALSE),0),2)</f>
        <v>204.21</v>
      </c>
      <c r="C207" s="420">
        <f t="shared" si="6"/>
        <v>204.21</v>
      </c>
      <c r="D207" s="350" t="str">
        <f t="shared" si="7"/>
        <v>ОК</v>
      </c>
      <c r="E207" s="350" t="str">
        <f>IF(D207&lt;&gt;"ОК",VLOOKUP(A207,Поверка!$A$2:$J$389,8,FALSE),"")</f>
        <v/>
      </c>
      <c r="G207" s="563">
        <v>45.76</v>
      </c>
      <c r="H207" s="563">
        <v>158.44999999999999</v>
      </c>
    </row>
    <row r="208" spans="1:8" ht="14.1" customHeight="1" x14ac:dyDescent="0.2">
      <c r="A208" s="353">
        <v>9063</v>
      </c>
      <c r="B208" s="420">
        <f>ROUND(
+ROUND((Поверка!H208+IFERROR(VLOOKUP(A208,Кор.1!$A$13:$H$13,6,FALSE),0))*22.88,2)
+ROUND((Поверка!J208+IFERROR(VLOOKUP(A208,Кор.1!$A$13:$H$13,8,FALSE),0))*31.69,2)
+IFERROR(VLOOKUP(A208,Кор.1!$A$17:$K$21,9,FALSE),0)
+IFERROR(VLOOKUP(A208,Кор.1!$A$17:$K$21,11,FALSE),0),2)</f>
        <v>249.97</v>
      </c>
      <c r="C208" s="420">
        <f t="shared" si="6"/>
        <v>249.97</v>
      </c>
      <c r="D208" s="350" t="str">
        <f t="shared" si="7"/>
        <v>ОК</v>
      </c>
      <c r="E208" s="350" t="str">
        <f>IF(D208&lt;&gt;"ОК",VLOOKUP(A208,Поверка!$A$2:$J$389,8,FALSE),"")</f>
        <v/>
      </c>
      <c r="G208" s="563">
        <v>91.52</v>
      </c>
      <c r="H208" s="563">
        <v>158.44999999999999</v>
      </c>
    </row>
    <row r="209" spans="1:8" ht="14.1" customHeight="1" x14ac:dyDescent="0.2">
      <c r="A209" s="353">
        <v>9064</v>
      </c>
      <c r="B209" s="420">
        <f>ROUND(
+ROUND((Поверка!H209+IFERROR(VLOOKUP(A209,Кор.1!$A$13:$H$13,6,FALSE),0))*22.88,2)
+ROUND((Поверка!J209+IFERROR(VLOOKUP(A209,Кор.1!$A$13:$H$13,8,FALSE),0))*31.69,2)
+IFERROR(VLOOKUP(A209,Кор.1!$A$17:$K$21,9,FALSE),0)
+IFERROR(VLOOKUP(A209,Кор.1!$A$17:$K$21,11,FALSE),0),2)</f>
        <v>767.53</v>
      </c>
      <c r="C209" s="420">
        <f t="shared" si="6"/>
        <v>767.53</v>
      </c>
      <c r="D209" s="350" t="str">
        <f t="shared" si="7"/>
        <v>ОК</v>
      </c>
      <c r="E209" s="350" t="str">
        <f>IF(D209&lt;&gt;"ОК",VLOOKUP(A209,Поверка!$A$2:$J$389,8,FALSE),"")</f>
        <v/>
      </c>
      <c r="G209" s="563">
        <v>228.8</v>
      </c>
      <c r="H209" s="563">
        <v>538.73</v>
      </c>
    </row>
    <row r="210" spans="1:8" ht="14.1" customHeight="1" x14ac:dyDescent="0.2">
      <c r="A210" s="353">
        <v>9065</v>
      </c>
      <c r="B210" s="420">
        <f>ROUND(
+ROUND((Поверка!H210+IFERROR(VLOOKUP(A210,Кор.1!$A$13:$H$13,6,FALSE),0))*22.88,2)
+ROUND((Поверка!J210+IFERROR(VLOOKUP(A210,Кор.1!$A$13:$H$13,8,FALSE),0))*31.69,2)
+IFERROR(VLOOKUP(A210,Кор.1!$A$17:$K$21,9,FALSE),0)
+IFERROR(VLOOKUP(A210,Кор.1!$A$17:$K$21,11,FALSE),0),2)</f>
        <v>654.84</v>
      </c>
      <c r="C210" s="420">
        <f t="shared" si="6"/>
        <v>654.84</v>
      </c>
      <c r="D210" s="350" t="str">
        <f t="shared" si="7"/>
        <v>ОК</v>
      </c>
      <c r="E210" s="350" t="str">
        <f>IF(D210&lt;&gt;"ОК",VLOOKUP(A210,Поверка!$A$2:$J$389,8,FALSE),"")</f>
        <v/>
      </c>
      <c r="G210" s="563">
        <v>274.56</v>
      </c>
      <c r="H210" s="563">
        <v>380.28</v>
      </c>
    </row>
    <row r="211" spans="1:8" ht="14.1" customHeight="1" x14ac:dyDescent="0.2">
      <c r="A211" s="353">
        <v>9066</v>
      </c>
      <c r="B211" s="420">
        <f>ROUND(
+ROUND((Поверка!H211+IFERROR(VLOOKUP(A211,Кор.1!$A$13:$H$13,6,FALSE),0))*22.88,2)
+ROUND((Поверка!J211+IFERROR(VLOOKUP(A211,Кор.1!$A$13:$H$13,8,FALSE),0))*31.69,2)
+IFERROR(VLOOKUP(A211,Кор.1!$A$17:$K$21,9,FALSE),0)
+IFERROR(VLOOKUP(A211,Кор.1!$A$17:$K$21,11,FALSE),0),2)</f>
        <v>491.13</v>
      </c>
      <c r="C211" s="420">
        <f t="shared" si="6"/>
        <v>491.13</v>
      </c>
      <c r="D211" s="350" t="str">
        <f t="shared" si="7"/>
        <v>ОК</v>
      </c>
      <c r="E211" s="350" t="str">
        <f>IF(D211&lt;&gt;"ОК",VLOOKUP(A211,Поверка!$A$2:$J$389,8,FALSE),"")</f>
        <v/>
      </c>
      <c r="G211" s="563">
        <v>205.92</v>
      </c>
      <c r="H211" s="563">
        <v>285.20999999999998</v>
      </c>
    </row>
    <row r="212" spans="1:8" ht="14.1" customHeight="1" x14ac:dyDescent="0.2">
      <c r="A212" s="353">
        <v>9067</v>
      </c>
      <c r="B212" s="420">
        <f>ROUND(
+ROUND((Поверка!H212+IFERROR(VLOOKUP(A212,Кор.1!$A$13:$H$13,6,FALSE),0))*22.88,2)
+ROUND((Поверка!J212+IFERROR(VLOOKUP(A212,Кор.1!$A$13:$H$13,8,FALSE),0))*31.69,2)
+IFERROR(VLOOKUP(A212,Кор.1!$A$17:$K$21,9,FALSE),0)
+IFERROR(VLOOKUP(A212,Кор.1!$A$17:$K$21,11,FALSE),0),2)</f>
        <v>209.91</v>
      </c>
      <c r="C212" s="420">
        <f t="shared" si="6"/>
        <v>209.91</v>
      </c>
      <c r="D212" s="350" t="str">
        <f t="shared" si="7"/>
        <v>ОК</v>
      </c>
      <c r="E212" s="350" t="str">
        <f>IF(D212&lt;&gt;"ОК",VLOOKUP(A212,Поверка!$A$2:$J$389,8,FALSE),"")</f>
        <v/>
      </c>
      <c r="G212" s="563">
        <v>45.76</v>
      </c>
      <c r="H212" s="563">
        <v>164.15</v>
      </c>
    </row>
    <row r="213" spans="1:8" ht="14.1" customHeight="1" x14ac:dyDescent="0.2">
      <c r="A213" s="353">
        <v>9068</v>
      </c>
      <c r="B213" s="420">
        <f>ROUND(
+ROUND((Поверка!H213+IFERROR(VLOOKUP(A213,Кор.1!$A$13:$H$13,6,FALSE),0))*22.88,2)
+ROUND((Поверка!J213+IFERROR(VLOOKUP(A213,Кор.1!$A$13:$H$13,8,FALSE),0))*31.69,2)
+IFERROR(VLOOKUP(A213,Кор.1!$A$17:$K$21,9,FALSE),0)
+IFERROR(VLOOKUP(A213,Кор.1!$A$17:$K$21,11,FALSE),0),2)</f>
        <v>1356.98</v>
      </c>
      <c r="C213" s="420">
        <f t="shared" si="6"/>
        <v>1356.98</v>
      </c>
      <c r="D213" s="350" t="str">
        <f t="shared" si="7"/>
        <v>ОК</v>
      </c>
      <c r="E213" s="350" t="str">
        <f>IF(D213&lt;&gt;"ОК",VLOOKUP(A213,Поверка!$A$2:$J$389,8,FALSE),"")</f>
        <v/>
      </c>
      <c r="G213" s="563">
        <v>399.94</v>
      </c>
      <c r="H213" s="563">
        <v>957.04</v>
      </c>
    </row>
    <row r="214" spans="1:8" ht="14.1" customHeight="1" x14ac:dyDescent="0.2">
      <c r="A214" s="353">
        <v>9069</v>
      </c>
      <c r="B214" s="420">
        <f>ROUND(
+ROUND((Поверка!H214+IFERROR(VLOOKUP(A214,Кор.1!$A$13:$H$13,6,FALSE),0))*22.88,2)
+ROUND((Поверка!J214+IFERROR(VLOOKUP(A214,Кор.1!$A$13:$H$13,8,FALSE),0))*31.69,2)
+IFERROR(VLOOKUP(A214,Кор.1!$A$17:$K$21,9,FALSE),0)
+IFERROR(VLOOKUP(A214,Кор.1!$A$17:$K$21,11,FALSE),0),2)</f>
        <v>890.74</v>
      </c>
      <c r="C214" s="420">
        <f t="shared" si="6"/>
        <v>890.74</v>
      </c>
      <c r="D214" s="350" t="str">
        <f t="shared" si="7"/>
        <v>ОК</v>
      </c>
      <c r="E214" s="350" t="str">
        <f>IF(D214&lt;&gt;"ОК",VLOOKUP(A214,Поверка!$A$2:$J$389,8,FALSE),"")</f>
        <v/>
      </c>
      <c r="G214" s="563">
        <v>320.32</v>
      </c>
      <c r="H214" s="563">
        <v>570.41999999999996</v>
      </c>
    </row>
    <row r="215" spans="1:8" ht="14.1" customHeight="1" x14ac:dyDescent="0.2">
      <c r="A215" s="353">
        <v>9070</v>
      </c>
      <c r="B215" s="420">
        <f>ROUND(
+ROUND((Поверка!H215+IFERROR(VLOOKUP(A215,Кор.1!$A$13:$H$13,6,FALSE),0))*22.88,2)
+ROUND((Поверка!J215+IFERROR(VLOOKUP(A215,Кор.1!$A$13:$H$13,8,FALSE),0))*31.69,2)
+IFERROR(VLOOKUP(A215,Кор.1!$A$17:$K$21,9,FALSE),0)
+IFERROR(VLOOKUP(A215,Кор.1!$A$17:$K$21,11,FALSE),0),2)</f>
        <v>313.35000000000002</v>
      </c>
      <c r="C215" s="420">
        <f t="shared" si="6"/>
        <v>313.35000000000002</v>
      </c>
      <c r="D215" s="350" t="str">
        <f t="shared" si="7"/>
        <v>ОК</v>
      </c>
      <c r="E215" s="350" t="str">
        <f>IF(D215&lt;&gt;"ОК",VLOOKUP(A215,Поверка!$A$2:$J$389,8,FALSE),"")</f>
        <v/>
      </c>
      <c r="G215" s="563">
        <v>91.52</v>
      </c>
      <c r="H215" s="563">
        <v>221.83</v>
      </c>
    </row>
    <row r="216" spans="1:8" ht="14.1" customHeight="1" x14ac:dyDescent="0.2">
      <c r="A216" s="353">
        <v>9071</v>
      </c>
      <c r="B216" s="420">
        <f>ROUND(
+ROUND((Поверка!H216+IFERROR(VLOOKUP(A216,Кор.1!$A$13:$H$13,6,FALSE),0))*22.88,2)
+ROUND((Поверка!J216+IFERROR(VLOOKUP(A216,Кор.1!$A$13:$H$13,8,FALSE),0))*31.69,2)
+IFERROR(VLOOKUP(A216,Кор.1!$A$17:$K$21,9,FALSE),0)
+IFERROR(VLOOKUP(A216,Кор.1!$A$17:$K$21,11,FALSE),0),2)</f>
        <v>163.71</v>
      </c>
      <c r="C216" s="420">
        <f t="shared" si="6"/>
        <v>163.71</v>
      </c>
      <c r="D216" s="350" t="str">
        <f t="shared" si="7"/>
        <v>ОК</v>
      </c>
      <c r="E216" s="350" t="str">
        <f>IF(D216&lt;&gt;"ОК",VLOOKUP(A216,Поверка!$A$2:$J$389,8,FALSE),"")</f>
        <v/>
      </c>
      <c r="G216" s="563">
        <v>68.64</v>
      </c>
      <c r="H216" s="563">
        <v>95.07</v>
      </c>
    </row>
    <row r="217" spans="1:8" ht="14.1" customHeight="1" x14ac:dyDescent="0.2">
      <c r="A217" s="353">
        <v>9072</v>
      </c>
      <c r="B217" s="420">
        <f>ROUND(
+ROUND((Поверка!H217+IFERROR(VLOOKUP(A217,Кор.1!$A$13:$H$13,6,FALSE),0))*22.88,2)
+ROUND((Поверка!J217+IFERROR(VLOOKUP(A217,Кор.1!$A$13:$H$13,8,FALSE),0))*31.69,2)
+IFERROR(VLOOKUP(A217,Кор.1!$A$17:$K$21,9,FALSE),0)
+IFERROR(VLOOKUP(A217,Кор.1!$A$17:$K$21,11,FALSE),0),2)</f>
        <v>925.98</v>
      </c>
      <c r="C217" s="420">
        <f t="shared" si="6"/>
        <v>925.98</v>
      </c>
      <c r="D217" s="350" t="str">
        <f t="shared" si="7"/>
        <v>ОК</v>
      </c>
      <c r="E217" s="350" t="str">
        <f>IF(D217&lt;&gt;"ОК",VLOOKUP(A217,Поверка!$A$2:$J$389,8,FALSE),"")</f>
        <v/>
      </c>
      <c r="G217" s="563">
        <v>228.8</v>
      </c>
      <c r="H217" s="563">
        <v>697.18</v>
      </c>
    </row>
    <row r="218" spans="1:8" ht="14.1" customHeight="1" x14ac:dyDescent="0.2">
      <c r="A218" s="353">
        <v>9073</v>
      </c>
      <c r="B218" s="420">
        <f>ROUND(
+ROUND((Поверка!H218+IFERROR(VLOOKUP(A218,Кор.1!$A$13:$H$13,6,FALSE),0))*22.88,2)
+ROUND((Поверка!J218+IFERROR(VLOOKUP(A218,Кор.1!$A$13:$H$13,8,FALSE),0))*31.69,2)
+IFERROR(VLOOKUP(A218,Кор.1!$A$17:$K$21,9,FALSE),0)
+IFERROR(VLOOKUP(A218,Кор.1!$A$17:$K$21,11,FALSE),0),2)</f>
        <v>381.99</v>
      </c>
      <c r="C218" s="420">
        <f t="shared" si="6"/>
        <v>381.99</v>
      </c>
      <c r="D218" s="350" t="str">
        <f t="shared" si="7"/>
        <v>ОК</v>
      </c>
      <c r="E218" s="350" t="str">
        <f>IF(D218&lt;&gt;"ОК",VLOOKUP(A218,Поверка!$A$2:$J$389,8,FALSE),"")</f>
        <v/>
      </c>
      <c r="G218" s="563">
        <v>160.16</v>
      </c>
      <c r="H218" s="563">
        <v>221.83</v>
      </c>
    </row>
    <row r="219" spans="1:8" ht="14.1" customHeight="1" x14ac:dyDescent="0.2">
      <c r="A219" s="353">
        <v>9074</v>
      </c>
      <c r="B219" s="420">
        <f>ROUND(
+ROUND((Поверка!H219+IFERROR(VLOOKUP(A219,Кор.1!$A$13:$H$13,6,FALSE),0))*22.88,2)
+ROUND((Поверка!J219+IFERROR(VLOOKUP(A219,Кор.1!$A$13:$H$13,8,FALSE),0))*31.69,2)
+IFERROR(VLOOKUP(A219,Кор.1!$A$17:$K$21,9,FALSE),0)
+IFERROR(VLOOKUP(A219,Кор.1!$A$17:$K$21,11,FALSE),0),2)</f>
        <v>345.04</v>
      </c>
      <c r="C219" s="420">
        <f t="shared" si="6"/>
        <v>345.04</v>
      </c>
      <c r="D219" s="350" t="str">
        <f t="shared" si="7"/>
        <v>ОК</v>
      </c>
      <c r="E219" s="350" t="str">
        <f>IF(D219&lt;&gt;"ОК",VLOOKUP(A219,Поверка!$A$2:$J$389,8,FALSE),"")</f>
        <v/>
      </c>
      <c r="G219" s="563">
        <v>91.52</v>
      </c>
      <c r="H219" s="563">
        <v>253.52</v>
      </c>
    </row>
    <row r="220" spans="1:8" ht="14.1" customHeight="1" x14ac:dyDescent="0.2">
      <c r="A220" s="353">
        <v>9075</v>
      </c>
      <c r="B220" s="420">
        <f>ROUND(
+ROUND((Поверка!H220+IFERROR(VLOOKUP(A220,Кор.1!$A$13:$H$13,6,FALSE),0))*22.88,2)
+ROUND((Поверка!J220+IFERROR(VLOOKUP(A220,Кор.1!$A$13:$H$13,8,FALSE),0))*31.69,2)
+IFERROR(VLOOKUP(A220,Кор.1!$A$17:$K$21,9,FALSE),0)
+IFERROR(VLOOKUP(A220,Кор.1!$A$17:$K$21,11,FALSE),0),2)</f>
        <v>0</v>
      </c>
      <c r="C220" s="420">
        <f t="shared" si="6"/>
        <v>0</v>
      </c>
      <c r="D220" s="350" t="str">
        <f t="shared" si="7"/>
        <v>ОК</v>
      </c>
      <c r="E220" s="350" t="str">
        <f>IF(D220&lt;&gt;"ОК",VLOOKUP(A220,Поверка!$A$2:$J$389,8,FALSE),"")</f>
        <v/>
      </c>
      <c r="G220" s="563">
        <v>0</v>
      </c>
      <c r="H220" s="563">
        <v>0</v>
      </c>
    </row>
    <row r="221" spans="1:8" ht="14.1" customHeight="1" x14ac:dyDescent="0.2">
      <c r="A221" s="353">
        <v>9076</v>
      </c>
      <c r="B221" s="420">
        <f>ROUND(
+ROUND((Поверка!H221+IFERROR(VLOOKUP(A221,Кор.1!$A$13:$H$13,6,FALSE),0))*22.88,2)
+ROUND((Поверка!J221+IFERROR(VLOOKUP(A221,Кор.1!$A$13:$H$13,8,FALSE),0))*31.69,2)
+IFERROR(VLOOKUP(A221,Кор.1!$A$17:$K$21,9,FALSE),0)
+IFERROR(VLOOKUP(A221,Кор.1!$A$17:$K$21,11,FALSE),0),2)</f>
        <v>0</v>
      </c>
      <c r="C221" s="420">
        <f t="shared" si="6"/>
        <v>0</v>
      </c>
      <c r="D221" s="350" t="str">
        <f t="shared" si="7"/>
        <v>ОК</v>
      </c>
      <c r="E221" s="350" t="str">
        <f>IF(D221&lt;&gt;"ОК",VLOOKUP(A221,Поверка!$A$2:$J$389,8,FALSE),"")</f>
        <v/>
      </c>
      <c r="G221" s="563">
        <v>0</v>
      </c>
      <c r="H221" s="563">
        <v>0</v>
      </c>
    </row>
    <row r="222" spans="1:8" ht="14.1" customHeight="1" x14ac:dyDescent="0.2">
      <c r="A222" s="353">
        <v>9077</v>
      </c>
      <c r="B222" s="420">
        <f>ROUND(
+ROUND((Поверка!H222+IFERROR(VLOOKUP(A222,Кор.1!$A$13:$H$13,6,FALSE),0))*22.88,2)
+ROUND((Поверка!J222+IFERROR(VLOOKUP(A222,Кор.1!$A$13:$H$13,8,FALSE),0))*31.69,2)
+IFERROR(VLOOKUP(A222,Кор.1!$A$17:$K$21,9,FALSE),0)
+IFERROR(VLOOKUP(A222,Кор.1!$A$17:$K$21,11,FALSE),0),2)</f>
        <v>698.77</v>
      </c>
      <c r="C222" s="420">
        <f t="shared" si="6"/>
        <v>698.77</v>
      </c>
      <c r="D222" s="350" t="str">
        <f t="shared" si="7"/>
        <v>ОК</v>
      </c>
      <c r="E222" s="350" t="str">
        <f>IF(D222&lt;&gt;"ОК",VLOOKUP(A222,Поверка!$A$2:$J$389,8,FALSE),"")</f>
        <v/>
      </c>
      <c r="G222" s="563">
        <v>199.97</v>
      </c>
      <c r="H222" s="563">
        <v>498.8</v>
      </c>
    </row>
    <row r="223" spans="1:8" ht="14.1" customHeight="1" x14ac:dyDescent="0.2">
      <c r="A223" s="353">
        <v>9078</v>
      </c>
      <c r="B223" s="420">
        <f>ROUND(
+ROUND((Поверка!H223+IFERROR(VLOOKUP(A223,Кор.1!$A$13:$H$13,6,FALSE),0))*22.88,2)
+ROUND((Поверка!J223+IFERROR(VLOOKUP(A223,Кор.1!$A$13:$H$13,8,FALSE),0))*31.69,2)
+IFERROR(VLOOKUP(A223,Кор.1!$A$17:$K$21,9,FALSE),0)
+IFERROR(VLOOKUP(A223,Кор.1!$A$17:$K$21,11,FALSE),0),2)</f>
        <v>140.83000000000001</v>
      </c>
      <c r="C223" s="420">
        <f t="shared" si="6"/>
        <v>140.83000000000001</v>
      </c>
      <c r="D223" s="350" t="str">
        <f t="shared" si="7"/>
        <v>ОК</v>
      </c>
      <c r="E223" s="350" t="str">
        <f>IF(D223&lt;&gt;"ОК",VLOOKUP(A223,Поверка!$A$2:$J$389,8,FALSE),"")</f>
        <v/>
      </c>
      <c r="G223" s="563">
        <v>45.76</v>
      </c>
      <c r="H223" s="563">
        <v>95.07</v>
      </c>
    </row>
    <row r="224" spans="1:8" ht="14.1" customHeight="1" x14ac:dyDescent="0.2">
      <c r="A224" s="353">
        <v>9079</v>
      </c>
      <c r="B224" s="420">
        <f>ROUND(
+ROUND((Поверка!H224+IFERROR(VLOOKUP(A224,Кор.1!$A$13:$H$13,6,FALSE),0))*22.88,2)
+ROUND((Поверка!J224+IFERROR(VLOOKUP(A224,Кор.1!$A$13:$H$13,8,FALSE),0))*31.69,2)
+IFERROR(VLOOKUP(A224,Кор.1!$A$17:$K$21,9,FALSE),0)
+IFERROR(VLOOKUP(A224,Кор.1!$A$17:$K$21,11,FALSE),0),2)</f>
        <v>195.4</v>
      </c>
      <c r="C224" s="420">
        <f t="shared" si="6"/>
        <v>195.4</v>
      </c>
      <c r="D224" s="350" t="str">
        <f t="shared" si="7"/>
        <v>ОК</v>
      </c>
      <c r="E224" s="350" t="str">
        <f>IF(D224&lt;&gt;"ОК",VLOOKUP(A224,Поверка!$A$2:$J$389,8,FALSE),"")</f>
        <v/>
      </c>
      <c r="G224" s="563">
        <v>68.64</v>
      </c>
      <c r="H224" s="563">
        <v>126.76</v>
      </c>
    </row>
    <row r="225" spans="1:8" ht="14.1" customHeight="1" x14ac:dyDescent="0.2">
      <c r="A225" s="353">
        <v>9080</v>
      </c>
      <c r="B225" s="420">
        <f>ROUND(
+ROUND((Поверка!H225+IFERROR(VLOOKUP(A225,Кор.1!$A$13:$H$13,6,FALSE),0))*22.88,2)
+ROUND((Поверка!J225+IFERROR(VLOOKUP(A225,Кор.1!$A$13:$H$13,8,FALSE),0))*31.69,2)
+IFERROR(VLOOKUP(A225,Кор.1!$A$17:$K$21,9,FALSE),0)
+IFERROR(VLOOKUP(A225,Кор.1!$A$17:$K$21,11,FALSE),0),2)</f>
        <v>494.68</v>
      </c>
      <c r="C225" s="420">
        <f t="shared" si="6"/>
        <v>494.68</v>
      </c>
      <c r="D225" s="350" t="str">
        <f t="shared" si="7"/>
        <v>ОК</v>
      </c>
      <c r="E225" s="350" t="str">
        <f>IF(D225&lt;&gt;"ОК",VLOOKUP(A225,Поверка!$A$2:$J$389,8,FALSE),"")</f>
        <v/>
      </c>
      <c r="G225" s="563">
        <v>114.4</v>
      </c>
      <c r="H225" s="563">
        <v>380.28</v>
      </c>
    </row>
    <row r="226" spans="1:8" ht="14.1" customHeight="1" x14ac:dyDescent="0.2">
      <c r="A226" s="353">
        <v>9081</v>
      </c>
      <c r="B226" s="420">
        <f>ROUND(
+ROUND((Поверка!H226+IFERROR(VLOOKUP(A226,Кор.1!$A$13:$H$13,6,FALSE),0))*22.88,2)
+ROUND((Поверка!J226+IFERROR(VLOOKUP(A226,Кор.1!$A$13:$H$13,8,FALSE),0))*31.69,2)
+IFERROR(VLOOKUP(A226,Кор.1!$A$17:$K$21,9,FALSE),0)
+IFERROR(VLOOKUP(A226,Кор.1!$A$17:$K$21,11,FALSE),0),2)</f>
        <v>747.11</v>
      </c>
      <c r="C226" s="420">
        <f t="shared" si="6"/>
        <v>747.11</v>
      </c>
      <c r="D226" s="350" t="str">
        <f t="shared" si="7"/>
        <v>ОК</v>
      </c>
      <c r="E226" s="350" t="str">
        <f>IF(D226&lt;&gt;"ОК",VLOOKUP(A226,Поверка!$A$2:$J$389,8,FALSE),"")</f>
        <v/>
      </c>
      <c r="G226" s="563">
        <v>299.95999999999998</v>
      </c>
      <c r="H226" s="563">
        <v>447.15</v>
      </c>
    </row>
    <row r="227" spans="1:8" ht="14.1" customHeight="1" x14ac:dyDescent="0.2">
      <c r="A227" s="353">
        <v>9082</v>
      </c>
      <c r="B227" s="420">
        <f>ROUND(
+ROUND((Поверка!H227+IFERROR(VLOOKUP(A227,Кор.1!$A$13:$H$13,6,FALSE),0))*22.88,2)
+ROUND((Поверка!J227+IFERROR(VLOOKUP(A227,Кор.1!$A$13:$H$13,8,FALSE),0))*31.69,2)
+IFERROR(VLOOKUP(A227,Кор.1!$A$17:$K$21,9,FALSE),0)
+IFERROR(VLOOKUP(A227,Кор.1!$A$17:$K$21,11,FALSE),0),2)</f>
        <v>218.28</v>
      </c>
      <c r="C227" s="420">
        <f t="shared" si="6"/>
        <v>218.28</v>
      </c>
      <c r="D227" s="350" t="str">
        <f t="shared" si="7"/>
        <v>ОК</v>
      </c>
      <c r="E227" s="350" t="str">
        <f>IF(D227&lt;&gt;"ОК",VLOOKUP(A227,Поверка!$A$2:$J$389,8,FALSE),"")</f>
        <v/>
      </c>
      <c r="G227" s="563">
        <v>91.52</v>
      </c>
      <c r="H227" s="563">
        <v>126.76</v>
      </c>
    </row>
    <row r="228" spans="1:8" ht="14.1" customHeight="1" x14ac:dyDescent="0.2">
      <c r="A228" s="353">
        <v>9083</v>
      </c>
      <c r="B228" s="420">
        <f>ROUND(
+ROUND((Поверка!H228+IFERROR(VLOOKUP(A228,Кор.1!$A$13:$H$13,6,FALSE),0))*22.88,2)
+ROUND((Поверка!J228+IFERROR(VLOOKUP(A228,Кор.1!$A$13:$H$13,8,FALSE),0))*31.69,2)
+IFERROR(VLOOKUP(A228,Кор.1!$A$17:$K$21,9,FALSE),0)
+IFERROR(VLOOKUP(A228,Кор.1!$A$17:$K$21,11,FALSE),0),2)</f>
        <v>600.27</v>
      </c>
      <c r="C228" s="420">
        <f t="shared" si="6"/>
        <v>600.27</v>
      </c>
      <c r="D228" s="350" t="str">
        <f t="shared" si="7"/>
        <v>ОК</v>
      </c>
      <c r="E228" s="350" t="str">
        <f>IF(D228&lt;&gt;"ОК",VLOOKUP(A228,Поверка!$A$2:$J$389,8,FALSE),"")</f>
        <v/>
      </c>
      <c r="G228" s="563">
        <v>251.68</v>
      </c>
      <c r="H228" s="563">
        <v>348.59</v>
      </c>
    </row>
    <row r="229" spans="1:8" ht="14.1" customHeight="1" x14ac:dyDescent="0.2">
      <c r="A229" s="353">
        <v>9084</v>
      </c>
      <c r="B229" s="420">
        <f>ROUND(
+ROUND((Поверка!H229+IFERROR(VLOOKUP(A229,Кор.1!$A$13:$H$13,6,FALSE),0))*22.88,2)
+ROUND((Поверка!J229+IFERROR(VLOOKUP(A229,Кор.1!$A$13:$H$13,8,FALSE),0))*31.69,2)
+IFERROR(VLOOKUP(A229,Кор.1!$A$17:$K$21,9,FALSE),0)
+IFERROR(VLOOKUP(A229,Кор.1!$A$17:$K$21,11,FALSE),0),2)</f>
        <v>649.58000000000004</v>
      </c>
      <c r="C229" s="420">
        <f t="shared" si="6"/>
        <v>649.58000000000004</v>
      </c>
      <c r="D229" s="350" t="str">
        <f t="shared" si="7"/>
        <v>ОК</v>
      </c>
      <c r="E229" s="350" t="str">
        <f>IF(D229&lt;&gt;"ОК",VLOOKUP(A229,Поверка!$A$2:$J$389,8,FALSE),"")</f>
        <v/>
      </c>
      <c r="G229" s="563">
        <v>205.92</v>
      </c>
      <c r="H229" s="563">
        <v>443.66</v>
      </c>
    </row>
    <row r="230" spans="1:8" ht="14.1" customHeight="1" x14ac:dyDescent="0.2">
      <c r="A230" s="353">
        <v>9085</v>
      </c>
      <c r="B230" s="420">
        <f>ROUND(
+ROUND((Поверка!H230+IFERROR(VLOOKUP(A230,Кор.1!$A$13:$H$13,6,FALSE),0))*22.88,2)
+ROUND((Поверка!J230+IFERROR(VLOOKUP(A230,Кор.1!$A$13:$H$13,8,FALSE),0))*31.69,2)
+IFERROR(VLOOKUP(A230,Кор.1!$A$17:$K$21,9,FALSE),0)
+IFERROR(VLOOKUP(A230,Кор.1!$A$17:$K$21,11,FALSE),0),2)</f>
        <v>735.84</v>
      </c>
      <c r="C230" s="420">
        <f t="shared" si="6"/>
        <v>735.84</v>
      </c>
      <c r="D230" s="350" t="str">
        <f t="shared" si="7"/>
        <v>ОК</v>
      </c>
      <c r="E230" s="350" t="str">
        <f>IF(D230&lt;&gt;"ОК",VLOOKUP(A230,Поверка!$A$2:$J$389,8,FALSE),"")</f>
        <v/>
      </c>
      <c r="G230" s="563">
        <v>228.8</v>
      </c>
      <c r="H230" s="563">
        <v>507.04</v>
      </c>
    </row>
    <row r="231" spans="1:8" ht="14.1" customHeight="1" x14ac:dyDescent="0.2">
      <c r="A231" s="353">
        <v>9086</v>
      </c>
      <c r="B231" s="420">
        <f>ROUND(
+ROUND((Поверка!H231+IFERROR(VLOOKUP(A231,Кор.1!$A$13:$H$13,6,FALSE),0))*22.88,2)
+ROUND((Поверка!J231+IFERROR(VLOOKUP(A231,Кор.1!$A$13:$H$13,8,FALSE),0))*31.69,2)
+IFERROR(VLOOKUP(A231,Кор.1!$A$17:$K$21,9,FALSE),0)
+IFERROR(VLOOKUP(A231,Кор.1!$A$17:$K$21,11,FALSE),0),2)</f>
        <v>359.11</v>
      </c>
      <c r="C231" s="420">
        <f t="shared" si="6"/>
        <v>359.11</v>
      </c>
      <c r="D231" s="350" t="str">
        <f t="shared" si="7"/>
        <v>ОК</v>
      </c>
      <c r="E231" s="350" t="str">
        <f>IF(D231&lt;&gt;"ОК",VLOOKUP(A231,Поверка!$A$2:$J$389,8,FALSE),"")</f>
        <v/>
      </c>
      <c r="G231" s="563">
        <v>137.28</v>
      </c>
      <c r="H231" s="563">
        <v>221.83</v>
      </c>
    </row>
    <row r="232" spans="1:8" ht="14.1" customHeight="1" x14ac:dyDescent="0.2">
      <c r="A232" s="353">
        <v>9087</v>
      </c>
      <c r="B232" s="420">
        <f>ROUND(
+ROUND((Поверка!H232+IFERROR(VLOOKUP(A232,Кор.1!$A$13:$H$13,6,FALSE),0))*22.88,2)
+ROUND((Поверка!J232+IFERROR(VLOOKUP(A232,Кор.1!$A$13:$H$13,8,FALSE),0))*31.69,2)
+IFERROR(VLOOKUP(A232,Кор.1!$A$17:$K$21,9,FALSE),0)
+IFERROR(VLOOKUP(A232,Кор.1!$A$17:$K$21,11,FALSE),0),2)</f>
        <v>86.26</v>
      </c>
      <c r="C232" s="420">
        <f t="shared" si="6"/>
        <v>86.26</v>
      </c>
      <c r="D232" s="350" t="str">
        <f t="shared" si="7"/>
        <v>ОК</v>
      </c>
      <c r="E232" s="350" t="str">
        <f>IF(D232&lt;&gt;"ОК",VLOOKUP(A232,Поверка!$A$2:$J$389,8,FALSE),"")</f>
        <v/>
      </c>
      <c r="G232" s="563">
        <v>22.88</v>
      </c>
      <c r="H232" s="563">
        <v>63.38</v>
      </c>
    </row>
    <row r="233" spans="1:8" ht="14.1" customHeight="1" x14ac:dyDescent="0.2">
      <c r="A233" s="353">
        <v>9088</v>
      </c>
      <c r="B233" s="420">
        <f>ROUND(
+ROUND((Поверка!H233+IFERROR(VLOOKUP(A233,Кор.1!$A$13:$H$13,6,FALSE),0))*22.88,2)
+ROUND((Поверка!J233+IFERROR(VLOOKUP(A233,Кор.1!$A$13:$H$13,8,FALSE),0))*31.69,2)
+IFERROR(VLOOKUP(A233,Кор.1!$A$17:$K$21,9,FALSE),0)
+IFERROR(VLOOKUP(A233,Кор.1!$A$17:$K$21,11,FALSE),0),2)</f>
        <v>873.12</v>
      </c>
      <c r="C233" s="420">
        <f t="shared" si="6"/>
        <v>873.12</v>
      </c>
      <c r="D233" s="350" t="str">
        <f t="shared" si="7"/>
        <v>ОК</v>
      </c>
      <c r="E233" s="350" t="str">
        <f>IF(D233&lt;&gt;"ОК",VLOOKUP(A233,Поверка!$A$2:$J$389,8,FALSE),"")</f>
        <v/>
      </c>
      <c r="G233" s="563">
        <v>366.08</v>
      </c>
      <c r="H233" s="563">
        <v>507.04</v>
      </c>
    </row>
    <row r="234" spans="1:8" ht="14.1" customHeight="1" x14ac:dyDescent="0.2">
      <c r="A234" s="353">
        <v>9089</v>
      </c>
      <c r="B234" s="420">
        <f>ROUND(
+ROUND((Поверка!H234+IFERROR(VLOOKUP(A234,Кор.1!$A$13:$H$13,6,FALSE),0))*22.88,2)
+ROUND((Поверка!J234+IFERROR(VLOOKUP(A234,Кор.1!$A$13:$H$13,8,FALSE),0))*31.69,2)
+IFERROR(VLOOKUP(A234,Кор.1!$A$17:$K$21,9,FALSE),0)
+IFERROR(VLOOKUP(A234,Кор.1!$A$17:$K$21,11,FALSE),0),2)</f>
        <v>695.34</v>
      </c>
      <c r="C234" s="420">
        <f t="shared" si="6"/>
        <v>695.34</v>
      </c>
      <c r="D234" s="350" t="str">
        <f t="shared" si="7"/>
        <v>ОК</v>
      </c>
      <c r="E234" s="350" t="str">
        <f>IF(D234&lt;&gt;"ОК",VLOOKUP(A234,Поверка!$A$2:$J$389,8,FALSE),"")</f>
        <v/>
      </c>
      <c r="G234" s="563">
        <v>251.68</v>
      </c>
      <c r="H234" s="563">
        <v>443.66</v>
      </c>
    </row>
    <row r="235" spans="1:8" ht="14.1" customHeight="1" x14ac:dyDescent="0.2">
      <c r="A235" s="353">
        <v>9090</v>
      </c>
      <c r="B235" s="420">
        <f>ROUND(
+ROUND((Поверка!H235+IFERROR(VLOOKUP(A235,Кор.1!$A$13:$H$13,6,FALSE),0))*22.88,2)
+ROUND((Поверка!J235+IFERROR(VLOOKUP(A235,Кор.1!$A$13:$H$13,8,FALSE),0))*31.69,2)
+IFERROR(VLOOKUP(A235,Кор.1!$A$17:$K$21,9,FALSE),0)
+IFERROR(VLOOKUP(A235,Кор.1!$A$17:$K$21,11,FALSE),0),2)</f>
        <v>0</v>
      </c>
      <c r="C235" s="420">
        <f t="shared" si="6"/>
        <v>0</v>
      </c>
      <c r="D235" s="350" t="str">
        <f t="shared" si="7"/>
        <v>ОК</v>
      </c>
      <c r="E235" s="350" t="str">
        <f>IF(D235&lt;&gt;"ОК",VLOOKUP(A235,Поверка!$A$2:$J$389,8,FALSE),"")</f>
        <v/>
      </c>
      <c r="G235" s="563">
        <v>0</v>
      </c>
      <c r="H235" s="563">
        <v>0</v>
      </c>
    </row>
    <row r="236" spans="1:8" ht="14.1" customHeight="1" x14ac:dyDescent="0.2">
      <c r="A236" s="353">
        <v>9091</v>
      </c>
      <c r="B236" s="420">
        <f>ROUND(
+ROUND((Поверка!H236+IFERROR(VLOOKUP(A236,Кор.1!$A$13:$H$13,6,FALSE),0))*22.88,2)
+ROUND((Поверка!J236+IFERROR(VLOOKUP(A236,Кор.1!$A$13:$H$13,8,FALSE),0))*31.69,2)
+IFERROR(VLOOKUP(A236,Кор.1!$A$17:$K$21,9,FALSE),0)
+IFERROR(VLOOKUP(A236,Кор.1!$A$17:$K$21,11,FALSE),0),2)</f>
        <v>313.35000000000002</v>
      </c>
      <c r="C236" s="420">
        <f t="shared" si="6"/>
        <v>313.35000000000002</v>
      </c>
      <c r="D236" s="350" t="str">
        <f t="shared" si="7"/>
        <v>ОК</v>
      </c>
      <c r="E236" s="350" t="str">
        <f>IF(D236&lt;&gt;"ОК",VLOOKUP(A236,Поверка!$A$2:$J$389,8,FALSE),"")</f>
        <v/>
      </c>
      <c r="G236" s="563">
        <v>91.52</v>
      </c>
      <c r="H236" s="563">
        <v>221.83</v>
      </c>
    </row>
    <row r="237" spans="1:8" ht="14.1" customHeight="1" x14ac:dyDescent="0.2">
      <c r="A237" s="353">
        <v>9092</v>
      </c>
      <c r="B237" s="420">
        <f>ROUND(
+ROUND((Поверка!H237+IFERROR(VLOOKUP(A237,Кор.1!$A$13:$H$13,6,FALSE),0))*22.88,2)
+ROUND((Поверка!J237+IFERROR(VLOOKUP(A237,Кор.1!$A$13:$H$13,8,FALSE),0))*31.69,2)
+IFERROR(VLOOKUP(A237,Кор.1!$A$17:$K$21,9,FALSE),0)
+IFERROR(VLOOKUP(A237,Кор.1!$A$17:$K$21,11,FALSE),0),2)</f>
        <v>195.4</v>
      </c>
      <c r="C237" s="420">
        <f t="shared" si="6"/>
        <v>195.4</v>
      </c>
      <c r="D237" s="350" t="str">
        <f t="shared" si="7"/>
        <v>ОК</v>
      </c>
      <c r="E237" s="350" t="str">
        <f>IF(D237&lt;&gt;"ОК",VLOOKUP(A237,Поверка!$A$2:$J$389,8,FALSE),"")</f>
        <v/>
      </c>
      <c r="G237" s="563">
        <v>68.64</v>
      </c>
      <c r="H237" s="563">
        <v>126.76</v>
      </c>
    </row>
    <row r="238" spans="1:8" ht="14.1" customHeight="1" x14ac:dyDescent="0.2">
      <c r="A238" s="353">
        <v>9093</v>
      </c>
      <c r="B238" s="420">
        <f>ROUND(
+ROUND((Поверка!H238+IFERROR(VLOOKUP(A238,Кор.1!$A$13:$H$13,6,FALSE),0))*22.88,2)
+ROUND((Поверка!J238+IFERROR(VLOOKUP(A238,Кор.1!$A$13:$H$13,8,FALSE),0))*31.69,2)
+IFERROR(VLOOKUP(A238,Кор.1!$A$17:$K$21,9,FALSE),0)
+IFERROR(VLOOKUP(A238,Кор.1!$A$17:$K$21,11,FALSE),0),2)</f>
        <v>600.27</v>
      </c>
      <c r="C238" s="420">
        <f t="shared" si="6"/>
        <v>600.27</v>
      </c>
      <c r="D238" s="350" t="str">
        <f t="shared" si="7"/>
        <v>ОК</v>
      </c>
      <c r="E238" s="350" t="str">
        <f>IF(D238&lt;&gt;"ОК",VLOOKUP(A238,Поверка!$A$2:$J$389,8,FALSE),"")</f>
        <v/>
      </c>
      <c r="G238" s="563">
        <v>251.68</v>
      </c>
      <c r="H238" s="563">
        <v>348.59</v>
      </c>
    </row>
    <row r="239" spans="1:8" ht="14.1" customHeight="1" x14ac:dyDescent="0.2">
      <c r="A239" s="353">
        <v>9094</v>
      </c>
      <c r="B239" s="420">
        <f>ROUND(
+ROUND((Поверка!H239+IFERROR(VLOOKUP(A239,Кор.1!$A$13:$H$13,6,FALSE),0))*22.88,2)
+ROUND((Поверка!J239+IFERROR(VLOOKUP(A239,Кор.1!$A$13:$H$13,8,FALSE),0))*31.69,2)
+IFERROR(VLOOKUP(A239,Кор.1!$A$17:$K$21,9,FALSE),0)
+IFERROR(VLOOKUP(A239,Кор.1!$A$17:$K$21,11,FALSE),0),2)</f>
        <v>86.26</v>
      </c>
      <c r="C239" s="420">
        <f t="shared" si="6"/>
        <v>86.26</v>
      </c>
      <c r="D239" s="350" t="str">
        <f t="shared" si="7"/>
        <v>ОК</v>
      </c>
      <c r="E239" s="350" t="str">
        <f>IF(D239&lt;&gt;"ОК",VLOOKUP(A239,Поверка!$A$2:$J$389,8,FALSE),"")</f>
        <v/>
      </c>
      <c r="G239" s="563">
        <v>22.88</v>
      </c>
      <c r="H239" s="563">
        <v>63.38</v>
      </c>
    </row>
    <row r="240" spans="1:8" ht="14.1" customHeight="1" x14ac:dyDescent="0.2">
      <c r="A240" s="353">
        <v>9095</v>
      </c>
      <c r="B240" s="420">
        <f>ROUND(
+ROUND((Поверка!H240+IFERROR(VLOOKUP(A240,Кор.1!$A$13:$H$13,6,FALSE),0))*22.88,2)
+ROUND((Поверка!J240+IFERROR(VLOOKUP(A240,Кор.1!$A$13:$H$13,8,FALSE),0))*31.69,2)
+IFERROR(VLOOKUP(A240,Кор.1!$A$17:$K$21,9,FALSE),0)
+IFERROR(VLOOKUP(A240,Кор.1!$A$17:$K$21,11,FALSE),0),2)</f>
        <v>1017.74</v>
      </c>
      <c r="C240" s="420">
        <f t="shared" si="6"/>
        <v>1017.74</v>
      </c>
      <c r="D240" s="350" t="str">
        <f t="shared" si="7"/>
        <v>ОК</v>
      </c>
      <c r="E240" s="350" t="str">
        <f>IF(D240&lt;&gt;"ОК",VLOOKUP(A240,Поверка!$A$2:$J$389,8,FALSE),"")</f>
        <v/>
      </c>
      <c r="G240" s="563">
        <v>299.95999999999998</v>
      </c>
      <c r="H240" s="563">
        <v>717.78</v>
      </c>
    </row>
    <row r="241" spans="1:8" ht="14.1" customHeight="1" x14ac:dyDescent="0.2">
      <c r="A241" s="353">
        <v>9096</v>
      </c>
      <c r="B241" s="420">
        <f>ROUND(
+ROUND((Поверка!H241+IFERROR(VLOOKUP(A241,Кор.1!$A$13:$H$13,6,FALSE),0))*22.88,2)
+ROUND((Поверка!J241+IFERROR(VLOOKUP(A241,Кор.1!$A$13:$H$13,8,FALSE),0))*31.69,2)
+IFERROR(VLOOKUP(A241,Кор.1!$A$17:$K$21,9,FALSE),0)
+IFERROR(VLOOKUP(A241,Кор.1!$A$17:$K$21,11,FALSE),0),2)</f>
        <v>454.18</v>
      </c>
      <c r="C241" s="420">
        <f t="shared" si="6"/>
        <v>454.18</v>
      </c>
      <c r="D241" s="350" t="str">
        <f t="shared" si="7"/>
        <v>ОК</v>
      </c>
      <c r="E241" s="350" t="str">
        <f>IF(D241&lt;&gt;"ОК",VLOOKUP(A241,Поверка!$A$2:$J$389,8,FALSE),"")</f>
        <v/>
      </c>
      <c r="G241" s="563">
        <v>137.28</v>
      </c>
      <c r="H241" s="563">
        <v>316.89999999999998</v>
      </c>
    </row>
    <row r="242" spans="1:8" ht="14.1" customHeight="1" x14ac:dyDescent="0.2">
      <c r="A242" s="353">
        <v>9097</v>
      </c>
      <c r="B242" s="420">
        <f>ROUND(
+ROUND((Поверка!H242+IFERROR(VLOOKUP(A242,Кор.1!$A$13:$H$13,6,FALSE),0))*22.88,2)
+ROUND((Поверка!J242+IFERROR(VLOOKUP(A242,Кор.1!$A$13:$H$13,8,FALSE),0))*31.69,2)
+IFERROR(VLOOKUP(A242,Кор.1!$A$17:$K$21,9,FALSE),0)
+IFERROR(VLOOKUP(A242,Кор.1!$A$17:$K$21,11,FALSE),0),2)</f>
        <v>709.41</v>
      </c>
      <c r="C242" s="420">
        <f t="shared" si="6"/>
        <v>709.41</v>
      </c>
      <c r="D242" s="350" t="str">
        <f t="shared" si="7"/>
        <v>ОК</v>
      </c>
      <c r="E242" s="350" t="str">
        <f>IF(D242&lt;&gt;"ОК",VLOOKUP(A242,Поверка!$A$2:$J$389,8,FALSE),"")</f>
        <v/>
      </c>
      <c r="G242" s="563">
        <v>297.44</v>
      </c>
      <c r="H242" s="563">
        <v>411.97</v>
      </c>
    </row>
    <row r="243" spans="1:8" ht="14.1" customHeight="1" x14ac:dyDescent="0.2">
      <c r="A243" s="353">
        <v>9098</v>
      </c>
      <c r="B243" s="420">
        <f>ROUND(
+ROUND((Поверка!H243+IFERROR(VLOOKUP(A243,Кор.1!$A$13:$H$13,6,FALSE),0))*22.88,2)
+ROUND((Поверка!J243+IFERROR(VLOOKUP(A243,Кор.1!$A$13:$H$13,8,FALSE),0))*31.69,2)
+IFERROR(VLOOKUP(A243,Кор.1!$A$17:$K$21,9,FALSE),0)
+IFERROR(VLOOKUP(A243,Кор.1!$A$17:$K$21,11,FALSE),0),2)</f>
        <v>339.25</v>
      </c>
      <c r="C243" s="420">
        <f t="shared" si="6"/>
        <v>339.25</v>
      </c>
      <c r="D243" s="350" t="str">
        <f t="shared" si="7"/>
        <v>ОК</v>
      </c>
      <c r="E243" s="350" t="str">
        <f>IF(D243&lt;&gt;"ОК",VLOOKUP(A243,Поверка!$A$2:$J$389,8,FALSE),"")</f>
        <v/>
      </c>
      <c r="G243" s="563">
        <v>99.99</v>
      </c>
      <c r="H243" s="563">
        <v>239.26</v>
      </c>
    </row>
    <row r="244" spans="1:8" ht="14.1" customHeight="1" x14ac:dyDescent="0.2">
      <c r="A244" s="353">
        <v>9099</v>
      </c>
      <c r="B244" s="420">
        <f>ROUND(
+ROUND((Поверка!H244+IFERROR(VLOOKUP(A244,Кор.1!$A$13:$H$13,6,FALSE),0))*22.88,2)
+ROUND((Поверка!J244+IFERROR(VLOOKUP(A244,Кор.1!$A$13:$H$13,8,FALSE),0))*31.69,2)
+IFERROR(VLOOKUP(A244,Кор.1!$A$17:$K$21,9,FALSE),0)
+IFERROR(VLOOKUP(A244,Кор.1!$A$17:$K$21,11,FALSE),0),2)</f>
        <v>0</v>
      </c>
      <c r="C244" s="420">
        <f t="shared" si="6"/>
        <v>0</v>
      </c>
      <c r="D244" s="350" t="str">
        <f t="shared" si="7"/>
        <v>ОК</v>
      </c>
      <c r="E244" s="350" t="str">
        <f>IF(D244&lt;&gt;"ОК",VLOOKUP(A244,Поверка!$A$2:$J$389,8,FALSE),"")</f>
        <v/>
      </c>
      <c r="G244" s="563">
        <v>0</v>
      </c>
      <c r="H244" s="563">
        <v>0</v>
      </c>
    </row>
    <row r="245" spans="1:8" ht="14.1" customHeight="1" x14ac:dyDescent="0.2">
      <c r="A245" s="353">
        <v>9100</v>
      </c>
      <c r="B245" s="420">
        <f>ROUND(
+ROUND((Поверка!H245+IFERROR(VLOOKUP(A245,Кор.1!$A$13:$H$13,6,FALSE),0))*22.88,2)
+ROUND((Поверка!J245+IFERROR(VLOOKUP(A245,Кор.1!$A$13:$H$13,8,FALSE),0))*31.69,2)
+IFERROR(VLOOKUP(A245,Кор.1!$A$17:$K$21,9,FALSE),0)
+IFERROR(VLOOKUP(A245,Кор.1!$A$17:$K$21,11,FALSE),0),2)</f>
        <v>510.53</v>
      </c>
      <c r="C245" s="420">
        <f t="shared" si="6"/>
        <v>510.53</v>
      </c>
      <c r="D245" s="350" t="str">
        <f t="shared" si="7"/>
        <v>ОК</v>
      </c>
      <c r="E245" s="350" t="str">
        <f>IF(D245&lt;&gt;"ОК",VLOOKUP(A245,Поверка!$A$2:$J$389,8,FALSE),"")</f>
        <v/>
      </c>
      <c r="G245" s="563">
        <v>167.71</v>
      </c>
      <c r="H245" s="563">
        <v>342.82</v>
      </c>
    </row>
    <row r="246" spans="1:8" ht="14.1" customHeight="1" x14ac:dyDescent="0.2">
      <c r="A246" s="353">
        <v>9101</v>
      </c>
      <c r="B246" s="420">
        <f>ROUND(
+ROUND((Поверка!H246+IFERROR(VLOOKUP(A246,Кор.1!$A$13:$H$13,6,FALSE),0))*22.88,2)
+ROUND((Поверка!J246+IFERROR(VLOOKUP(A246,Кор.1!$A$13:$H$13,8,FALSE),0))*31.69,2)
+IFERROR(VLOOKUP(A246,Кор.1!$A$17:$K$21,9,FALSE),0)
+IFERROR(VLOOKUP(A246,Кор.1!$A$17:$K$21,11,FALSE),0),2)</f>
        <v>672.46</v>
      </c>
      <c r="C246" s="420">
        <f t="shared" si="6"/>
        <v>672.46</v>
      </c>
      <c r="D246" s="350" t="str">
        <f t="shared" si="7"/>
        <v>ОК</v>
      </c>
      <c r="E246" s="350" t="str">
        <f>IF(D246&lt;&gt;"ОК",VLOOKUP(A246,Поверка!$A$2:$J$389,8,FALSE),"")</f>
        <v/>
      </c>
      <c r="G246" s="563">
        <v>228.8</v>
      </c>
      <c r="H246" s="563">
        <v>443.66</v>
      </c>
    </row>
    <row r="247" spans="1:8" ht="14.1" customHeight="1" x14ac:dyDescent="0.2">
      <c r="A247" s="353">
        <v>9102</v>
      </c>
      <c r="B247" s="420">
        <f>ROUND(
+ROUND((Поверка!H247+IFERROR(VLOOKUP(A247,Кор.1!$A$13:$H$13,6,FALSE),0))*22.88,2)
+ROUND((Поверка!J247+IFERROR(VLOOKUP(A247,Кор.1!$A$13:$H$13,8,FALSE),0))*31.69,2)
+IFERROR(VLOOKUP(A247,Кор.1!$A$17:$K$21,9,FALSE),0)
+IFERROR(VLOOKUP(A247,Кор.1!$A$17:$K$21,11,FALSE),0),2)</f>
        <v>188.76</v>
      </c>
      <c r="C247" s="420">
        <f t="shared" si="6"/>
        <v>188.76</v>
      </c>
      <c r="D247" s="350" t="str">
        <f t="shared" si="7"/>
        <v>ОК</v>
      </c>
      <c r="E247" s="350" t="str">
        <f>IF(D247&lt;&gt;"ОК",VLOOKUP(A247,Поверка!$A$2:$J$389,8,FALSE),"")</f>
        <v/>
      </c>
      <c r="G247" s="563">
        <v>39.28</v>
      </c>
      <c r="H247" s="563">
        <v>149.47999999999999</v>
      </c>
    </row>
    <row r="248" spans="1:8" ht="14.1" customHeight="1" x14ac:dyDescent="0.2">
      <c r="A248" s="353">
        <v>9103</v>
      </c>
      <c r="B248" s="420">
        <f>ROUND(ROUND(Поверка!H248/2,3)*22.88,2)
+ROUND(ROUND(Поверка!H248/2,3)*22.88,2)
+ROUND(ROUND(Поверка!J248/2,3)*31.69,2)
+ROUND(ROUND(Поверка!J248/2,3)*31.69,2)</f>
        <v>339.24</v>
      </c>
      <c r="C248" s="420">
        <f t="shared" si="6"/>
        <v>339.24</v>
      </c>
      <c r="D248" s="350" t="str">
        <f t="shared" ref="D248" si="8">IF(B248=C248,"ОК","НЕ СХОДИТСЯ")</f>
        <v>ОК</v>
      </c>
      <c r="E248" s="350" t="str">
        <f>IF(D248&lt;&gt;"ОК",VLOOKUP(A248,Поверка!$A$2:$J$389,8,FALSE),"")</f>
        <v/>
      </c>
      <c r="G248" s="563">
        <v>99.98</v>
      </c>
      <c r="H248" s="563">
        <v>239.26</v>
      </c>
    </row>
    <row r="249" spans="1:8" ht="14.1" customHeight="1" x14ac:dyDescent="0.2">
      <c r="A249" s="353">
        <v>9104</v>
      </c>
      <c r="B249" s="420">
        <f>ROUND(
+ROUND((Поверка!H249+IFERROR(VLOOKUP(A249,Кор.1!$A$13:$H$13,6,FALSE),0))*22.88,2)
+ROUND((Поверка!J249+IFERROR(VLOOKUP(A249,Кор.1!$A$13:$H$13,8,FALSE),0))*31.69,2)
+IFERROR(VLOOKUP(A249,Кор.1!$A$17:$K$21,9,FALSE),0)
+IFERROR(VLOOKUP(A249,Кор.1!$A$17:$K$21,11,FALSE),0),2)</f>
        <v>0</v>
      </c>
      <c r="C249" s="420">
        <f t="shared" ref="C249" si="9">ROUND(SUM(G249:H249),2)</f>
        <v>0</v>
      </c>
      <c r="D249" s="350" t="str">
        <f>IF(B249=C249,"ОК","НЕ СХОДИТСЯ")</f>
        <v>ОК</v>
      </c>
      <c r="E249" s="350" t="str">
        <f>IF(D249&lt;&gt;"ОК",VLOOKUP(A249,Поверка!$A$2:$J$389,8,FALSE),"")</f>
        <v/>
      </c>
      <c r="G249" s="563">
        <v>0</v>
      </c>
      <c r="H249" s="563">
        <v>0</v>
      </c>
    </row>
    <row r="250" spans="1:8" ht="14.1" customHeight="1" x14ac:dyDescent="0.2">
      <c r="A250" s="353">
        <v>9105</v>
      </c>
      <c r="B250" s="420">
        <f>ROUND(
+ROUND((Поверка!H250+IFERROR(VLOOKUP(A250,Кор.1!$A$13:$H$13,6,FALSE),0))*22.88,2)
+ROUND((Поверка!J250+IFERROR(VLOOKUP(A250,Кор.1!$A$13:$H$13,8,FALSE),0))*31.69,2)
+IFERROR(VLOOKUP(A250,Кор.1!$A$17:$K$21,9,FALSE),0)
+IFERROR(VLOOKUP(A250,Кор.1!$A$17:$K$21,11,FALSE),0),2)</f>
        <v>339.25</v>
      </c>
      <c r="C250" s="420">
        <f t="shared" ref="C250:C313" si="10">ROUND(SUM(G250:H250),2)</f>
        <v>339.25</v>
      </c>
      <c r="D250" s="350" t="str">
        <f t="shared" ref="D250:D313" si="11">IF(B250=C250,"ОК","НЕ СХОДИТСЯ")</f>
        <v>ОК</v>
      </c>
      <c r="E250" s="350" t="str">
        <f>IF(D250&lt;&gt;"ОК",VLOOKUP(A250,Поверка!$A$2:$J$389,8,FALSE),"")</f>
        <v/>
      </c>
      <c r="G250" s="563">
        <v>99.99</v>
      </c>
      <c r="H250" s="563">
        <v>239.26</v>
      </c>
    </row>
    <row r="251" spans="1:8" ht="14.1" customHeight="1" x14ac:dyDescent="0.2">
      <c r="A251" s="353">
        <v>9106</v>
      </c>
      <c r="B251" s="420">
        <f>ROUND(
+ROUND((Поверка!H251+IFERROR(VLOOKUP(A251,Кор.1!$A$13:$H$13,6,FALSE),0))*22.88,2)
+ROUND((Поверка!J251+IFERROR(VLOOKUP(A251,Кор.1!$A$13:$H$13,8,FALSE),0))*31.69,2)
+IFERROR(VLOOKUP(A251,Кор.1!$A$17:$K$21,9,FALSE),0)
+IFERROR(VLOOKUP(A251,Кор.1!$A$17:$K$21,11,FALSE),0),2)</f>
        <v>0</v>
      </c>
      <c r="C251" s="420">
        <f t="shared" si="10"/>
        <v>0</v>
      </c>
      <c r="D251" s="350" t="str">
        <f t="shared" si="11"/>
        <v>ОК</v>
      </c>
      <c r="E251" s="350" t="str">
        <f>IF(D251&lt;&gt;"ОК",VLOOKUP(A251,Поверка!$A$2:$J$389,8,FALSE),"")</f>
        <v/>
      </c>
      <c r="G251" s="563">
        <v>0</v>
      </c>
      <c r="H251" s="563">
        <v>0</v>
      </c>
    </row>
    <row r="252" spans="1:8" ht="14.1" customHeight="1" x14ac:dyDescent="0.2">
      <c r="A252" s="353">
        <v>9107</v>
      </c>
      <c r="B252" s="420">
        <f>ROUND(
+ROUND((Поверка!H252+IFERROR(VLOOKUP(A252,Кор.1!$A$13:$H$13,6,FALSE),0))*22.88,2)
+ROUND((Поверка!J252+IFERROR(VLOOKUP(A252,Кор.1!$A$13:$H$13,8,FALSE),0))*31.69,2)
+IFERROR(VLOOKUP(A252,Кор.1!$A$17:$K$21,9,FALSE),0)
+IFERROR(VLOOKUP(A252,Кор.1!$A$17:$K$21,11,FALSE),0),2)</f>
        <v>396.93</v>
      </c>
      <c r="C252" s="420">
        <f t="shared" si="10"/>
        <v>396.93</v>
      </c>
      <c r="D252" s="350" t="str">
        <f t="shared" si="11"/>
        <v>ОК</v>
      </c>
      <c r="E252" s="350" t="str">
        <f>IF(D252&lt;&gt;"ОК",VLOOKUP(A252,Поверка!$A$2:$J$389,8,FALSE),"")</f>
        <v/>
      </c>
      <c r="G252" s="563">
        <v>99.99</v>
      </c>
      <c r="H252" s="563">
        <v>296.94</v>
      </c>
    </row>
    <row r="253" spans="1:8" ht="14.1" customHeight="1" x14ac:dyDescent="0.2">
      <c r="A253" s="353">
        <v>9108</v>
      </c>
      <c r="B253" s="420">
        <f>ROUND(
+ROUND((Поверка!H253+IFERROR(VLOOKUP(A253,Кор.1!$A$13:$H$13,6,FALSE),0))*22.88,2)
+ROUND((Поверка!J253+IFERROR(VLOOKUP(A253,Кор.1!$A$13:$H$13,8,FALSE),0))*31.69,2)
+IFERROR(VLOOKUP(A253,Кор.1!$A$17:$K$21,9,FALSE),0)
+IFERROR(VLOOKUP(A253,Кор.1!$A$17:$K$21,11,FALSE),0),2)</f>
        <v>572.13</v>
      </c>
      <c r="C253" s="420">
        <f t="shared" si="10"/>
        <v>572.13</v>
      </c>
      <c r="D253" s="350" t="str">
        <f t="shared" si="11"/>
        <v>ОК</v>
      </c>
      <c r="E253" s="350" t="str">
        <f>IF(D253&lt;&gt;"ОК",VLOOKUP(A253,Поверка!$A$2:$J$389,8,FALSE),"")</f>
        <v/>
      </c>
      <c r="G253" s="563">
        <v>160.16</v>
      </c>
      <c r="H253" s="563">
        <v>411.97</v>
      </c>
    </row>
    <row r="254" spans="1:8" ht="14.1" customHeight="1" x14ac:dyDescent="0.2">
      <c r="A254" s="353">
        <v>9109</v>
      </c>
      <c r="B254" s="420">
        <f>ROUND(
+ROUND((Поверка!H254+IFERROR(VLOOKUP(A254,Кор.1!$A$13:$H$13,6,FALSE),0))*22.88,2)
+ROUND((Поверка!J254+IFERROR(VLOOKUP(A254,Кор.1!$A$13:$H$13,8,FALSE),0))*31.69,2)
+IFERROR(VLOOKUP(A254,Кор.1!$A$17:$K$21,9,FALSE),0)
+IFERROR(VLOOKUP(A254,Кор.1!$A$17:$K$21,11,FALSE),0),2)</f>
        <v>381.99</v>
      </c>
      <c r="C254" s="420">
        <f t="shared" si="10"/>
        <v>381.99</v>
      </c>
      <c r="D254" s="350" t="str">
        <f t="shared" si="11"/>
        <v>ОК</v>
      </c>
      <c r="E254" s="350" t="str">
        <f>IF(D254&lt;&gt;"ОК",VLOOKUP(A254,Поверка!$A$2:$J$389,8,FALSE),"")</f>
        <v/>
      </c>
      <c r="G254" s="563">
        <v>160.16</v>
      </c>
      <c r="H254" s="563">
        <v>221.83</v>
      </c>
    </row>
    <row r="255" spans="1:8" ht="14.1" customHeight="1" x14ac:dyDescent="0.2">
      <c r="A255" s="353">
        <v>9110</v>
      </c>
      <c r="B255" s="420">
        <f>ROUND(
+ROUND((Поверка!H255+IFERROR(VLOOKUP(A255,Кор.1!$A$13:$H$13,6,FALSE),0))*22.88,2)
+ROUND((Поверка!J255+IFERROR(VLOOKUP(A255,Кор.1!$A$13:$H$13,8,FALSE),0))*31.69,2)
+IFERROR(VLOOKUP(A255,Кор.1!$A$17:$K$21,9,FALSE),0)
+IFERROR(VLOOKUP(A255,Кор.1!$A$17:$K$21,11,FALSE),0),2)</f>
        <v>0</v>
      </c>
      <c r="C255" s="420">
        <f t="shared" si="10"/>
        <v>0</v>
      </c>
      <c r="D255" s="350" t="str">
        <f t="shared" si="11"/>
        <v>ОК</v>
      </c>
      <c r="E255" s="350" t="str">
        <f>IF(D255&lt;&gt;"ОК",VLOOKUP(A255,Поверка!$A$2:$J$389,8,FALSE),"")</f>
        <v/>
      </c>
      <c r="G255" s="563">
        <v>0</v>
      </c>
      <c r="H255" s="563">
        <v>0</v>
      </c>
    </row>
    <row r="256" spans="1:8" ht="14.1" customHeight="1" x14ac:dyDescent="0.2">
      <c r="A256" s="353">
        <v>9111</v>
      </c>
      <c r="B256" s="420">
        <f>ROUND(
+ROUND((Поверка!H256+IFERROR(VLOOKUP(A256,Кор.1!$A$13:$H$13,6,FALSE),0))*22.88,2)
+ROUND((Поверка!J256+IFERROR(VLOOKUP(A256,Кор.1!$A$13:$H$13,8,FALSE),0))*31.69,2)
+IFERROR(VLOOKUP(A256,Кор.1!$A$17:$K$21,9,FALSE),0)
+IFERROR(VLOOKUP(A256,Кор.1!$A$17:$K$21,11,FALSE),0),2)</f>
        <v>281.66000000000003</v>
      </c>
      <c r="C256" s="420">
        <f t="shared" si="10"/>
        <v>281.66000000000003</v>
      </c>
      <c r="D256" s="350" t="str">
        <f t="shared" si="11"/>
        <v>ОК</v>
      </c>
      <c r="E256" s="350" t="str">
        <f>IF(D256&lt;&gt;"ОК",VLOOKUP(A256,Поверка!$A$2:$J$389,8,FALSE),"")</f>
        <v/>
      </c>
      <c r="G256" s="563">
        <v>91.52</v>
      </c>
      <c r="H256" s="563">
        <v>190.14</v>
      </c>
    </row>
    <row r="257" spans="1:8" ht="14.1" customHeight="1" x14ac:dyDescent="0.2">
      <c r="A257" s="353">
        <v>9112</v>
      </c>
      <c r="B257" s="420">
        <f>ROUND(
+ROUND((Поверка!H257+IFERROR(VLOOKUP(A257,Кор.1!$A$13:$H$13,6,FALSE),0))*22.88,2)
+ROUND((Поверка!J257+IFERROR(VLOOKUP(A257,Кор.1!$A$13:$H$13,8,FALSE),0))*31.69,2)
+IFERROR(VLOOKUP(A257,Кор.1!$A$17:$K$21,9,FALSE),0)
+IFERROR(VLOOKUP(A257,Кор.1!$A$17:$K$21,11,FALSE),0),2)</f>
        <v>436.56</v>
      </c>
      <c r="C257" s="420">
        <f t="shared" si="10"/>
        <v>436.56</v>
      </c>
      <c r="D257" s="350" t="str">
        <f t="shared" si="11"/>
        <v>ОК</v>
      </c>
      <c r="E257" s="350" t="str">
        <f>IF(D257&lt;&gt;"ОК",VLOOKUP(A257,Поверка!$A$2:$J$389,8,FALSE),"")</f>
        <v/>
      </c>
      <c r="G257" s="563">
        <v>183.04</v>
      </c>
      <c r="H257" s="563">
        <v>253.52</v>
      </c>
    </row>
    <row r="258" spans="1:8" ht="14.1" customHeight="1" x14ac:dyDescent="0.2">
      <c r="A258" s="353">
        <v>9113</v>
      </c>
      <c r="B258" s="420">
        <f>ROUND(
+ROUND((Поверка!H258+IFERROR(VLOOKUP(A258,Кор.1!$A$13:$H$13,6,FALSE),0))*22.88,2)
+ROUND((Поверка!J258+IFERROR(VLOOKUP(A258,Кор.1!$A$13:$H$13,8,FALSE),0))*31.69,2)
+IFERROR(VLOOKUP(A258,Кор.1!$A$17:$K$21,9,FALSE),0)
+IFERROR(VLOOKUP(A258,Кор.1!$A$17:$K$21,11,FALSE),0),2)</f>
        <v>690.08</v>
      </c>
      <c r="C258" s="420">
        <f t="shared" si="10"/>
        <v>690.08</v>
      </c>
      <c r="D258" s="350" t="str">
        <f t="shared" si="11"/>
        <v>ОК</v>
      </c>
      <c r="E258" s="350" t="str">
        <f>IF(D258&lt;&gt;"ОК",VLOOKUP(A258,Поверка!$A$2:$J$389,8,FALSE),"")</f>
        <v/>
      </c>
      <c r="G258" s="563">
        <v>183.04</v>
      </c>
      <c r="H258" s="563">
        <v>507.04</v>
      </c>
    </row>
    <row r="259" spans="1:8" ht="14.1" customHeight="1" x14ac:dyDescent="0.2">
      <c r="A259" s="353">
        <v>9114</v>
      </c>
      <c r="B259" s="420">
        <f>ROUND(
+ROUND((Поверка!H259+IFERROR(VLOOKUP(A259,Кор.1!$A$13:$H$13,6,FALSE),0))*22.88,2)
+ROUND((Поверка!J259+IFERROR(VLOOKUP(A259,Кор.1!$A$13:$H$13,8,FALSE),0))*31.69,2)
+IFERROR(VLOOKUP(A259,Кор.1!$A$17:$K$21,9,FALSE),0)
+IFERROR(VLOOKUP(A259,Кор.1!$A$17:$K$21,11,FALSE),0),2)</f>
        <v>49.99</v>
      </c>
      <c r="C259" s="420">
        <f t="shared" si="10"/>
        <v>49.99</v>
      </c>
      <c r="D259" s="350" t="str">
        <f t="shared" si="11"/>
        <v>ОК</v>
      </c>
      <c r="E259" s="350" t="str">
        <f>IF(D259&lt;&gt;"ОК",VLOOKUP(A259,Поверка!$A$2:$J$389,8,FALSE),"")</f>
        <v/>
      </c>
      <c r="G259" s="563">
        <v>12.15</v>
      </c>
      <c r="H259" s="563">
        <v>37.840000000000003</v>
      </c>
    </row>
    <row r="260" spans="1:8" ht="14.1" customHeight="1" x14ac:dyDescent="0.2">
      <c r="A260" s="353">
        <v>9115</v>
      </c>
      <c r="B260" s="420">
        <f>ROUND(
+ROUND((Поверка!H260+IFERROR(VLOOKUP(A260,Кор.1!$A$13:$H$13,6,FALSE),0))*22.88,2)
+ROUND((Поверка!J260+IFERROR(VLOOKUP(A260,Кор.1!$A$13:$H$13,8,FALSE),0))*31.69,2)
+IFERROR(VLOOKUP(A260,Кор.1!$A$17:$K$21,9,FALSE),0)
+IFERROR(VLOOKUP(A260,Кор.1!$A$17:$K$21,11,FALSE),0),2)</f>
        <v>485.87</v>
      </c>
      <c r="C260" s="420">
        <f t="shared" si="10"/>
        <v>485.87</v>
      </c>
      <c r="D260" s="350" t="str">
        <f t="shared" si="11"/>
        <v>ОК</v>
      </c>
      <c r="E260" s="350" t="str">
        <f>IF(D260&lt;&gt;"ОК",VLOOKUP(A260,Поверка!$A$2:$J$389,8,FALSE),"")</f>
        <v/>
      </c>
      <c r="G260" s="563">
        <v>137.28</v>
      </c>
      <c r="H260" s="563">
        <v>348.59</v>
      </c>
    </row>
    <row r="261" spans="1:8" ht="14.1" customHeight="1" x14ac:dyDescent="0.2">
      <c r="A261" s="353">
        <v>9116</v>
      </c>
      <c r="B261" s="420">
        <f>ROUND(
+ROUND((Поверка!H261+IFERROR(VLOOKUP(A261,Кор.1!$A$13:$H$13,6,FALSE),0))*22.88,2)
+ROUND((Поверка!J261+IFERROR(VLOOKUP(A261,Кор.1!$A$13:$H$13,8,FALSE),0))*31.69,2)
+IFERROR(VLOOKUP(A261,Кор.1!$A$17:$K$21,9,FALSE),0)
+IFERROR(VLOOKUP(A261,Кор.1!$A$17:$K$21,11,FALSE),0),2)</f>
        <v>-1540.52</v>
      </c>
      <c r="C261" s="420">
        <f t="shared" si="10"/>
        <v>-1540.52</v>
      </c>
      <c r="D261" s="350" t="str">
        <f t="shared" si="11"/>
        <v>ОК</v>
      </c>
      <c r="E261" s="350" t="str">
        <f>IF(D261&lt;&gt;"ОК",VLOOKUP(A261,Поверка!$A$2:$J$389,8,FALSE),"")</f>
        <v/>
      </c>
      <c r="G261" s="563">
        <v>1.42</v>
      </c>
      <c r="H261" s="563">
        <v>-1541.94</v>
      </c>
    </row>
    <row r="262" spans="1:8" ht="14.1" customHeight="1" x14ac:dyDescent="0.2">
      <c r="A262" s="353">
        <v>9117</v>
      </c>
      <c r="B262" s="420">
        <f>ROUND(
+ROUND((Поверка!H262+IFERROR(VLOOKUP(A262,Кор.1!$A$13:$H$13,6,FALSE),0))*22.88,2)
+ROUND((Поверка!J262+IFERROR(VLOOKUP(A262,Кор.1!$A$13:$H$13,8,FALSE),0))*31.69,2)
+IFERROR(VLOOKUP(A262,Кор.1!$A$17:$K$21,9,FALSE),0)
+IFERROR(VLOOKUP(A262,Кор.1!$A$17:$K$21,11,FALSE),0),2)</f>
        <v>1003.23</v>
      </c>
      <c r="C262" s="420">
        <f t="shared" si="10"/>
        <v>1003.23</v>
      </c>
      <c r="D262" s="350" t="str">
        <f t="shared" si="11"/>
        <v>ОК</v>
      </c>
      <c r="E262" s="350" t="str">
        <f>IF(D262&lt;&gt;"ОК",VLOOKUP(A262,Поверка!$A$2:$J$389,8,FALSE),"")</f>
        <v/>
      </c>
      <c r="G262" s="563">
        <v>208.04</v>
      </c>
      <c r="H262" s="563">
        <v>795.19</v>
      </c>
    </row>
    <row r="263" spans="1:8" ht="14.1" customHeight="1" x14ac:dyDescent="0.2">
      <c r="A263" s="353">
        <v>9118</v>
      </c>
      <c r="B263" s="420">
        <f>ROUND(
+ROUND((Поверка!H263+IFERROR(VLOOKUP(A263,Кор.1!$A$13:$H$13,6,FALSE),0))*22.88,2)
+ROUND((Поверка!J263+IFERROR(VLOOKUP(A263,Кор.1!$A$13:$H$13,8,FALSE),0))*31.69,2)
+IFERROR(VLOOKUP(A263,Кор.1!$A$17:$K$21,9,FALSE),0)
+IFERROR(VLOOKUP(A263,Кор.1!$A$17:$K$21,11,FALSE),0),2)</f>
        <v>140.83000000000001</v>
      </c>
      <c r="C263" s="420">
        <f t="shared" si="10"/>
        <v>140.83000000000001</v>
      </c>
      <c r="D263" s="350" t="str">
        <f t="shared" si="11"/>
        <v>ОК</v>
      </c>
      <c r="E263" s="350" t="str">
        <f>IF(D263&lt;&gt;"ОК",VLOOKUP(A263,Поверка!$A$2:$J$389,8,FALSE),"")</f>
        <v/>
      </c>
      <c r="G263" s="563">
        <v>45.76</v>
      </c>
      <c r="H263" s="563">
        <v>95.07</v>
      </c>
    </row>
    <row r="264" spans="1:8" ht="14.1" customHeight="1" x14ac:dyDescent="0.2">
      <c r="A264" s="353">
        <v>9119</v>
      </c>
      <c r="B264" s="420">
        <f>ROUND(
+ROUND((Поверка!H264+IFERROR(VLOOKUP(A264,Кор.1!$A$13:$H$13,6,FALSE),0))*22.88,2)
+ROUND((Поверка!J264+IFERROR(VLOOKUP(A264,Кор.1!$A$13:$H$13,8,FALSE),0))*31.69,2)
+IFERROR(VLOOKUP(A264,Кор.1!$A$17:$K$21,9,FALSE),0)
+IFERROR(VLOOKUP(A264,Кор.1!$A$17:$K$21,11,FALSE),0),2)</f>
        <v>712.96</v>
      </c>
      <c r="C264" s="420">
        <f t="shared" si="10"/>
        <v>712.96</v>
      </c>
      <c r="D264" s="350" t="str">
        <f t="shared" si="11"/>
        <v>ОК</v>
      </c>
      <c r="E264" s="350" t="str">
        <f>IF(D264&lt;&gt;"ОК",VLOOKUP(A264,Поверка!$A$2:$J$389,8,FALSE),"")</f>
        <v/>
      </c>
      <c r="G264" s="563">
        <v>205.92</v>
      </c>
      <c r="H264" s="563">
        <v>507.04</v>
      </c>
    </row>
    <row r="265" spans="1:8" ht="14.1" customHeight="1" x14ac:dyDescent="0.2">
      <c r="A265" s="353">
        <v>9120</v>
      </c>
      <c r="B265" s="420">
        <f>ROUND(
+ROUND((Поверка!H265+IFERROR(VLOOKUP(A265,Кор.1!$A$13:$H$13,6,FALSE),0))*22.88,2)
+ROUND((Поверка!J265+IFERROR(VLOOKUP(A265,Кор.1!$A$13:$H$13,8,FALSE),0))*31.69,2)
+IFERROR(VLOOKUP(A265,Кор.1!$A$17:$K$21,9,FALSE),0)
+IFERROR(VLOOKUP(A265,Кор.1!$A$17:$K$21,11,FALSE),0),2)</f>
        <v>381.99</v>
      </c>
      <c r="C265" s="420">
        <f t="shared" si="10"/>
        <v>381.99</v>
      </c>
      <c r="D265" s="350" t="str">
        <f t="shared" si="11"/>
        <v>ОК</v>
      </c>
      <c r="E265" s="350" t="str">
        <f>IF(D265&lt;&gt;"ОК",VLOOKUP(A265,Поверка!$A$2:$J$389,8,FALSE),"")</f>
        <v/>
      </c>
      <c r="G265" s="563">
        <v>160.16</v>
      </c>
      <c r="H265" s="563">
        <v>221.83</v>
      </c>
    </row>
    <row r="266" spans="1:8" ht="14.1" customHeight="1" x14ac:dyDescent="0.2">
      <c r="A266" s="353">
        <v>9121</v>
      </c>
      <c r="B266" s="420">
        <f>ROUND(
+ROUND((Поверка!H266+IFERROR(VLOOKUP(A266,Кор.1!$A$13:$H$13,6,FALSE),0))*22.88,2)
+ROUND((Поверка!J266+IFERROR(VLOOKUP(A266,Кор.1!$A$13:$H$13,8,FALSE),0))*31.69,2)
+IFERROR(VLOOKUP(A266,Кор.1!$A$17:$K$21,9,FALSE),0)
+IFERROR(VLOOKUP(A266,Кор.1!$A$17:$K$21,11,FALSE),0),2)</f>
        <v>0</v>
      </c>
      <c r="C266" s="420">
        <f t="shared" si="10"/>
        <v>0</v>
      </c>
      <c r="D266" s="350" t="str">
        <f t="shared" si="11"/>
        <v>ОК</v>
      </c>
      <c r="E266" s="350" t="str">
        <f>IF(D266&lt;&gt;"ОК",VLOOKUP(A266,Поверка!$A$2:$J$389,8,FALSE),"")</f>
        <v/>
      </c>
      <c r="G266" s="563">
        <v>0</v>
      </c>
      <c r="H266" s="563">
        <v>0</v>
      </c>
    </row>
    <row r="267" spans="1:8" ht="14.1" customHeight="1" x14ac:dyDescent="0.2">
      <c r="A267" s="353">
        <v>9122</v>
      </c>
      <c r="B267" s="420">
        <f>ROUND(
+ROUND((Поверка!H267+IFERROR(VLOOKUP(A267,Кор.1!$A$13:$H$13,6,FALSE),0))*22.88,2)
+ROUND((Поверка!J267+IFERROR(VLOOKUP(A267,Кор.1!$A$13:$H$13,8,FALSE),0))*31.69,2)
+IFERROR(VLOOKUP(A267,Кор.1!$A$17:$K$21,9,FALSE),0)
+IFERROR(VLOOKUP(A267,Кор.1!$A$17:$K$21,11,FALSE),0),2)</f>
        <v>658.39</v>
      </c>
      <c r="C267" s="420">
        <f t="shared" si="10"/>
        <v>658.39</v>
      </c>
      <c r="D267" s="350" t="str">
        <f t="shared" si="11"/>
        <v>ОК</v>
      </c>
      <c r="E267" s="350" t="str">
        <f>IF(D267&lt;&gt;"ОК",VLOOKUP(A267,Поверка!$A$2:$J$389,8,FALSE),"")</f>
        <v/>
      </c>
      <c r="G267" s="563">
        <v>183.04</v>
      </c>
      <c r="H267" s="563">
        <v>475.35</v>
      </c>
    </row>
    <row r="268" spans="1:8" ht="14.1" customHeight="1" x14ac:dyDescent="0.2">
      <c r="A268" s="353">
        <v>9123</v>
      </c>
      <c r="B268" s="420">
        <f>ROUND(
+ROUND((Поверка!H268+IFERROR(VLOOKUP(A268,Кор.1!$A$13:$H$13,6,FALSE),0))*22.88,2)
+ROUND((Поверка!J268+IFERROR(VLOOKUP(A268,Кор.1!$A$13:$H$13,8,FALSE),0))*31.69,2)
+IFERROR(VLOOKUP(A268,Кор.1!$A$17:$K$21,9,FALSE),0)
+IFERROR(VLOOKUP(A268,Кор.1!$A$17:$K$21,11,FALSE),0),2)</f>
        <v>213.02</v>
      </c>
      <c r="C268" s="420">
        <f t="shared" si="10"/>
        <v>213.02</v>
      </c>
      <c r="D268" s="350" t="str">
        <f t="shared" si="11"/>
        <v>ОК</v>
      </c>
      <c r="E268" s="350" t="str">
        <f>IF(D268&lt;&gt;"ОК",VLOOKUP(A268,Поверка!$A$2:$J$389,8,FALSE),"")</f>
        <v/>
      </c>
      <c r="G268" s="563">
        <v>22.88</v>
      </c>
      <c r="H268" s="563">
        <v>190.14</v>
      </c>
    </row>
    <row r="269" spans="1:8" ht="14.1" customHeight="1" x14ac:dyDescent="0.2">
      <c r="A269" s="353">
        <v>9124</v>
      </c>
      <c r="B269" s="420">
        <f>ROUND(
+ROUND((Поверка!H269+IFERROR(VLOOKUP(A269,Кор.1!$A$13:$H$13,6,FALSE),0))*22.88,2)
+ROUND((Поверка!J269+IFERROR(VLOOKUP(A269,Кор.1!$A$13:$H$13,8,FALSE),0))*31.69,2)
+IFERROR(VLOOKUP(A269,Кор.1!$A$17:$K$21,9,FALSE),0)
+IFERROR(VLOOKUP(A269,Кор.1!$A$17:$K$21,11,FALSE),0),2)</f>
        <v>86.26</v>
      </c>
      <c r="C269" s="420">
        <f t="shared" si="10"/>
        <v>86.26</v>
      </c>
      <c r="D269" s="350" t="str">
        <f t="shared" si="11"/>
        <v>ОК</v>
      </c>
      <c r="E269" s="350" t="str">
        <f>IF(D269&lt;&gt;"ОК",VLOOKUP(A269,Поверка!$A$2:$J$389,8,FALSE),"")</f>
        <v/>
      </c>
      <c r="G269" s="563">
        <v>22.88</v>
      </c>
      <c r="H269" s="563">
        <v>63.38</v>
      </c>
    </row>
    <row r="270" spans="1:8" ht="14.1" customHeight="1" x14ac:dyDescent="0.2">
      <c r="A270" s="353">
        <v>9125</v>
      </c>
      <c r="B270" s="420">
        <f>ROUND(
+ROUND((Поверка!H270+IFERROR(VLOOKUP(A270,Кор.1!$A$13:$H$13,6,FALSE),0))*22.88,2)
+ROUND((Поверка!J270+IFERROR(VLOOKUP(A270,Кор.1!$A$13:$H$13,8,FALSE),0))*31.69,2)
+IFERROR(VLOOKUP(A270,Кор.1!$A$17:$K$21,9,FALSE),0)
+IFERROR(VLOOKUP(A270,Кор.1!$A$17:$K$21,11,FALSE),0),2)</f>
        <v>554.51</v>
      </c>
      <c r="C270" s="420">
        <f t="shared" si="10"/>
        <v>554.51</v>
      </c>
      <c r="D270" s="350" t="str">
        <f t="shared" si="11"/>
        <v>ОК</v>
      </c>
      <c r="E270" s="350" t="str">
        <f>IF(D270&lt;&gt;"ОК",VLOOKUP(A270,Поверка!$A$2:$J$389,8,FALSE),"")</f>
        <v/>
      </c>
      <c r="G270" s="563">
        <v>205.92</v>
      </c>
      <c r="H270" s="563">
        <v>348.59</v>
      </c>
    </row>
    <row r="271" spans="1:8" ht="14.1" customHeight="1" x14ac:dyDescent="0.2">
      <c r="A271" s="353">
        <v>9126</v>
      </c>
      <c r="B271" s="420">
        <f>ROUND(
+ROUND((Поверка!H271+IFERROR(VLOOKUP(A271,Кор.1!$A$13:$H$13,6,FALSE),0))*22.88,2)
+ROUND((Поверка!J271+IFERROR(VLOOKUP(A271,Кор.1!$A$13:$H$13,8,FALSE),0))*31.69,2)
+IFERROR(VLOOKUP(A271,Кор.1!$A$17:$K$21,9,FALSE),0)
+IFERROR(VLOOKUP(A271,Кор.1!$A$17:$K$21,11,FALSE),0),2)</f>
        <v>0</v>
      </c>
      <c r="C271" s="420">
        <f t="shared" si="10"/>
        <v>0</v>
      </c>
      <c r="D271" s="350" t="str">
        <f t="shared" si="11"/>
        <v>ОК</v>
      </c>
      <c r="E271" s="350" t="str">
        <f>IF(D271&lt;&gt;"ОК",VLOOKUP(A271,Поверка!$A$2:$J$389,8,FALSE),"")</f>
        <v/>
      </c>
      <c r="G271" s="563">
        <v>0</v>
      </c>
      <c r="H271" s="563">
        <v>0</v>
      </c>
    </row>
    <row r="272" spans="1:8" ht="14.1" customHeight="1" x14ac:dyDescent="0.2">
      <c r="A272" s="353">
        <v>9127</v>
      </c>
      <c r="B272" s="420">
        <f>ROUND(
+ROUND((Поверка!H272+IFERROR(VLOOKUP(A272,Кор.1!$A$13:$H$13,6,FALSE),0))*22.88,2)
+ROUND((Поверка!J272+IFERROR(VLOOKUP(A272,Кор.1!$A$13:$H$13,8,FALSE),0))*31.69,2)
+IFERROR(VLOOKUP(A272,Кор.1!$A$17:$K$21,9,FALSE),0)
+IFERROR(VLOOKUP(A272,Кор.1!$A$17:$K$21,11,FALSE),0),2)</f>
        <v>0</v>
      </c>
      <c r="C272" s="420">
        <f t="shared" si="10"/>
        <v>0</v>
      </c>
      <c r="D272" s="350" t="str">
        <f t="shared" si="11"/>
        <v>ОК</v>
      </c>
      <c r="E272" s="350" t="str">
        <f>IF(D272&lt;&gt;"ОК",VLOOKUP(A272,Поверка!$A$2:$J$389,8,FALSE),"")</f>
        <v/>
      </c>
      <c r="G272" s="563">
        <v>0</v>
      </c>
      <c r="H272" s="563">
        <v>0</v>
      </c>
    </row>
    <row r="273" spans="1:8" ht="14.1" customHeight="1" x14ac:dyDescent="0.2">
      <c r="A273" s="353">
        <v>9128</v>
      </c>
      <c r="B273" s="420">
        <f>ROUND(
+ROUND((Поверка!H273+IFERROR(VLOOKUP(A273,Кор.1!$A$13:$H$13,6,FALSE),0))*22.88,2)
+ROUND((Поверка!J273+IFERROR(VLOOKUP(A273,Кор.1!$A$13:$H$13,8,FALSE),0))*31.69,2)
+IFERROR(VLOOKUP(A273,Кор.1!$A$17:$K$21,9,FALSE),0)
+IFERROR(VLOOKUP(A273,Кор.1!$A$17:$K$21,11,FALSE),0),2)</f>
        <v>272.85000000000002</v>
      </c>
      <c r="C273" s="420">
        <f t="shared" si="10"/>
        <v>272.85000000000002</v>
      </c>
      <c r="D273" s="350" t="str">
        <f t="shared" si="11"/>
        <v>ОК</v>
      </c>
      <c r="E273" s="350" t="str">
        <f>IF(D273&lt;&gt;"ОК",VLOOKUP(A273,Поверка!$A$2:$J$389,8,FALSE),"")</f>
        <v/>
      </c>
      <c r="G273" s="563">
        <v>114.4</v>
      </c>
      <c r="H273" s="563">
        <v>158.44999999999999</v>
      </c>
    </row>
    <row r="274" spans="1:8" ht="14.1" customHeight="1" x14ac:dyDescent="0.2">
      <c r="A274" s="353">
        <v>9129</v>
      </c>
      <c r="B274" s="420">
        <f>ROUND(
+ROUND((Поверка!H274+IFERROR(VLOOKUP(A274,Кор.1!$A$13:$H$13,6,FALSE),0))*22.88,2)
+ROUND((Поверка!J274+IFERROR(VLOOKUP(A274,Кор.1!$A$13:$H$13,8,FALSE),0))*31.69,2)
+IFERROR(VLOOKUP(A274,Кор.1!$A$17:$K$21,9,FALSE),0)
+IFERROR(VLOOKUP(A274,Кор.1!$A$17:$K$21,11,FALSE),0),2)</f>
        <v>163.71</v>
      </c>
      <c r="C274" s="420">
        <f t="shared" si="10"/>
        <v>163.71</v>
      </c>
      <c r="D274" s="350" t="str">
        <f t="shared" si="11"/>
        <v>ОК</v>
      </c>
      <c r="E274" s="350" t="str">
        <f>IF(D274&lt;&gt;"ОК",VLOOKUP(A274,Поверка!$A$2:$J$389,8,FALSE),"")</f>
        <v/>
      </c>
      <c r="G274" s="563">
        <v>68.64</v>
      </c>
      <c r="H274" s="563">
        <v>95.07</v>
      </c>
    </row>
    <row r="275" spans="1:8" ht="14.1" customHeight="1" x14ac:dyDescent="0.2">
      <c r="A275" s="353">
        <v>9130</v>
      </c>
      <c r="B275" s="420">
        <f>ROUND(
+ROUND((Поверка!H275+IFERROR(VLOOKUP(A275,Кор.1!$A$13:$H$13,6,FALSE),0))*22.88,2)
+ROUND((Поверка!J275+IFERROR(VLOOKUP(A275,Кор.1!$A$13:$H$13,8,FALSE),0))*31.69,2)
+IFERROR(VLOOKUP(A275,Кор.1!$A$17:$K$21,9,FALSE),0)
+IFERROR(VLOOKUP(A275,Кор.1!$A$17:$K$21,11,FALSE),0),2)</f>
        <v>563.32000000000005</v>
      </c>
      <c r="C275" s="420">
        <f t="shared" si="10"/>
        <v>563.32000000000005</v>
      </c>
      <c r="D275" s="350" t="str">
        <f t="shared" si="11"/>
        <v>ОК</v>
      </c>
      <c r="E275" s="350" t="str">
        <f>IF(D275&lt;&gt;"ОК",VLOOKUP(A275,Поверка!$A$2:$J$389,8,FALSE),"")</f>
        <v/>
      </c>
      <c r="G275" s="563">
        <v>183.04</v>
      </c>
      <c r="H275" s="563">
        <v>380.28</v>
      </c>
    </row>
    <row r="276" spans="1:8" ht="14.1" customHeight="1" x14ac:dyDescent="0.2">
      <c r="A276" s="353">
        <v>9131</v>
      </c>
      <c r="B276" s="420">
        <f>ROUND(
+ROUND((Поверка!H276+IFERROR(VLOOKUP(A276,Кор.1!$A$13:$H$13,6,FALSE),0))*22.88,2)
+ROUND((Поверка!J276+IFERROR(VLOOKUP(A276,Кор.1!$A$13:$H$13,8,FALSE),0))*31.69,2)
+IFERROR(VLOOKUP(A276,Кор.1!$A$17:$K$21,9,FALSE),0)
+IFERROR(VLOOKUP(A276,Кор.1!$A$17:$K$21,11,FALSE),0),2)</f>
        <v>258.77999999999997</v>
      </c>
      <c r="C276" s="420">
        <f t="shared" si="10"/>
        <v>258.77999999999997</v>
      </c>
      <c r="D276" s="350" t="str">
        <f t="shared" si="11"/>
        <v>ОК</v>
      </c>
      <c r="E276" s="350" t="str">
        <f>IF(D276&lt;&gt;"ОК",VLOOKUP(A276,Поверка!$A$2:$J$389,8,FALSE),"")</f>
        <v/>
      </c>
      <c r="G276" s="563">
        <v>68.64</v>
      </c>
      <c r="H276" s="563">
        <v>190.14</v>
      </c>
    </row>
    <row r="277" spans="1:8" ht="14.1" customHeight="1" x14ac:dyDescent="0.2">
      <c r="A277" s="353">
        <v>9132</v>
      </c>
      <c r="B277" s="420">
        <f>ROUND(
+ROUND((Поверка!H277+IFERROR(VLOOKUP(A277,Кор.1!$A$13:$H$13,6,FALSE),0))*22.88,2)
+ROUND((Поверка!J277+IFERROR(VLOOKUP(A277,Кор.1!$A$13:$H$13,8,FALSE),0))*31.69,2)
+IFERROR(VLOOKUP(A277,Кор.1!$A$17:$K$21,9,FALSE),0)
+IFERROR(VLOOKUP(A277,Кор.1!$A$17:$K$21,11,FALSE),0),2)</f>
        <v>436.56</v>
      </c>
      <c r="C277" s="420">
        <f t="shared" si="10"/>
        <v>436.56</v>
      </c>
      <c r="D277" s="350" t="str">
        <f t="shared" si="11"/>
        <v>ОК</v>
      </c>
      <c r="E277" s="350" t="str">
        <f>IF(D277&lt;&gt;"ОК",VLOOKUP(A277,Поверка!$A$2:$J$389,8,FALSE),"")</f>
        <v/>
      </c>
      <c r="G277" s="563">
        <v>183.04</v>
      </c>
      <c r="H277" s="563">
        <v>253.52</v>
      </c>
    </row>
    <row r="278" spans="1:8" ht="14.1" customHeight="1" x14ac:dyDescent="0.2">
      <c r="A278" s="353">
        <v>9133</v>
      </c>
      <c r="B278" s="420">
        <f>ROUND(
+ROUND((Поверка!H278+IFERROR(VLOOKUP(A278,Кор.1!$A$13:$H$13,6,FALSE),0))*22.88,2)
+ROUND((Поверка!J278+IFERROR(VLOOKUP(A278,Кор.1!$A$13:$H$13,8,FALSE),0))*31.69,2)
+IFERROR(VLOOKUP(A278,Кор.1!$A$17:$K$21,9,FALSE),0)
+IFERROR(VLOOKUP(A278,Кор.1!$A$17:$K$21,11,FALSE),0),2)</f>
        <v>381.99</v>
      </c>
      <c r="C278" s="420">
        <f t="shared" si="10"/>
        <v>381.99</v>
      </c>
      <c r="D278" s="350" t="str">
        <f t="shared" si="11"/>
        <v>ОК</v>
      </c>
      <c r="E278" s="350" t="str">
        <f>IF(D278&lt;&gt;"ОК",VLOOKUP(A278,Поверка!$A$2:$J$389,8,FALSE),"")</f>
        <v/>
      </c>
      <c r="G278" s="563">
        <v>160.16</v>
      </c>
      <c r="H278" s="563">
        <v>221.83</v>
      </c>
    </row>
    <row r="279" spans="1:8" ht="14.1" customHeight="1" x14ac:dyDescent="0.2">
      <c r="A279" s="353">
        <v>9134</v>
      </c>
      <c r="B279" s="420">
        <f>ROUND(
+ROUND((Поверка!H279+IFERROR(VLOOKUP(A279,Кор.1!$A$13:$H$13,6,FALSE),0))*22.88,2)
+ROUND((Поверка!J279+IFERROR(VLOOKUP(A279,Кор.1!$A$13:$H$13,8,FALSE),0))*31.69,2)
+IFERROR(VLOOKUP(A279,Кор.1!$A$17:$K$21,9,FALSE),0)
+IFERROR(VLOOKUP(A279,Кор.1!$A$17:$K$21,11,FALSE),0),2)</f>
        <v>149.63999999999999</v>
      </c>
      <c r="C279" s="420">
        <f t="shared" si="10"/>
        <v>149.63999999999999</v>
      </c>
      <c r="D279" s="350" t="str">
        <f t="shared" si="11"/>
        <v>ОК</v>
      </c>
      <c r="E279" s="350" t="str">
        <f>IF(D279&lt;&gt;"ОК",VLOOKUP(A279,Поверка!$A$2:$J$389,8,FALSE),"")</f>
        <v/>
      </c>
      <c r="G279" s="563">
        <v>22.88</v>
      </c>
      <c r="H279" s="563">
        <v>126.76</v>
      </c>
    </row>
    <row r="280" spans="1:8" ht="14.1" customHeight="1" x14ac:dyDescent="0.2">
      <c r="A280" s="353">
        <v>9135</v>
      </c>
      <c r="B280" s="420">
        <f>ROUND(
+ROUND((Поверка!H280+IFERROR(VLOOKUP(A280,Кор.1!$A$13:$H$13,6,FALSE),0))*22.88,2)
+ROUND((Поверка!J280+IFERROR(VLOOKUP(A280,Кор.1!$A$13:$H$13,8,FALSE),0))*31.69,2)
+IFERROR(VLOOKUP(A280,Кор.1!$A$17:$K$21,9,FALSE),0)
+IFERROR(VLOOKUP(A280,Кор.1!$A$17:$K$21,11,FALSE),0),2)</f>
        <v>195.4</v>
      </c>
      <c r="C280" s="420">
        <f t="shared" si="10"/>
        <v>195.4</v>
      </c>
      <c r="D280" s="350" t="str">
        <f t="shared" si="11"/>
        <v>ОК</v>
      </c>
      <c r="E280" s="350" t="str">
        <f>IF(D280&lt;&gt;"ОК",VLOOKUP(A280,Поверка!$A$2:$J$389,8,FALSE),"")</f>
        <v/>
      </c>
      <c r="G280" s="563">
        <v>68.64</v>
      </c>
      <c r="H280" s="563">
        <v>126.76</v>
      </c>
    </row>
    <row r="281" spans="1:8" ht="14.1" customHeight="1" x14ac:dyDescent="0.2">
      <c r="A281" s="353">
        <v>9136</v>
      </c>
      <c r="B281" s="420">
        <f>ROUND(
+ROUND((Поверка!H281+IFERROR(VLOOKUP(A281,Кор.1!$A$13:$H$13,6,FALSE),0))*22.88,2)
+ROUND((Поверка!J281+IFERROR(VLOOKUP(A281,Кор.1!$A$13:$H$13,8,FALSE),0))*31.69,2)
+IFERROR(VLOOKUP(A281,Кор.1!$A$17:$K$21,9,FALSE),0)
+IFERROR(VLOOKUP(A281,Кор.1!$A$17:$K$21,11,FALSE),0),2)</f>
        <v>367.92</v>
      </c>
      <c r="C281" s="420">
        <f t="shared" si="10"/>
        <v>367.92</v>
      </c>
      <c r="D281" s="350" t="str">
        <f t="shared" si="11"/>
        <v>ОК</v>
      </c>
      <c r="E281" s="350" t="str">
        <f>IF(D281&lt;&gt;"ОК",VLOOKUP(A281,Поверка!$A$2:$J$389,8,FALSE),"")</f>
        <v/>
      </c>
      <c r="G281" s="563">
        <v>114.4</v>
      </c>
      <c r="H281" s="563">
        <v>253.52</v>
      </c>
    </row>
    <row r="282" spans="1:8" ht="14.1" customHeight="1" x14ac:dyDescent="0.2">
      <c r="A282" s="353">
        <v>9137</v>
      </c>
      <c r="B282" s="420">
        <f>ROUND(
+ROUND((Поверка!H282+IFERROR(VLOOKUP(A282,Кор.1!$A$13:$H$13,6,FALSE),0))*22.88,2)
+ROUND((Поверка!J282+IFERROR(VLOOKUP(A282,Кор.1!$A$13:$H$13,8,FALSE),0))*31.69,2)
+IFERROR(VLOOKUP(A282,Кор.1!$A$17:$K$21,9,FALSE),0)
+IFERROR(VLOOKUP(A282,Кор.1!$A$17:$K$21,11,FALSE),0),2)</f>
        <v>899.55</v>
      </c>
      <c r="C282" s="420">
        <f t="shared" si="10"/>
        <v>899.55</v>
      </c>
      <c r="D282" s="350" t="str">
        <f t="shared" si="11"/>
        <v>ОК</v>
      </c>
      <c r="E282" s="350" t="str">
        <f>IF(D282&lt;&gt;"ОК",VLOOKUP(A282,Поверка!$A$2:$J$389,8,FALSE),"")</f>
        <v/>
      </c>
      <c r="G282" s="563">
        <v>297.44</v>
      </c>
      <c r="H282" s="563">
        <v>602.11</v>
      </c>
    </row>
    <row r="283" spans="1:8" ht="14.1" customHeight="1" x14ac:dyDescent="0.2">
      <c r="A283" s="353">
        <v>9138</v>
      </c>
      <c r="B283" s="420">
        <f>ROUND(
+ROUND((Поверка!H283+IFERROR(VLOOKUP(A283,Кор.1!$A$13:$H$13,6,FALSE),0))*22.88,2)
+ROUND((Поверка!J283+IFERROR(VLOOKUP(A283,Кор.1!$A$13:$H$13,8,FALSE),0))*31.69,2)
+IFERROR(VLOOKUP(A283,Кор.1!$A$17:$K$21,9,FALSE),0)
+IFERROR(VLOOKUP(A283,Кор.1!$A$17:$K$21,11,FALSE),0),2)</f>
        <v>359.11</v>
      </c>
      <c r="C283" s="420">
        <f t="shared" si="10"/>
        <v>359.11</v>
      </c>
      <c r="D283" s="350" t="str">
        <f t="shared" si="11"/>
        <v>ОК</v>
      </c>
      <c r="E283" s="350" t="str">
        <f>IF(D283&lt;&gt;"ОК",VLOOKUP(A283,Поверка!$A$2:$J$389,8,FALSE),"")</f>
        <v/>
      </c>
      <c r="G283" s="563">
        <v>137.28</v>
      </c>
      <c r="H283" s="563">
        <v>221.83</v>
      </c>
    </row>
    <row r="284" spans="1:8" ht="14.1" customHeight="1" x14ac:dyDescent="0.2">
      <c r="A284" s="353">
        <v>9139</v>
      </c>
      <c r="B284" s="420">
        <f>ROUND(
+ROUND((Поверка!H284+IFERROR(VLOOKUP(A284,Кор.1!$A$13:$H$13,6,FALSE),0))*22.88,2)
+ROUND((Поверка!J284+IFERROR(VLOOKUP(A284,Кор.1!$A$13:$H$13,8,FALSE),0))*31.69,2)
+IFERROR(VLOOKUP(A284,Кор.1!$A$17:$K$21,9,FALSE),0)
+IFERROR(VLOOKUP(A284,Кор.1!$A$17:$K$21,11,FALSE),0),2)</f>
        <v>54.57</v>
      </c>
      <c r="C284" s="420">
        <f t="shared" si="10"/>
        <v>54.57</v>
      </c>
      <c r="D284" s="350" t="str">
        <f t="shared" si="11"/>
        <v>ОК</v>
      </c>
      <c r="E284" s="350" t="str">
        <f>IF(D284&lt;&gt;"ОК",VLOOKUP(A284,Поверка!$A$2:$J$389,8,FALSE),"")</f>
        <v/>
      </c>
      <c r="G284" s="563">
        <v>22.88</v>
      </c>
      <c r="H284" s="563">
        <v>31.69</v>
      </c>
    </row>
    <row r="285" spans="1:8" ht="14.1" customHeight="1" x14ac:dyDescent="0.2">
      <c r="A285" s="353">
        <v>9140</v>
      </c>
      <c r="B285" s="420">
        <f>ROUND(
+ROUND((Поверка!H285+IFERROR(VLOOKUP(A285,Кор.1!$A$13:$H$13,6,FALSE),0))*22.88,2)
+ROUND((Поверка!J285+IFERROR(VLOOKUP(A285,Кор.1!$A$13:$H$13,8,FALSE),0))*31.69,2)
+IFERROR(VLOOKUP(A285,Кор.1!$A$17:$K$21,9,FALSE),0)
+IFERROR(VLOOKUP(A285,Кор.1!$A$17:$K$21,11,FALSE),0),2)</f>
        <v>313.35000000000002</v>
      </c>
      <c r="C285" s="420">
        <f t="shared" si="10"/>
        <v>313.35000000000002</v>
      </c>
      <c r="D285" s="350" t="str">
        <f t="shared" si="11"/>
        <v>ОК</v>
      </c>
      <c r="E285" s="350" t="str">
        <f>IF(D285&lt;&gt;"ОК",VLOOKUP(A285,Поверка!$A$2:$J$389,8,FALSE),"")</f>
        <v/>
      </c>
      <c r="G285" s="563">
        <v>91.52</v>
      </c>
      <c r="H285" s="563">
        <v>221.83</v>
      </c>
    </row>
    <row r="286" spans="1:8" ht="14.1" customHeight="1" x14ac:dyDescent="0.2">
      <c r="A286" s="353">
        <v>9141</v>
      </c>
      <c r="B286" s="420">
        <f>ROUND(
+ROUND((Поверка!H286+IFERROR(VLOOKUP(A286,Кор.1!$A$13:$H$13,6,FALSE),0))*22.88,2)
+ROUND((Поверка!J286+IFERROR(VLOOKUP(A286,Кор.1!$A$13:$H$13,8,FALSE),0))*31.69,2)
+IFERROR(VLOOKUP(A286,Кор.1!$A$17:$K$21,9,FALSE),0)
+IFERROR(VLOOKUP(A286,Кор.1!$A$17:$K$21,11,FALSE),0),2)</f>
        <v>1145.97</v>
      </c>
      <c r="C286" s="420">
        <f t="shared" si="10"/>
        <v>1145.97</v>
      </c>
      <c r="D286" s="350" t="str">
        <f t="shared" si="11"/>
        <v>ОК</v>
      </c>
      <c r="E286" s="350" t="str">
        <f>IF(D286&lt;&gt;"ОК",VLOOKUP(A286,Поверка!$A$2:$J$389,8,FALSE),"")</f>
        <v/>
      </c>
      <c r="G286" s="563">
        <v>480.48</v>
      </c>
      <c r="H286" s="563">
        <v>665.49</v>
      </c>
    </row>
    <row r="287" spans="1:8" ht="14.1" customHeight="1" x14ac:dyDescent="0.2">
      <c r="A287" s="353">
        <v>9142</v>
      </c>
      <c r="B287" s="420">
        <f>ROUND(
+ROUND((Поверка!H287+IFERROR(VLOOKUP(A287,Кор.1!$A$13:$H$13,6,FALSE),0))*22.88,2)
+ROUND((Поверка!J287+IFERROR(VLOOKUP(A287,Кор.1!$A$13:$H$13,8,FALSE),0))*31.69,2)
+IFERROR(VLOOKUP(A287,Кор.1!$A$17:$K$21,9,FALSE),0)
+IFERROR(VLOOKUP(A287,Кор.1!$A$17:$K$21,11,FALSE),0),2)</f>
        <v>477.06</v>
      </c>
      <c r="C287" s="420">
        <f t="shared" si="10"/>
        <v>477.06</v>
      </c>
      <c r="D287" s="350" t="str">
        <f t="shared" si="11"/>
        <v>ОК</v>
      </c>
      <c r="E287" s="350" t="str">
        <f>IF(D287&lt;&gt;"ОК",VLOOKUP(A287,Поверка!$A$2:$J$389,8,FALSE),"")</f>
        <v/>
      </c>
      <c r="G287" s="563">
        <v>160.16</v>
      </c>
      <c r="H287" s="563">
        <v>316.89999999999998</v>
      </c>
    </row>
    <row r="288" spans="1:8" ht="14.1" customHeight="1" x14ac:dyDescent="0.2">
      <c r="A288" s="353">
        <v>9143</v>
      </c>
      <c r="B288" s="420">
        <f>ROUND(
+ROUND((Поверка!H288+IFERROR(VLOOKUP(A288,Кор.1!$A$13:$H$13,6,FALSE),0))*22.88,2)
+ROUND((Поверка!J288+IFERROR(VLOOKUP(A288,Кор.1!$A$13:$H$13,8,FALSE),0))*31.69,2)
+IFERROR(VLOOKUP(A288,Кор.1!$A$17:$K$21,9,FALSE),0)
+IFERROR(VLOOKUP(A288,Кор.1!$A$17:$K$21,11,FALSE),0),2)</f>
        <v>436.56</v>
      </c>
      <c r="C288" s="420">
        <f t="shared" si="10"/>
        <v>436.56</v>
      </c>
      <c r="D288" s="350" t="str">
        <f t="shared" si="11"/>
        <v>ОК</v>
      </c>
      <c r="E288" s="350" t="str">
        <f>IF(D288&lt;&gt;"ОК",VLOOKUP(A288,Поверка!$A$2:$J$389,8,FALSE),"")</f>
        <v/>
      </c>
      <c r="G288" s="563">
        <v>183.04</v>
      </c>
      <c r="H288" s="563">
        <v>253.52</v>
      </c>
    </row>
    <row r="289" spans="1:8" ht="14.1" customHeight="1" x14ac:dyDescent="0.2">
      <c r="A289" s="353">
        <v>9144</v>
      </c>
      <c r="B289" s="420">
        <f>ROUND(
+ROUND((Поверка!H289+IFERROR(VLOOKUP(A289,Кор.1!$A$13:$H$13,6,FALSE),0))*22.88,2)
+ROUND((Поверка!J289+IFERROR(VLOOKUP(A289,Кор.1!$A$13:$H$13,8,FALSE),0))*31.69,2)
+IFERROR(VLOOKUP(A289,Кор.1!$A$17:$K$21,9,FALSE),0)
+IFERROR(VLOOKUP(A289,Кор.1!$A$17:$K$21,11,FALSE),0),2)</f>
        <v>-1200.54</v>
      </c>
      <c r="C289" s="420">
        <f t="shared" si="10"/>
        <v>-1200.54</v>
      </c>
      <c r="D289" s="350" t="str">
        <f t="shared" si="11"/>
        <v>ОК</v>
      </c>
      <c r="E289" s="350" t="str">
        <f>IF(D289&lt;&gt;"ОК",VLOOKUP(A289,Поверка!$A$2:$J$389,8,FALSE),"")</f>
        <v/>
      </c>
      <c r="G289" s="563">
        <v>-503.36</v>
      </c>
      <c r="H289" s="563">
        <v>-697.18</v>
      </c>
    </row>
    <row r="290" spans="1:8" ht="14.1" customHeight="1" x14ac:dyDescent="0.2">
      <c r="A290" s="353">
        <v>11001</v>
      </c>
      <c r="B290" s="420">
        <f>ROUND(
+ROUND((Поверка!H290+IFERROR(VLOOKUP(A290,Кор.1!$A$13:$H$13,6,FALSE),0))*22.88,2)
+ROUND((Поверка!J290+IFERROR(VLOOKUP(A290,Кор.1!$A$13:$H$13,8,FALSE),0))*31.69,2)
+IFERROR(VLOOKUP(A290,Кор.1!$A$17:$K$21,9,FALSE),0)
+IFERROR(VLOOKUP(A290,Кор.1!$A$17:$K$21,11,FALSE),0),2)</f>
        <v>195.4</v>
      </c>
      <c r="C290" s="420">
        <f t="shared" si="10"/>
        <v>195.4</v>
      </c>
      <c r="D290" s="350" t="str">
        <f t="shared" si="11"/>
        <v>ОК</v>
      </c>
      <c r="E290" s="350" t="str">
        <f>IF(D290&lt;&gt;"ОК",VLOOKUP(A290,Поверка!$A$2:$J$389,8,FALSE),"")</f>
        <v/>
      </c>
      <c r="G290" s="563">
        <v>68.64</v>
      </c>
      <c r="H290" s="563">
        <v>126.76</v>
      </c>
    </row>
    <row r="291" spans="1:8" ht="14.1" customHeight="1" x14ac:dyDescent="0.2">
      <c r="A291" s="353">
        <v>11002</v>
      </c>
      <c r="B291" s="420">
        <f>ROUND(
+ROUND((Поверка!H291+IFERROR(VLOOKUP(A291,Кор.1!$A$13:$H$13,6,FALSE),0))*22.88,2)
+ROUND((Поверка!J291+IFERROR(VLOOKUP(A291,Кор.1!$A$13:$H$13,8,FALSE),0))*31.69,2)
+IFERROR(VLOOKUP(A291,Кор.1!$A$17:$K$21,9,FALSE),0)
+IFERROR(VLOOKUP(A291,Кор.1!$A$17:$K$21,11,FALSE),0),2)</f>
        <v>678.49</v>
      </c>
      <c r="C291" s="420">
        <f t="shared" si="10"/>
        <v>678.49</v>
      </c>
      <c r="D291" s="350" t="str">
        <f t="shared" si="11"/>
        <v>ОК</v>
      </c>
      <c r="E291" s="350" t="str">
        <f>IF(D291&lt;&gt;"ОК",VLOOKUP(A291,Поверка!$A$2:$J$389,8,FALSE),"")</f>
        <v/>
      </c>
      <c r="G291" s="563">
        <v>199.97</v>
      </c>
      <c r="H291" s="563">
        <v>478.52</v>
      </c>
    </row>
    <row r="292" spans="1:8" ht="14.1" customHeight="1" x14ac:dyDescent="0.2">
      <c r="A292" s="353">
        <v>11003</v>
      </c>
      <c r="B292" s="420">
        <f>ROUND(
+ROUND((Поверка!H292+IFERROR(VLOOKUP(A292,Кор.1!$A$13:$H$13,6,FALSE),0))*22.88,2)
+ROUND((Поверка!J292+IFERROR(VLOOKUP(A292,Кор.1!$A$13:$H$13,8,FALSE),0))*31.69,2)
+IFERROR(VLOOKUP(A292,Кор.1!$A$17:$K$21,9,FALSE),0)
+IFERROR(VLOOKUP(A292,Кор.1!$A$17:$K$21,11,FALSE),0),2)</f>
        <v>327.42</v>
      </c>
      <c r="C292" s="420">
        <f t="shared" si="10"/>
        <v>327.42</v>
      </c>
      <c r="D292" s="350" t="str">
        <f t="shared" si="11"/>
        <v>ОК</v>
      </c>
      <c r="E292" s="350" t="str">
        <f>IF(D292&lt;&gt;"ОК",VLOOKUP(A292,Поверка!$A$2:$J$389,8,FALSE),"")</f>
        <v/>
      </c>
      <c r="G292" s="563">
        <v>137.28</v>
      </c>
      <c r="H292" s="563">
        <v>190.14</v>
      </c>
    </row>
    <row r="293" spans="1:8" ht="14.1" customHeight="1" x14ac:dyDescent="0.2">
      <c r="A293" s="353">
        <v>11004</v>
      </c>
      <c r="B293" s="420">
        <f>ROUND(
+ROUND((Поверка!H293+IFERROR(VLOOKUP(A293,Кор.1!$A$13:$H$13,6,FALSE),0))*22.88,2)
+ROUND((Поверка!J293+IFERROR(VLOOKUP(A293,Кор.1!$A$13:$H$13,8,FALSE),0))*31.69,2)
+IFERROR(VLOOKUP(A293,Кор.1!$A$17:$K$21,9,FALSE),0)
+IFERROR(VLOOKUP(A293,Кор.1!$A$17:$K$21,11,FALSE),0),2)</f>
        <v>-109.14</v>
      </c>
      <c r="C293" s="420">
        <f t="shared" si="10"/>
        <v>-109.14</v>
      </c>
      <c r="D293" s="350" t="str">
        <f t="shared" si="11"/>
        <v>ОК</v>
      </c>
      <c r="E293" s="350" t="str">
        <f>IF(D293&lt;&gt;"ОК",VLOOKUP(A293,Поверка!$A$2:$J$389,8,FALSE),"")</f>
        <v/>
      </c>
      <c r="G293" s="563">
        <v>-45.76</v>
      </c>
      <c r="H293" s="563">
        <v>-63.38</v>
      </c>
    </row>
    <row r="294" spans="1:8" ht="14.1" customHeight="1" x14ac:dyDescent="0.2">
      <c r="A294" s="353">
        <v>11005</v>
      </c>
      <c r="B294" s="420">
        <f>ROUND(
+ROUND((Поверка!H294+IFERROR(VLOOKUP(A294,Кор.1!$A$13:$H$13,6,FALSE),0))*22.88,2)
+ROUND((Поверка!J294+IFERROR(VLOOKUP(A294,Кор.1!$A$13:$H$13,8,FALSE),0))*31.69,2)
+IFERROR(VLOOKUP(A294,Кор.1!$A$17:$K$21,9,FALSE),0)
+IFERROR(VLOOKUP(A294,Кор.1!$A$17:$K$21,11,FALSE),0),2)</f>
        <v>709.41</v>
      </c>
      <c r="C294" s="420">
        <f t="shared" si="10"/>
        <v>709.41</v>
      </c>
      <c r="D294" s="350" t="str">
        <f t="shared" si="11"/>
        <v>ОК</v>
      </c>
      <c r="E294" s="350" t="str">
        <f>IF(D294&lt;&gt;"ОК",VLOOKUP(A294,Поверка!$A$2:$J$389,8,FALSE),"")</f>
        <v/>
      </c>
      <c r="G294" s="563">
        <v>297.44</v>
      </c>
      <c r="H294" s="563">
        <v>411.97</v>
      </c>
    </row>
    <row r="295" spans="1:8" ht="14.1" customHeight="1" x14ac:dyDescent="0.2">
      <c r="A295" s="353">
        <v>11006</v>
      </c>
      <c r="B295" s="420">
        <f>ROUND(
+ROUND((Поверка!H295+IFERROR(VLOOKUP(A295,Кор.1!$A$13:$H$13,6,FALSE),0))*22.88,2)
+ROUND((Поверка!J295+IFERROR(VLOOKUP(A295,Кор.1!$A$13:$H$13,8,FALSE),0))*31.69,2)
+IFERROR(VLOOKUP(A295,Кор.1!$A$17:$K$21,9,FALSE),0)
+IFERROR(VLOOKUP(A295,Кор.1!$A$17:$K$21,11,FALSE),0),2)</f>
        <v>218.28</v>
      </c>
      <c r="C295" s="420">
        <f t="shared" si="10"/>
        <v>218.28</v>
      </c>
      <c r="D295" s="350" t="str">
        <f t="shared" si="11"/>
        <v>ОК</v>
      </c>
      <c r="E295" s="350" t="str">
        <f>IF(D295&lt;&gt;"ОК",VLOOKUP(A295,Поверка!$A$2:$J$389,8,FALSE),"")</f>
        <v/>
      </c>
      <c r="G295" s="563">
        <v>91.52</v>
      </c>
      <c r="H295" s="563">
        <v>126.76</v>
      </c>
    </row>
    <row r="296" spans="1:8" ht="14.1" customHeight="1" x14ac:dyDescent="0.2">
      <c r="A296" s="353">
        <v>11007</v>
      </c>
      <c r="B296" s="420">
        <f>ROUND(
+ROUND((Поверка!H296+IFERROR(VLOOKUP(A296,Кор.1!$A$13:$H$13,6,FALSE),0))*22.88,2)
+ROUND((Поверка!J296+IFERROR(VLOOKUP(A296,Кор.1!$A$13:$H$13,8,FALSE),0))*31.69,2)
+IFERROR(VLOOKUP(A296,Кор.1!$A$17:$K$21,9,FALSE),0)
+IFERROR(VLOOKUP(A296,Кор.1!$A$17:$K$21,11,FALSE),0),2)</f>
        <v>272.85000000000002</v>
      </c>
      <c r="C296" s="420">
        <f t="shared" si="10"/>
        <v>272.85000000000002</v>
      </c>
      <c r="D296" s="350" t="str">
        <f t="shared" si="11"/>
        <v>ОК</v>
      </c>
      <c r="E296" s="350" t="str">
        <f>IF(D296&lt;&gt;"ОК",VLOOKUP(A296,Поверка!$A$2:$J$389,8,FALSE),"")</f>
        <v/>
      </c>
      <c r="G296" s="563">
        <v>114.4</v>
      </c>
      <c r="H296" s="563">
        <v>158.44999999999999</v>
      </c>
    </row>
    <row r="297" spans="1:8" ht="14.1" customHeight="1" x14ac:dyDescent="0.2">
      <c r="A297" s="353">
        <v>11008</v>
      </c>
      <c r="B297" s="420">
        <f>ROUND(
+ROUND((Поверка!H297+IFERROR(VLOOKUP(A297,Кор.1!$A$13:$H$13,6,FALSE),0))*22.88,2)
+ROUND((Поверка!J297+IFERROR(VLOOKUP(A297,Кор.1!$A$13:$H$13,8,FALSE),0))*31.69,2)
+IFERROR(VLOOKUP(A297,Кор.1!$A$17:$K$21,9,FALSE),0)
+IFERROR(VLOOKUP(A297,Кор.1!$A$17:$K$21,11,FALSE),0),2)</f>
        <v>304.54000000000002</v>
      </c>
      <c r="C297" s="420">
        <f t="shared" si="10"/>
        <v>304.54000000000002</v>
      </c>
      <c r="D297" s="350" t="str">
        <f t="shared" si="11"/>
        <v>ОК</v>
      </c>
      <c r="E297" s="350" t="str">
        <f>IF(D297&lt;&gt;"ОК",VLOOKUP(A297,Поверка!$A$2:$J$389,8,FALSE),"")</f>
        <v/>
      </c>
      <c r="G297" s="563">
        <v>114.4</v>
      </c>
      <c r="H297" s="563">
        <v>190.14</v>
      </c>
    </row>
    <row r="298" spans="1:8" ht="14.1" customHeight="1" x14ac:dyDescent="0.2">
      <c r="A298" s="353">
        <v>11009</v>
      </c>
      <c r="B298" s="420">
        <f>ROUND(
+ROUND((Поверка!H298+IFERROR(VLOOKUP(A298,Кор.1!$A$13:$H$13,6,FALSE),0))*22.88,2)
+ROUND((Поверка!J298+IFERROR(VLOOKUP(A298,Кор.1!$A$13:$H$13,8,FALSE),0))*31.69,2)
+IFERROR(VLOOKUP(A298,Кор.1!$A$17:$K$21,9,FALSE),0)
+IFERROR(VLOOKUP(A298,Кор.1!$A$17:$K$21,11,FALSE),0),2)</f>
        <v>339.25</v>
      </c>
      <c r="C298" s="420">
        <f t="shared" si="10"/>
        <v>339.25</v>
      </c>
      <c r="D298" s="350" t="str">
        <f t="shared" si="11"/>
        <v>ОК</v>
      </c>
      <c r="E298" s="350" t="str">
        <f>IF(D298&lt;&gt;"ОК",VLOOKUP(A298,Поверка!$A$2:$J$389,8,FALSE),"")</f>
        <v/>
      </c>
      <c r="G298" s="563">
        <v>99.99</v>
      </c>
      <c r="H298" s="563">
        <v>239.26</v>
      </c>
    </row>
    <row r="299" spans="1:8" ht="14.1" customHeight="1" x14ac:dyDescent="0.2">
      <c r="A299" s="353">
        <v>11010</v>
      </c>
      <c r="B299" s="420">
        <f>ROUND(
+ROUND((Поверка!H299+IFERROR(VLOOKUP(A299,Кор.1!$A$13:$H$13,6,FALSE),0))*22.88,2)
+ROUND((Поверка!J299+IFERROR(VLOOKUP(A299,Кор.1!$A$13:$H$13,8,FALSE),0))*31.69,2)
+IFERROR(VLOOKUP(A299,Кор.1!$A$17:$K$21,9,FALSE),0)
+IFERROR(VLOOKUP(A299,Кор.1!$A$17:$K$21,11,FALSE),0),2)</f>
        <v>367.92</v>
      </c>
      <c r="C299" s="420">
        <f t="shared" si="10"/>
        <v>367.92</v>
      </c>
      <c r="D299" s="350" t="str">
        <f t="shared" si="11"/>
        <v>ОК</v>
      </c>
      <c r="E299" s="350" t="str">
        <f>IF(D299&lt;&gt;"ОК",VLOOKUP(A299,Поверка!$A$2:$J$389,8,FALSE),"")</f>
        <v/>
      </c>
      <c r="G299" s="563">
        <v>114.4</v>
      </c>
      <c r="H299" s="563">
        <v>253.52</v>
      </c>
    </row>
    <row r="300" spans="1:8" ht="14.1" customHeight="1" x14ac:dyDescent="0.2">
      <c r="A300" s="353">
        <v>11011</v>
      </c>
      <c r="B300" s="420">
        <f>ROUND(
+ROUND((Поверка!H300+IFERROR(VLOOKUP(A300,Кор.1!$A$13:$H$13,6,FALSE),0))*22.88,2)
+ROUND((Поверка!J300+IFERROR(VLOOKUP(A300,Кор.1!$A$13:$H$13,8,FALSE),0))*31.69,2)
+IFERROR(VLOOKUP(A300,Кор.1!$A$17:$K$21,9,FALSE),0)
+IFERROR(VLOOKUP(A300,Кор.1!$A$17:$K$21,11,FALSE),0),2)</f>
        <v>1239.33</v>
      </c>
      <c r="C300" s="420">
        <f t="shared" si="10"/>
        <v>1239.33</v>
      </c>
      <c r="D300" s="350" t="str">
        <f t="shared" si="11"/>
        <v>ОК</v>
      </c>
      <c r="E300" s="350" t="str">
        <f>IF(D300&lt;&gt;"ОК",VLOOKUP(A300,Поверка!$A$2:$J$389,8,FALSE),"")</f>
        <v/>
      </c>
      <c r="G300" s="563">
        <v>320.32</v>
      </c>
      <c r="H300" s="563">
        <v>919.01</v>
      </c>
    </row>
    <row r="301" spans="1:8" ht="14.1" customHeight="1" x14ac:dyDescent="0.2">
      <c r="A301" s="353">
        <v>11012</v>
      </c>
      <c r="B301" s="420">
        <f>ROUND(
+ROUND((Поверка!H301+IFERROR(VLOOKUP(A301,Кор.1!$A$13:$H$13,6,FALSE),0))*22.88,2)
+ROUND((Поверка!J301+IFERROR(VLOOKUP(A301,Кор.1!$A$13:$H$13,8,FALSE),0))*31.69,2)
+IFERROR(VLOOKUP(A301,Кор.1!$A$17:$K$21,9,FALSE),0)
+IFERROR(VLOOKUP(A301,Кор.1!$A$17:$K$21,11,FALSE),0),2)</f>
        <v>609.08000000000004</v>
      </c>
      <c r="C301" s="420">
        <f t="shared" si="10"/>
        <v>609.08000000000004</v>
      </c>
      <c r="D301" s="350" t="str">
        <f t="shared" si="11"/>
        <v>ОК</v>
      </c>
      <c r="E301" s="350" t="str">
        <f>IF(D301&lt;&gt;"ОК",VLOOKUP(A301,Поверка!$A$2:$J$389,8,FALSE),"")</f>
        <v/>
      </c>
      <c r="G301" s="563">
        <v>228.8</v>
      </c>
      <c r="H301" s="563">
        <v>380.28</v>
      </c>
    </row>
    <row r="302" spans="1:8" ht="14.1" customHeight="1" x14ac:dyDescent="0.2">
      <c r="A302" s="353">
        <v>11013</v>
      </c>
      <c r="B302" s="420">
        <f>ROUND(
+ROUND((Поверка!H302+IFERROR(VLOOKUP(A302,Кор.1!$A$13:$H$13,6,FALSE),0))*22.88,2)
+ROUND((Поверка!J302+IFERROR(VLOOKUP(A302,Кор.1!$A$13:$H$13,8,FALSE),0))*31.69,2)
+IFERROR(VLOOKUP(A302,Кор.1!$A$17:$K$21,9,FALSE),0)
+IFERROR(VLOOKUP(A302,Кор.1!$A$17:$K$21,11,FALSE),0),2)</f>
        <v>249.97</v>
      </c>
      <c r="C302" s="420">
        <f t="shared" si="10"/>
        <v>249.97</v>
      </c>
      <c r="D302" s="350" t="str">
        <f t="shared" si="11"/>
        <v>ОК</v>
      </c>
      <c r="E302" s="350" t="str">
        <f>IF(D302&lt;&gt;"ОК",VLOOKUP(A302,Поверка!$A$2:$J$389,8,FALSE),"")</f>
        <v/>
      </c>
      <c r="G302" s="563">
        <v>91.52</v>
      </c>
      <c r="H302" s="563">
        <v>158.44999999999999</v>
      </c>
    </row>
    <row r="303" spans="1:8" ht="14.1" customHeight="1" x14ac:dyDescent="0.2">
      <c r="A303" s="353">
        <v>11014</v>
      </c>
      <c r="B303" s="420">
        <f>ROUND(
+ROUND((Поверка!H303+IFERROR(VLOOKUP(A303,Кор.1!$A$13:$H$13,6,FALSE),0))*22.88,2)
+ROUND((Поверка!J303+IFERROR(VLOOKUP(A303,Кор.1!$A$13:$H$13,8,FALSE),0))*31.69,2)
+IFERROR(VLOOKUP(A303,Кор.1!$A$17:$K$21,9,FALSE),0)
+IFERROR(VLOOKUP(A303,Кор.1!$A$17:$K$21,11,FALSE),0),2)</f>
        <v>258.77999999999997</v>
      </c>
      <c r="C303" s="420">
        <f t="shared" si="10"/>
        <v>258.77999999999997</v>
      </c>
      <c r="D303" s="350" t="str">
        <f t="shared" si="11"/>
        <v>ОК</v>
      </c>
      <c r="E303" s="350" t="str">
        <f>IF(D303&lt;&gt;"ОК",VLOOKUP(A303,Поверка!$A$2:$J$389,8,FALSE),"")</f>
        <v/>
      </c>
      <c r="G303" s="563">
        <v>68.64</v>
      </c>
      <c r="H303" s="563">
        <v>190.14</v>
      </c>
    </row>
    <row r="304" spans="1:8" ht="14.1" customHeight="1" x14ac:dyDescent="0.2">
      <c r="A304" s="353">
        <v>11015</v>
      </c>
      <c r="B304" s="420">
        <f>ROUND(
+ROUND((Поверка!H304+IFERROR(VLOOKUP(A304,Кор.1!$A$13:$H$13,6,FALSE),0))*22.88,2)
+ROUND((Поверка!J304+IFERROR(VLOOKUP(A304,Кор.1!$A$13:$H$13,8,FALSE),0))*31.69,2)
+IFERROR(VLOOKUP(A304,Кор.1!$A$17:$K$21,9,FALSE),0)
+IFERROR(VLOOKUP(A304,Кор.1!$A$17:$K$21,11,FALSE),0),2)</f>
        <v>0</v>
      </c>
      <c r="C304" s="420">
        <f t="shared" si="10"/>
        <v>0</v>
      </c>
      <c r="D304" s="350" t="str">
        <f t="shared" si="11"/>
        <v>ОК</v>
      </c>
      <c r="E304" s="350" t="str">
        <f>IF(D304&lt;&gt;"ОК",VLOOKUP(A304,Поверка!$A$2:$J$389,8,FALSE),"")</f>
        <v/>
      </c>
      <c r="G304" s="563">
        <v>0</v>
      </c>
      <c r="H304" s="563">
        <v>0</v>
      </c>
    </row>
    <row r="305" spans="1:8" ht="14.1" customHeight="1" x14ac:dyDescent="0.2">
      <c r="A305" s="353">
        <v>11016</v>
      </c>
      <c r="B305" s="420">
        <f>ROUND(
+ROUND((Поверка!H305+IFERROR(VLOOKUP(A305,Кор.1!$A$13:$H$13,6,FALSE),0))*22.88,2)
+ROUND((Поверка!J305+IFERROR(VLOOKUP(A305,Кор.1!$A$13:$H$13,8,FALSE),0))*31.69,2)
+IFERROR(VLOOKUP(A305,Кор.1!$A$17:$K$21,9,FALSE),0)
+IFERROR(VLOOKUP(A305,Кор.1!$A$17:$K$21,11,FALSE),0),2)</f>
        <v>399.61</v>
      </c>
      <c r="C305" s="420">
        <f t="shared" si="10"/>
        <v>399.61</v>
      </c>
      <c r="D305" s="350" t="str">
        <f t="shared" si="11"/>
        <v>ОК</v>
      </c>
      <c r="E305" s="350" t="str">
        <f>IF(D305&lt;&gt;"ОК",VLOOKUP(A305,Поверка!$A$2:$J$389,8,FALSE),"")</f>
        <v/>
      </c>
      <c r="G305" s="563">
        <v>114.4</v>
      </c>
      <c r="H305" s="563">
        <v>285.20999999999998</v>
      </c>
    </row>
    <row r="306" spans="1:8" ht="14.1" customHeight="1" x14ac:dyDescent="0.2">
      <c r="A306" s="353">
        <v>11017</v>
      </c>
      <c r="B306" s="420">
        <f>ROUND(
+ROUND((Поверка!H306+IFERROR(VLOOKUP(A306,Кор.1!$A$13:$H$13,6,FALSE),0))*22.88,2)
+ROUND((Поверка!J306+IFERROR(VLOOKUP(A306,Кор.1!$A$13:$H$13,8,FALSE),0))*31.69,2)
+IFERROR(VLOOKUP(A306,Кор.1!$A$17:$K$21,9,FALSE),0)
+IFERROR(VLOOKUP(A306,Кор.1!$A$17:$K$21,11,FALSE),0),2)</f>
        <v>327.42</v>
      </c>
      <c r="C306" s="420">
        <f t="shared" si="10"/>
        <v>327.42</v>
      </c>
      <c r="D306" s="350" t="str">
        <f t="shared" si="11"/>
        <v>ОК</v>
      </c>
      <c r="E306" s="350" t="str">
        <f>IF(D306&lt;&gt;"ОК",VLOOKUP(A306,Поверка!$A$2:$J$389,8,FALSE),"")</f>
        <v/>
      </c>
      <c r="G306" s="563">
        <v>137.28</v>
      </c>
      <c r="H306" s="563">
        <v>190.14</v>
      </c>
    </row>
    <row r="307" spans="1:8" ht="14.1" customHeight="1" x14ac:dyDescent="0.2">
      <c r="A307" s="353">
        <v>11018</v>
      </c>
      <c r="B307" s="420">
        <f>ROUND(
+ROUND((Поверка!H307+IFERROR(VLOOKUP(A307,Кор.1!$A$13:$H$13,6,FALSE),0))*22.88,2)
+ROUND((Поверка!J307+IFERROR(VLOOKUP(A307,Кор.1!$A$13:$H$13,8,FALSE),0))*31.69,2)
+IFERROR(VLOOKUP(A307,Кор.1!$A$17:$K$21,9,FALSE),0)
+IFERROR(VLOOKUP(A307,Кор.1!$A$17:$K$21,11,FALSE),0),2)</f>
        <v>54.57</v>
      </c>
      <c r="C307" s="420">
        <f t="shared" si="10"/>
        <v>54.57</v>
      </c>
      <c r="D307" s="350" t="str">
        <f t="shared" si="11"/>
        <v>ОК</v>
      </c>
      <c r="E307" s="350" t="str">
        <f>IF(D307&lt;&gt;"ОК",VLOOKUP(A307,Поверка!$A$2:$J$389,8,FALSE),"")</f>
        <v/>
      </c>
      <c r="G307" s="563">
        <v>22.88</v>
      </c>
      <c r="H307" s="563">
        <v>31.69</v>
      </c>
    </row>
    <row r="308" spans="1:8" ht="14.1" customHeight="1" x14ac:dyDescent="0.2">
      <c r="A308" s="353">
        <v>11019</v>
      </c>
      <c r="B308" s="420">
        <f>ROUND(
+ROUND((Поверка!H308+IFERROR(VLOOKUP(A308,Кор.1!$A$13:$H$13,6,FALSE),0))*22.88,2)
+ROUND((Поверка!J308+IFERROR(VLOOKUP(A308,Кор.1!$A$13:$H$13,8,FALSE),0))*31.69,2)
+IFERROR(VLOOKUP(A308,Кор.1!$A$17:$K$21,9,FALSE),0)
+IFERROR(VLOOKUP(A308,Кор.1!$A$17:$K$21,11,FALSE),0),2)</f>
        <v>172.52</v>
      </c>
      <c r="C308" s="420">
        <f t="shared" si="10"/>
        <v>172.52</v>
      </c>
      <c r="D308" s="350" t="str">
        <f t="shared" si="11"/>
        <v>ОК</v>
      </c>
      <c r="E308" s="350" t="str">
        <f>IF(D308&lt;&gt;"ОК",VLOOKUP(A308,Поверка!$A$2:$J$389,8,FALSE),"")</f>
        <v/>
      </c>
      <c r="G308" s="563">
        <v>45.76</v>
      </c>
      <c r="H308" s="563">
        <v>126.76</v>
      </c>
    </row>
    <row r="309" spans="1:8" ht="14.1" customHeight="1" x14ac:dyDescent="0.2">
      <c r="A309" s="353">
        <v>11020</v>
      </c>
      <c r="B309" s="420">
        <f>ROUND(
+ROUND((Поверка!H309+IFERROR(VLOOKUP(A309,Кор.1!$A$13:$H$13,6,FALSE),0))*22.88,2)
+ROUND((Поверка!J309+IFERROR(VLOOKUP(A309,Кор.1!$A$13:$H$13,8,FALSE),0))*31.69,2)
+IFERROR(VLOOKUP(A309,Кор.1!$A$17:$K$21,9,FALSE),0)
+IFERROR(VLOOKUP(A309,Кор.1!$A$17:$K$21,11,FALSE),0),2)</f>
        <v>563.32000000000005</v>
      </c>
      <c r="C309" s="420">
        <f t="shared" si="10"/>
        <v>563.32000000000005</v>
      </c>
      <c r="D309" s="350" t="str">
        <f t="shared" si="11"/>
        <v>ОК</v>
      </c>
      <c r="E309" s="350" t="str">
        <f>IF(D309&lt;&gt;"ОК",VLOOKUP(A309,Поверка!$A$2:$J$389,8,FALSE),"")</f>
        <v/>
      </c>
      <c r="G309" s="563">
        <v>183.04</v>
      </c>
      <c r="H309" s="563">
        <v>380.28</v>
      </c>
    </row>
    <row r="310" spans="1:8" ht="14.1" customHeight="1" x14ac:dyDescent="0.2">
      <c r="A310" s="353">
        <v>11021</v>
      </c>
      <c r="B310" s="420">
        <f>ROUND(
+ROUND((Поверка!H310+IFERROR(VLOOKUP(A310,Кор.1!$A$13:$H$13,6,FALSE),0))*22.88,2)
+ROUND((Поверка!J310+IFERROR(VLOOKUP(A310,Кор.1!$A$13:$H$13,8,FALSE),0))*31.69,2)
+IFERROR(VLOOKUP(A310,Кор.1!$A$17:$K$21,9,FALSE),0)
+IFERROR(VLOOKUP(A310,Кор.1!$A$17:$K$21,11,FALSE),0),2)</f>
        <v>313.35000000000002</v>
      </c>
      <c r="C310" s="420">
        <f t="shared" si="10"/>
        <v>313.35000000000002</v>
      </c>
      <c r="D310" s="350" t="str">
        <f t="shared" si="11"/>
        <v>ОК</v>
      </c>
      <c r="E310" s="350" t="str">
        <f>IF(D310&lt;&gt;"ОК",VLOOKUP(A310,Поверка!$A$2:$J$389,8,FALSE),"")</f>
        <v/>
      </c>
      <c r="G310" s="563">
        <v>91.52</v>
      </c>
      <c r="H310" s="563">
        <v>221.83</v>
      </c>
    </row>
    <row r="311" spans="1:8" ht="14.1" customHeight="1" x14ac:dyDescent="0.2">
      <c r="A311" s="353">
        <v>11022</v>
      </c>
      <c r="B311" s="420">
        <f>ROUND(
+ROUND((Поверка!H311+IFERROR(VLOOKUP(A311,Кор.1!$A$13:$H$13,6,FALSE),0))*22.88,2)
+ROUND((Поверка!J311+IFERROR(VLOOKUP(A311,Кор.1!$A$13:$H$13,8,FALSE),0))*31.69,2)
+IFERROR(VLOOKUP(A311,Кор.1!$A$17:$K$21,9,FALSE),0)
+IFERROR(VLOOKUP(A311,Кор.1!$A$17:$K$21,11,FALSE),0),2)</f>
        <v>140.83000000000001</v>
      </c>
      <c r="C311" s="420">
        <f t="shared" si="10"/>
        <v>140.83000000000001</v>
      </c>
      <c r="D311" s="350" t="str">
        <f t="shared" si="11"/>
        <v>ОК</v>
      </c>
      <c r="E311" s="350" t="str">
        <f>IF(D311&lt;&gt;"ОК",VLOOKUP(A311,Поверка!$A$2:$J$389,8,FALSE),"")</f>
        <v/>
      </c>
      <c r="G311" s="563">
        <v>45.76</v>
      </c>
      <c r="H311" s="563">
        <v>95.07</v>
      </c>
    </row>
    <row r="312" spans="1:8" ht="14.1" customHeight="1" x14ac:dyDescent="0.2">
      <c r="A312" s="353">
        <v>11023</v>
      </c>
      <c r="B312" s="420">
        <f>ROUND(
+ROUND((Поверка!H312+IFERROR(VLOOKUP(A312,Кор.1!$A$13:$H$13,6,FALSE),0))*22.88,2)
+ROUND((Поверка!J312+IFERROR(VLOOKUP(A312,Кор.1!$A$13:$H$13,8,FALSE),0))*31.69,2)
+IFERROR(VLOOKUP(A312,Кор.1!$A$17:$K$21,9,FALSE),0)
+IFERROR(VLOOKUP(A312,Кор.1!$A$17:$K$21,11,FALSE),0),2)</f>
        <v>86.26</v>
      </c>
      <c r="C312" s="420">
        <f t="shared" si="10"/>
        <v>86.26</v>
      </c>
      <c r="D312" s="350" t="str">
        <f t="shared" si="11"/>
        <v>ОК</v>
      </c>
      <c r="E312" s="350" t="str">
        <f>IF(D312&lt;&gt;"ОК",VLOOKUP(A312,Поверка!$A$2:$J$389,8,FALSE),"")</f>
        <v/>
      </c>
      <c r="G312" s="563">
        <v>22.88</v>
      </c>
      <c r="H312" s="563">
        <v>63.38</v>
      </c>
    </row>
    <row r="313" spans="1:8" ht="14.1" customHeight="1" x14ac:dyDescent="0.2">
      <c r="A313" s="353">
        <v>11024</v>
      </c>
      <c r="B313" s="420">
        <f>ROUND(
+ROUND((Поверка!H313+IFERROR(VLOOKUP(A313,Кор.1!$A$13:$H$13,6,FALSE),0))*22.88,2)
+ROUND((Поверка!J313+IFERROR(VLOOKUP(A313,Кор.1!$A$13:$H$13,8,FALSE),0))*31.69,2)
+IFERROR(VLOOKUP(A313,Кор.1!$A$17:$K$21,9,FALSE),0)
+IFERROR(VLOOKUP(A313,Кор.1!$A$17:$K$21,11,FALSE),0),2)</f>
        <v>390.8</v>
      </c>
      <c r="C313" s="420">
        <f t="shared" si="10"/>
        <v>390.8</v>
      </c>
      <c r="D313" s="350" t="str">
        <f t="shared" si="11"/>
        <v>ОК</v>
      </c>
      <c r="E313" s="350" t="str">
        <f>IF(D313&lt;&gt;"ОК",VLOOKUP(A313,Поверка!$A$2:$J$389,8,FALSE),"")</f>
        <v/>
      </c>
      <c r="G313" s="563">
        <v>137.28</v>
      </c>
      <c r="H313" s="563">
        <v>253.52</v>
      </c>
    </row>
    <row r="314" spans="1:8" ht="14.1" customHeight="1" x14ac:dyDescent="0.2">
      <c r="A314" s="353">
        <v>11025</v>
      </c>
      <c r="B314" s="420">
        <f>ROUND(
+ROUND((Поверка!H314+IFERROR(VLOOKUP(A314,Кор.1!$A$13:$H$13,6,FALSE),0))*22.88,2)
+ROUND((Поверка!J314+IFERROR(VLOOKUP(A314,Кор.1!$A$13:$H$13,8,FALSE),0))*31.69,2)
+IFERROR(VLOOKUP(A314,Кор.1!$A$17:$K$21,9,FALSE),0)
+IFERROR(VLOOKUP(A314,Кор.1!$A$17:$K$21,11,FALSE),0),2)</f>
        <v>381.99</v>
      </c>
      <c r="C314" s="420">
        <f t="shared" ref="C314:C377" si="12">ROUND(SUM(G314:H314),2)</f>
        <v>381.99</v>
      </c>
      <c r="D314" s="350" t="str">
        <f t="shared" ref="D314:D377" si="13">IF(B314=C314,"ОК","НЕ СХОДИТСЯ")</f>
        <v>ОК</v>
      </c>
      <c r="E314" s="350" t="str">
        <f>IF(D314&lt;&gt;"ОК",VLOOKUP(A314,Поверка!$A$2:$J$389,8,FALSE),"")</f>
        <v/>
      </c>
      <c r="G314" s="563">
        <v>160.16</v>
      </c>
      <c r="H314" s="563">
        <v>221.83</v>
      </c>
    </row>
    <row r="315" spans="1:8" ht="14.1" customHeight="1" x14ac:dyDescent="0.2">
      <c r="A315" s="353">
        <v>11026</v>
      </c>
      <c r="B315" s="420">
        <f>ROUND(
+ROUND((Поверка!H315+IFERROR(VLOOKUP(A315,Кор.1!$A$13:$H$13,6,FALSE),0))*22.88,2)
+ROUND((Поверка!J315+IFERROR(VLOOKUP(A315,Кор.1!$A$13:$H$13,8,FALSE),0))*31.69,2)
+IFERROR(VLOOKUP(A315,Кор.1!$A$17:$K$21,9,FALSE),0)
+IFERROR(VLOOKUP(A315,Кор.1!$A$17:$K$21,11,FALSE),0),2)</f>
        <v>367.92</v>
      </c>
      <c r="C315" s="420">
        <f t="shared" si="12"/>
        <v>367.92</v>
      </c>
      <c r="D315" s="350" t="str">
        <f t="shared" si="13"/>
        <v>ОК</v>
      </c>
      <c r="E315" s="350" t="str">
        <f>IF(D315&lt;&gt;"ОК",VLOOKUP(A315,Поверка!$A$2:$J$389,8,FALSE),"")</f>
        <v/>
      </c>
      <c r="G315" s="563">
        <v>114.4</v>
      </c>
      <c r="H315" s="563">
        <v>253.52</v>
      </c>
    </row>
    <row r="316" spans="1:8" ht="14.1" customHeight="1" x14ac:dyDescent="0.2">
      <c r="A316" s="353">
        <v>11027</v>
      </c>
      <c r="B316" s="420">
        <f>ROUND(
+ROUND((Поверка!H316+IFERROR(VLOOKUP(A316,Кор.1!$A$13:$H$13,6,FALSE),0))*22.88,2)
+ROUND((Поверка!J316+IFERROR(VLOOKUP(A316,Кор.1!$A$13:$H$13,8,FALSE),0))*31.69,2)
+IFERROR(VLOOKUP(A316,Кор.1!$A$17:$K$21,9,FALSE),0)
+IFERROR(VLOOKUP(A316,Кор.1!$A$17:$K$21,11,FALSE),0),2)</f>
        <v>249.97</v>
      </c>
      <c r="C316" s="420">
        <f t="shared" si="12"/>
        <v>249.97</v>
      </c>
      <c r="D316" s="350" t="str">
        <f t="shared" si="13"/>
        <v>ОК</v>
      </c>
      <c r="E316" s="350" t="str">
        <f>IF(D316&lt;&gt;"ОК",VLOOKUP(A316,Поверка!$A$2:$J$389,8,FALSE),"")</f>
        <v/>
      </c>
      <c r="G316" s="563">
        <v>91.52</v>
      </c>
      <c r="H316" s="563">
        <v>158.44999999999999</v>
      </c>
    </row>
    <row r="317" spans="1:8" ht="14.1" customHeight="1" x14ac:dyDescent="0.2">
      <c r="A317" s="353">
        <v>11028</v>
      </c>
      <c r="B317" s="420">
        <f>ROUND(
+ROUND((Поверка!H317+IFERROR(VLOOKUP(A317,Кор.1!$A$13:$H$13,6,FALSE),0))*22.88,2)
+ROUND((Поверка!J317+IFERROR(VLOOKUP(A317,Кор.1!$A$13:$H$13,8,FALSE),0))*31.69,2)
+IFERROR(VLOOKUP(A317,Кор.1!$A$17:$K$21,9,FALSE),0)
+IFERROR(VLOOKUP(A317,Кор.1!$A$17:$K$21,11,FALSE),0),2)</f>
        <v>381.99</v>
      </c>
      <c r="C317" s="420">
        <f t="shared" si="12"/>
        <v>381.99</v>
      </c>
      <c r="D317" s="350" t="str">
        <f t="shared" si="13"/>
        <v>ОК</v>
      </c>
      <c r="E317" s="350" t="str">
        <f>IF(D317&lt;&gt;"ОК",VLOOKUP(A317,Поверка!$A$2:$J$389,8,FALSE),"")</f>
        <v/>
      </c>
      <c r="G317" s="563">
        <v>160.16</v>
      </c>
      <c r="H317" s="563">
        <v>221.83</v>
      </c>
    </row>
    <row r="318" spans="1:8" ht="14.1" customHeight="1" x14ac:dyDescent="0.2">
      <c r="A318" s="353">
        <v>11029</v>
      </c>
      <c r="B318" s="420">
        <f>ROUND(
+ROUND((Поверка!H318+IFERROR(VLOOKUP(A318,Кор.1!$A$13:$H$13,6,FALSE),0))*22.88,2)
+ROUND((Поверка!J318+IFERROR(VLOOKUP(A318,Кор.1!$A$13:$H$13,8,FALSE),0))*31.69,2)
+IFERROR(VLOOKUP(A318,Кор.1!$A$17:$K$21,9,FALSE),0)
+IFERROR(VLOOKUP(A318,Кор.1!$A$17:$K$21,11,FALSE),0),2)</f>
        <v>1017.74</v>
      </c>
      <c r="C318" s="420">
        <f t="shared" si="12"/>
        <v>1017.74</v>
      </c>
      <c r="D318" s="350" t="str">
        <f t="shared" si="13"/>
        <v>ОК</v>
      </c>
      <c r="E318" s="350" t="str">
        <f>IF(D318&lt;&gt;"ОК",VLOOKUP(A318,Поверка!$A$2:$J$389,8,FALSE),"")</f>
        <v/>
      </c>
      <c r="G318" s="563">
        <v>299.95999999999998</v>
      </c>
      <c r="H318" s="563">
        <v>717.78</v>
      </c>
    </row>
    <row r="319" spans="1:8" ht="14.1" customHeight="1" x14ac:dyDescent="0.2">
      <c r="A319" s="353">
        <v>11030</v>
      </c>
      <c r="B319" s="420">
        <f>ROUND(
+ROUND((Поверка!H319+IFERROR(VLOOKUP(A319,Кор.1!$A$13:$H$13,6,FALSE),0))*22.88,2)
+ROUND((Поверка!J319+IFERROR(VLOOKUP(A319,Кор.1!$A$13:$H$13,8,FALSE),0))*31.69,2)
+IFERROR(VLOOKUP(A319,Кор.1!$A$17:$K$21,9,FALSE),0)
+IFERROR(VLOOKUP(A319,Кор.1!$A$17:$K$21,11,FALSE),0),2)</f>
        <v>0</v>
      </c>
      <c r="C319" s="420">
        <f t="shared" si="12"/>
        <v>0</v>
      </c>
      <c r="D319" s="350" t="str">
        <f t="shared" si="13"/>
        <v>ОК</v>
      </c>
      <c r="E319" s="350" t="str">
        <f>IF(D319&lt;&gt;"ОК",VLOOKUP(A319,Поверка!$A$2:$J$389,8,FALSE),"")</f>
        <v/>
      </c>
      <c r="G319" s="563">
        <v>0</v>
      </c>
      <c r="H319" s="563">
        <v>0</v>
      </c>
    </row>
    <row r="320" spans="1:8" ht="14.1" customHeight="1" x14ac:dyDescent="0.2">
      <c r="A320" s="353">
        <v>11031</v>
      </c>
      <c r="B320" s="420">
        <f>ROUND(
+ROUND((Поверка!H320+IFERROR(VLOOKUP(A320,Кор.1!$A$13:$H$13,6,FALSE),0))*22.88,2)
+ROUND((Поверка!J320+IFERROR(VLOOKUP(A320,Кор.1!$A$13:$H$13,8,FALSE),0))*31.69,2)
+IFERROR(VLOOKUP(A320,Кор.1!$A$17:$K$21,9,FALSE),0)
+IFERROR(VLOOKUP(A320,Кор.1!$A$17:$K$21,11,FALSE),0),2)</f>
        <v>339.25</v>
      </c>
      <c r="C320" s="420">
        <f t="shared" si="12"/>
        <v>339.25</v>
      </c>
      <c r="D320" s="350" t="str">
        <f t="shared" si="13"/>
        <v>ОК</v>
      </c>
      <c r="E320" s="350" t="str">
        <f>IF(D320&lt;&gt;"ОК",VLOOKUP(A320,Поверка!$A$2:$J$389,8,FALSE),"")</f>
        <v/>
      </c>
      <c r="G320" s="563">
        <v>99.99</v>
      </c>
      <c r="H320" s="563">
        <v>239.26</v>
      </c>
    </row>
    <row r="321" spans="1:8" ht="14.1" customHeight="1" x14ac:dyDescent="0.2">
      <c r="A321" s="353">
        <v>11032</v>
      </c>
      <c r="B321" s="420">
        <f>ROUND(
+ROUND((Поверка!H321+IFERROR(VLOOKUP(A321,Кор.1!$A$13:$H$13,6,FALSE),0))*22.88,2)
+ROUND((Поверка!J321+IFERROR(VLOOKUP(A321,Кор.1!$A$13:$H$13,8,FALSE),0))*31.69,2)
+IFERROR(VLOOKUP(A321,Кор.1!$A$17:$K$21,9,FALSE),0)
+IFERROR(VLOOKUP(A321,Кор.1!$A$17:$K$21,11,FALSE),0),2)</f>
        <v>140.83000000000001</v>
      </c>
      <c r="C321" s="420">
        <f t="shared" si="12"/>
        <v>140.83000000000001</v>
      </c>
      <c r="D321" s="350" t="str">
        <f t="shared" si="13"/>
        <v>ОК</v>
      </c>
      <c r="E321" s="350" t="str">
        <f>IF(D321&lt;&gt;"ОК",VLOOKUP(A321,Поверка!$A$2:$J$389,8,FALSE),"")</f>
        <v/>
      </c>
      <c r="G321" s="563">
        <v>45.76</v>
      </c>
      <c r="H321" s="563">
        <v>95.07</v>
      </c>
    </row>
    <row r="322" spans="1:8" ht="14.1" customHeight="1" x14ac:dyDescent="0.2">
      <c r="A322" s="353">
        <v>11033</v>
      </c>
      <c r="B322" s="420">
        <f>ROUND(
+ROUND((Поверка!H322+IFERROR(VLOOKUP(A322,Кор.1!$A$13:$H$13,6,FALSE),0))*22.88,2)
+ROUND((Поверка!J322+IFERROR(VLOOKUP(A322,Кор.1!$A$13:$H$13,8,FALSE),0))*31.69,2)
+IFERROR(VLOOKUP(A322,Кор.1!$A$17:$K$21,9,FALSE),0)
+IFERROR(VLOOKUP(A322,Кор.1!$A$17:$K$21,11,FALSE),0),2)</f>
        <v>0</v>
      </c>
      <c r="C322" s="420">
        <f t="shared" si="12"/>
        <v>0</v>
      </c>
      <c r="D322" s="350" t="str">
        <f t="shared" si="13"/>
        <v>ОК</v>
      </c>
      <c r="E322" s="350" t="str">
        <f>IF(D322&lt;&gt;"ОК",VLOOKUP(A322,Поверка!$A$2:$J$389,8,FALSE),"")</f>
        <v/>
      </c>
      <c r="G322" s="563">
        <v>0</v>
      </c>
      <c r="H322" s="563">
        <v>0</v>
      </c>
    </row>
    <row r="323" spans="1:8" ht="14.1" customHeight="1" x14ac:dyDescent="0.2">
      <c r="A323" s="353">
        <v>11034</v>
      </c>
      <c r="B323" s="420">
        <f>ROUND(
+ROUND((Поверка!H323+IFERROR(VLOOKUP(A323,Кор.1!$A$13:$H$13,6,FALSE),0))*22.88,2)
+ROUND((Поверка!J323+IFERROR(VLOOKUP(A323,Кор.1!$A$13:$H$13,8,FALSE),0))*31.69,2)
+IFERROR(VLOOKUP(A323,Кор.1!$A$17:$K$21,9,FALSE),0)
+IFERROR(VLOOKUP(A323,Кор.1!$A$17:$K$21,11,FALSE),0),2)</f>
        <v>172.52</v>
      </c>
      <c r="C323" s="420">
        <f t="shared" si="12"/>
        <v>172.52</v>
      </c>
      <c r="D323" s="350" t="str">
        <f t="shared" si="13"/>
        <v>ОК</v>
      </c>
      <c r="E323" s="350" t="str">
        <f>IF(D323&lt;&gt;"ОК",VLOOKUP(A323,Поверка!$A$2:$J$389,8,FALSE),"")</f>
        <v/>
      </c>
      <c r="G323" s="563">
        <v>45.76</v>
      </c>
      <c r="H323" s="563">
        <v>126.76</v>
      </c>
    </row>
    <row r="324" spans="1:8" ht="14.1" customHeight="1" x14ac:dyDescent="0.2">
      <c r="A324" s="353">
        <v>11035</v>
      </c>
      <c r="B324" s="420">
        <f>ROUND(
+ROUND((Поверка!H324+IFERROR(VLOOKUP(A324,Кор.1!$A$13:$H$13,6,FALSE),0))*22.88,2)
+ROUND((Поверка!J324+IFERROR(VLOOKUP(A324,Кор.1!$A$13:$H$13,8,FALSE),0))*31.69,2)
+IFERROR(VLOOKUP(A324,Кор.1!$A$17:$K$21,9,FALSE),0)
+IFERROR(VLOOKUP(A324,Кор.1!$A$17:$K$21,11,FALSE),0),2)</f>
        <v>218.28</v>
      </c>
      <c r="C324" s="420">
        <f t="shared" si="12"/>
        <v>218.28</v>
      </c>
      <c r="D324" s="350" t="str">
        <f t="shared" si="13"/>
        <v>ОК</v>
      </c>
      <c r="E324" s="350" t="str">
        <f>IF(D324&lt;&gt;"ОК",VLOOKUP(A324,Поверка!$A$2:$J$389,8,FALSE),"")</f>
        <v/>
      </c>
      <c r="G324" s="563">
        <v>91.52</v>
      </c>
      <c r="H324" s="563">
        <v>126.76</v>
      </c>
    </row>
    <row r="325" spans="1:8" ht="14.1" customHeight="1" x14ac:dyDescent="0.2">
      <c r="A325" s="353">
        <v>11036</v>
      </c>
      <c r="B325" s="420">
        <f>ROUND(
+ROUND((Поверка!H325+IFERROR(VLOOKUP(A325,Кор.1!$A$13:$H$13,6,FALSE),0))*22.88,2)
+ROUND((Поверка!J325+IFERROR(VLOOKUP(A325,Кор.1!$A$13:$H$13,8,FALSE),0))*31.69,2)
+IFERROR(VLOOKUP(A325,Кор.1!$A$17:$K$21,9,FALSE),0)
+IFERROR(VLOOKUP(A325,Кор.1!$A$17:$K$21,11,FALSE),0),2)</f>
        <v>313.35000000000002</v>
      </c>
      <c r="C325" s="420">
        <f t="shared" si="12"/>
        <v>313.35000000000002</v>
      </c>
      <c r="D325" s="350" t="str">
        <f t="shared" si="13"/>
        <v>ОК</v>
      </c>
      <c r="E325" s="350" t="str">
        <f>IF(D325&lt;&gt;"ОК",VLOOKUP(A325,Поверка!$A$2:$J$389,8,FALSE),"")</f>
        <v/>
      </c>
      <c r="G325" s="563">
        <v>91.52</v>
      </c>
      <c r="H325" s="563">
        <v>221.83</v>
      </c>
    </row>
    <row r="326" spans="1:8" ht="14.1" customHeight="1" x14ac:dyDescent="0.2">
      <c r="A326" s="353">
        <v>11037</v>
      </c>
      <c r="B326" s="420">
        <f>ROUND(
+ROUND((Поверка!H326+IFERROR(VLOOKUP(A326,Кор.1!$A$13:$H$13,6,FALSE),0))*22.88,2)
+ROUND((Поверка!J326+IFERROR(VLOOKUP(A326,Кор.1!$A$13:$H$13,8,FALSE),0))*31.69,2)
+IFERROR(VLOOKUP(A326,Кор.1!$A$17:$K$21,9,FALSE),0)
+IFERROR(VLOOKUP(A326,Кор.1!$A$17:$K$21,11,FALSE),0),2)</f>
        <v>0</v>
      </c>
      <c r="C326" s="420">
        <f t="shared" si="12"/>
        <v>0</v>
      </c>
      <c r="D326" s="350" t="str">
        <f t="shared" si="13"/>
        <v>ОК</v>
      </c>
      <c r="E326" s="350" t="str">
        <f>IF(D326&lt;&gt;"ОК",VLOOKUP(A326,Поверка!$A$2:$J$389,8,FALSE),"")</f>
        <v/>
      </c>
      <c r="G326" s="563">
        <v>0</v>
      </c>
      <c r="H326" s="563">
        <v>0</v>
      </c>
    </row>
    <row r="327" spans="1:8" ht="14.1" customHeight="1" x14ac:dyDescent="0.2">
      <c r="A327" s="353">
        <v>11038</v>
      </c>
      <c r="B327" s="420">
        <f>ROUND(
+ROUND((Поверка!H327+IFERROR(VLOOKUP(A327,Кор.1!$A$13:$H$13,6,FALSE),0))*22.88,2)
+ROUND((Поверка!J327+IFERROR(VLOOKUP(A327,Кор.1!$A$13:$H$13,8,FALSE),0))*31.69,2)
+IFERROR(VLOOKUP(A327,Кор.1!$A$17:$K$21,9,FALSE),0)
+IFERROR(VLOOKUP(A327,Кор.1!$A$17:$K$21,11,FALSE),0),2)</f>
        <v>339.25</v>
      </c>
      <c r="C327" s="420">
        <f t="shared" si="12"/>
        <v>339.25</v>
      </c>
      <c r="D327" s="350" t="str">
        <f t="shared" si="13"/>
        <v>ОК</v>
      </c>
      <c r="E327" s="350" t="str">
        <f>IF(D327&lt;&gt;"ОК",VLOOKUP(A327,Поверка!$A$2:$J$389,8,FALSE),"")</f>
        <v/>
      </c>
      <c r="G327" s="563">
        <v>99.99</v>
      </c>
      <c r="H327" s="563">
        <v>239.26</v>
      </c>
    </row>
    <row r="328" spans="1:8" ht="14.1" customHeight="1" x14ac:dyDescent="0.2">
      <c r="A328" s="353">
        <v>11039</v>
      </c>
      <c r="B328" s="420">
        <f>ROUND(
+ROUND((Поверка!H328+IFERROR(VLOOKUP(A328,Кор.1!$A$13:$H$13,6,FALSE),0))*22.88,2)
+ROUND((Поверка!J328+IFERROR(VLOOKUP(A328,Кор.1!$A$13:$H$13,8,FALSE),0))*31.69,2)
+IFERROR(VLOOKUP(A328,Кор.1!$A$17:$K$21,9,FALSE),0)
+IFERROR(VLOOKUP(A328,Кор.1!$A$17:$K$21,11,FALSE),0),2)</f>
        <v>654.84</v>
      </c>
      <c r="C328" s="420">
        <f t="shared" si="12"/>
        <v>654.84</v>
      </c>
      <c r="D328" s="350" t="str">
        <f t="shared" si="13"/>
        <v>ОК</v>
      </c>
      <c r="E328" s="350" t="str">
        <f>IF(D328&lt;&gt;"ОК",VLOOKUP(A328,Поверка!$A$2:$J$389,8,FALSE),"")</f>
        <v/>
      </c>
      <c r="G328" s="563">
        <v>274.56</v>
      </c>
      <c r="H328" s="563">
        <v>380.28</v>
      </c>
    </row>
    <row r="329" spans="1:8" ht="14.1" customHeight="1" x14ac:dyDescent="0.2">
      <c r="A329" s="353">
        <v>11040</v>
      </c>
      <c r="B329" s="420">
        <f>ROUND(
+ROUND((Поверка!H329+IFERROR(VLOOKUP(A329,Кор.1!$A$13:$H$13,6,FALSE),0))*22.88,2)
+ROUND((Поверка!J329+IFERROR(VLOOKUP(A329,Кор.1!$A$13:$H$13,8,FALSE),0))*31.69,2)
+IFERROR(VLOOKUP(A329,Кор.1!$A$17:$K$21,9,FALSE),0)
+IFERROR(VLOOKUP(A329,Кор.1!$A$17:$K$21,11,FALSE),0),2)</f>
        <v>540.44000000000005</v>
      </c>
      <c r="C329" s="420">
        <f t="shared" si="12"/>
        <v>540.44000000000005</v>
      </c>
      <c r="D329" s="350" t="str">
        <f t="shared" si="13"/>
        <v>ОК</v>
      </c>
      <c r="E329" s="350" t="str">
        <f>IF(D329&lt;&gt;"ОК",VLOOKUP(A329,Поверка!$A$2:$J$389,8,FALSE),"")</f>
        <v/>
      </c>
      <c r="G329" s="563">
        <v>160.16</v>
      </c>
      <c r="H329" s="563">
        <v>380.28</v>
      </c>
    </row>
    <row r="330" spans="1:8" ht="14.1" customHeight="1" x14ac:dyDescent="0.2">
      <c r="A330" s="353">
        <v>11041</v>
      </c>
      <c r="B330" s="420">
        <f>ROUND(
+ROUND((Поверка!H330+IFERROR(VLOOKUP(A330,Кор.1!$A$13:$H$13,6,FALSE),0))*22.88,2)
+ROUND((Поверка!J330+IFERROR(VLOOKUP(A330,Кор.1!$A$13:$H$13,8,FALSE),0))*31.69,2)
+IFERROR(VLOOKUP(A330,Кор.1!$A$17:$K$21,9,FALSE),0)
+IFERROR(VLOOKUP(A330,Кор.1!$A$17:$K$21,11,FALSE),0),2)</f>
        <v>272.85000000000002</v>
      </c>
      <c r="C330" s="420">
        <f t="shared" si="12"/>
        <v>272.85000000000002</v>
      </c>
      <c r="D330" s="350" t="str">
        <f t="shared" si="13"/>
        <v>ОК</v>
      </c>
      <c r="E330" s="350" t="str">
        <f>IF(D330&lt;&gt;"ОК",VLOOKUP(A330,Поверка!$A$2:$J$389,8,FALSE),"")</f>
        <v/>
      </c>
      <c r="G330" s="563">
        <v>114.4</v>
      </c>
      <c r="H330" s="563">
        <v>158.44999999999999</v>
      </c>
    </row>
    <row r="331" spans="1:8" ht="14.1" customHeight="1" x14ac:dyDescent="0.2">
      <c r="A331" s="353">
        <v>11042</v>
      </c>
      <c r="B331" s="420">
        <f>ROUND(
+ROUND((Поверка!H331+IFERROR(VLOOKUP(A331,Кор.1!$A$13:$H$13,6,FALSE),0))*22.88,2)
+ROUND((Поверка!J331+IFERROR(VLOOKUP(A331,Кор.1!$A$13:$H$13,8,FALSE),0))*31.69,2)
+IFERROR(VLOOKUP(A331,Кор.1!$A$17:$K$21,9,FALSE),0)
+IFERROR(VLOOKUP(A331,Кор.1!$A$17:$K$21,11,FALSE),0),2)</f>
        <v>163.71</v>
      </c>
      <c r="C331" s="420">
        <f t="shared" si="12"/>
        <v>163.71</v>
      </c>
      <c r="D331" s="350" t="str">
        <f t="shared" si="13"/>
        <v>ОК</v>
      </c>
      <c r="E331" s="350" t="str">
        <f>IF(D331&lt;&gt;"ОК",VLOOKUP(A331,Поверка!$A$2:$J$389,8,FALSE),"")</f>
        <v/>
      </c>
      <c r="G331" s="563">
        <v>68.64</v>
      </c>
      <c r="H331" s="563">
        <v>95.07</v>
      </c>
    </row>
    <row r="332" spans="1:8" ht="14.1" customHeight="1" x14ac:dyDescent="0.2">
      <c r="A332" s="353">
        <v>11043</v>
      </c>
      <c r="B332" s="420">
        <f>ROUND(
+ROUND((Поверка!H332+IFERROR(VLOOKUP(A332,Кор.1!$A$13:$H$13,6,FALSE),0))*22.88,2)
+ROUND((Поверка!J332+IFERROR(VLOOKUP(A332,Кор.1!$A$13:$H$13,8,FALSE),0))*31.69,2)
+IFERROR(VLOOKUP(A332,Кор.1!$A$17:$K$21,9,FALSE),0)
+IFERROR(VLOOKUP(A332,Кор.1!$A$17:$K$21,11,FALSE),0),2)</f>
        <v>381.99</v>
      </c>
      <c r="C332" s="420">
        <f t="shared" si="12"/>
        <v>381.99</v>
      </c>
      <c r="D332" s="350" t="str">
        <f t="shared" si="13"/>
        <v>ОК</v>
      </c>
      <c r="E332" s="350" t="str">
        <f>IF(D332&lt;&gt;"ОК",VLOOKUP(A332,Поверка!$A$2:$J$389,8,FALSE),"")</f>
        <v/>
      </c>
      <c r="G332" s="563">
        <v>160.16</v>
      </c>
      <c r="H332" s="563">
        <v>221.83</v>
      </c>
    </row>
    <row r="333" spans="1:8" ht="14.1" customHeight="1" x14ac:dyDescent="0.2">
      <c r="A333" s="353">
        <v>11044</v>
      </c>
      <c r="B333" s="420">
        <f>ROUND(
+ROUND((Поверка!H333+IFERROR(VLOOKUP(A333,Кор.1!$A$13:$H$13,6,FALSE),0))*22.88,2)
+ROUND((Поверка!J333+IFERROR(VLOOKUP(A333,Кор.1!$A$13:$H$13,8,FALSE),0))*31.69,2)
+IFERROR(VLOOKUP(A333,Кор.1!$A$17:$K$21,9,FALSE),0)
+IFERROR(VLOOKUP(A333,Кор.1!$A$17:$K$21,11,FALSE),0),2)</f>
        <v>390.8</v>
      </c>
      <c r="C333" s="420">
        <f t="shared" si="12"/>
        <v>390.8</v>
      </c>
      <c r="D333" s="350" t="str">
        <f t="shared" si="13"/>
        <v>ОК</v>
      </c>
      <c r="E333" s="350" t="str">
        <f>IF(D333&lt;&gt;"ОК",VLOOKUP(A333,Поверка!$A$2:$J$389,8,FALSE),"")</f>
        <v/>
      </c>
      <c r="G333" s="563">
        <v>137.28</v>
      </c>
      <c r="H333" s="563">
        <v>253.52</v>
      </c>
    </row>
    <row r="334" spans="1:8" ht="14.1" customHeight="1" x14ac:dyDescent="0.2">
      <c r="A334" s="353">
        <v>11045</v>
      </c>
      <c r="B334" s="420">
        <f>ROUND(
+ROUND((Поверка!H334+IFERROR(VLOOKUP(A334,Кор.1!$A$13:$H$13,6,FALSE),0))*22.88,2)
+ROUND((Поверка!J334+IFERROR(VLOOKUP(A334,Кор.1!$A$13:$H$13,8,FALSE),0))*31.69,2)
+IFERROR(VLOOKUP(A334,Кор.1!$A$17:$K$21,9,FALSE),0)
+IFERROR(VLOOKUP(A334,Кор.1!$A$17:$K$21,11,FALSE),0),2)</f>
        <v>117.95</v>
      </c>
      <c r="C334" s="420">
        <f t="shared" si="12"/>
        <v>117.95</v>
      </c>
      <c r="D334" s="350" t="str">
        <f t="shared" si="13"/>
        <v>ОК</v>
      </c>
      <c r="E334" s="350" t="str">
        <f>IF(D334&lt;&gt;"ОК",VLOOKUP(A334,Поверка!$A$2:$J$389,8,FALSE),"")</f>
        <v/>
      </c>
      <c r="G334" s="563">
        <v>22.88</v>
      </c>
      <c r="H334" s="563">
        <v>95.07</v>
      </c>
    </row>
    <row r="335" spans="1:8" ht="14.1" customHeight="1" x14ac:dyDescent="0.2">
      <c r="A335" s="353">
        <v>11046</v>
      </c>
      <c r="B335" s="420">
        <f>ROUND(
+ROUND((Поверка!H335+IFERROR(VLOOKUP(A335,Кор.1!$A$13:$H$13,6,FALSE),0))*22.88,2)
+ROUND((Поверка!J335+IFERROR(VLOOKUP(A335,Кор.1!$A$13:$H$13,8,FALSE),0))*31.69,2)
+IFERROR(VLOOKUP(A335,Кор.1!$A$17:$K$21,9,FALSE),0)
+IFERROR(VLOOKUP(A335,Кор.1!$A$17:$K$21,11,FALSE),0),2)</f>
        <v>339.25</v>
      </c>
      <c r="C335" s="420">
        <f t="shared" si="12"/>
        <v>339.25</v>
      </c>
      <c r="D335" s="350" t="str">
        <f t="shared" si="13"/>
        <v>ОК</v>
      </c>
      <c r="E335" s="350" t="str">
        <f>IF(D335&lt;&gt;"ОК",VLOOKUP(A335,Поверка!$A$2:$J$389,8,FALSE),"")</f>
        <v/>
      </c>
      <c r="G335" s="563">
        <v>99.99</v>
      </c>
      <c r="H335" s="563">
        <v>239.26</v>
      </c>
    </row>
    <row r="336" spans="1:8" ht="14.1" customHeight="1" x14ac:dyDescent="0.2">
      <c r="A336" s="353">
        <v>11047</v>
      </c>
      <c r="B336" s="420">
        <f>ROUND(
+ROUND((Поверка!H336+IFERROR(VLOOKUP(A336,Кор.1!$A$13:$H$13,6,FALSE),0))*22.88,2)
+ROUND((Поверка!J336+IFERROR(VLOOKUP(A336,Кор.1!$A$13:$H$13,8,FALSE),0))*31.69,2)
+IFERROR(VLOOKUP(A336,Кор.1!$A$17:$K$21,9,FALSE),0)
+IFERROR(VLOOKUP(A336,Кор.1!$A$17:$K$21,11,FALSE),0),2)</f>
        <v>367.92</v>
      </c>
      <c r="C336" s="420">
        <f t="shared" si="12"/>
        <v>367.92</v>
      </c>
      <c r="D336" s="350" t="str">
        <f t="shared" si="13"/>
        <v>ОК</v>
      </c>
      <c r="E336" s="350" t="str">
        <f>IF(D336&lt;&gt;"ОК",VLOOKUP(A336,Поверка!$A$2:$J$389,8,FALSE),"")</f>
        <v/>
      </c>
      <c r="G336" s="563">
        <v>114.4</v>
      </c>
      <c r="H336" s="563">
        <v>253.52</v>
      </c>
    </row>
    <row r="337" spans="1:8" ht="14.1" customHeight="1" x14ac:dyDescent="0.2">
      <c r="A337" s="353">
        <v>11048</v>
      </c>
      <c r="B337" s="420">
        <f>ROUND(
+ROUND((Поверка!H337+IFERROR(VLOOKUP(A337,Кор.1!$A$13:$H$13,6,FALSE),0))*22.88,2)
+ROUND((Поверка!J337+IFERROR(VLOOKUP(A337,Кор.1!$A$13:$H$13,8,FALSE),0))*31.69,2)
+IFERROR(VLOOKUP(A337,Кор.1!$A$17:$K$21,9,FALSE),0)
+IFERROR(VLOOKUP(A337,Кор.1!$A$17:$K$21,11,FALSE),0),2)</f>
        <v>109.14</v>
      </c>
      <c r="C337" s="420">
        <f t="shared" si="12"/>
        <v>109.14</v>
      </c>
      <c r="D337" s="350" t="str">
        <f t="shared" si="13"/>
        <v>ОК</v>
      </c>
      <c r="E337" s="350" t="str">
        <f>IF(D337&lt;&gt;"ОК",VLOOKUP(A337,Поверка!$A$2:$J$389,8,FALSE),"")</f>
        <v/>
      </c>
      <c r="G337" s="563">
        <v>45.76</v>
      </c>
      <c r="H337" s="563">
        <v>63.38</v>
      </c>
    </row>
    <row r="338" spans="1:8" ht="14.1" customHeight="1" x14ac:dyDescent="0.2">
      <c r="A338" s="353">
        <v>11049</v>
      </c>
      <c r="B338" s="420">
        <f>ROUND(
+ROUND((Поверка!H338+IFERROR(VLOOKUP(A338,Кор.1!$A$13:$H$13,6,FALSE),0))*22.88,2)
+ROUND((Поверка!J338+IFERROR(VLOOKUP(A338,Кор.1!$A$13:$H$13,8,FALSE),0))*31.69,2)
+IFERROR(VLOOKUP(A338,Кор.1!$A$17:$K$21,9,FALSE),0)
+IFERROR(VLOOKUP(A338,Кор.1!$A$17:$K$21,11,FALSE),0),2)</f>
        <v>818.55</v>
      </c>
      <c r="C338" s="420">
        <f t="shared" si="12"/>
        <v>818.55</v>
      </c>
      <c r="D338" s="350" t="str">
        <f t="shared" si="13"/>
        <v>ОК</v>
      </c>
      <c r="E338" s="350" t="str">
        <f>IF(D338&lt;&gt;"ОК",VLOOKUP(A338,Поверка!$A$2:$J$389,8,FALSE),"")</f>
        <v/>
      </c>
      <c r="G338" s="563">
        <v>343.2</v>
      </c>
      <c r="H338" s="563">
        <v>475.35</v>
      </c>
    </row>
    <row r="339" spans="1:8" ht="14.1" customHeight="1" x14ac:dyDescent="0.2">
      <c r="A339" s="353">
        <v>11050</v>
      </c>
      <c r="B339" s="420">
        <f>ROUND(
+ROUND((Поверка!H339+IFERROR(VLOOKUP(A339,Кор.1!$A$13:$H$13,6,FALSE),0))*22.88,2)
+ROUND((Поверка!J339+IFERROR(VLOOKUP(A339,Кор.1!$A$13:$H$13,8,FALSE),0))*31.69,2)
+IFERROR(VLOOKUP(A339,Кор.1!$A$17:$K$21,9,FALSE),0)
+IFERROR(VLOOKUP(A339,Кор.1!$A$17:$K$21,11,FALSE),0),2)</f>
        <v>545.70000000000005</v>
      </c>
      <c r="C339" s="420">
        <f t="shared" si="12"/>
        <v>545.70000000000005</v>
      </c>
      <c r="D339" s="350" t="str">
        <f t="shared" si="13"/>
        <v>ОК</v>
      </c>
      <c r="E339" s="350" t="str">
        <f>IF(D339&lt;&gt;"ОК",VLOOKUP(A339,Поверка!$A$2:$J$389,8,FALSE),"")</f>
        <v/>
      </c>
      <c r="G339" s="563">
        <v>228.8</v>
      </c>
      <c r="H339" s="563">
        <v>316.89999999999998</v>
      </c>
    </row>
    <row r="340" spans="1:8" ht="14.1" customHeight="1" x14ac:dyDescent="0.2">
      <c r="A340" s="353">
        <v>11051</v>
      </c>
      <c r="B340" s="420">
        <f>ROUND(
+ROUND((Поверка!H340+IFERROR(VLOOKUP(A340,Кор.1!$A$13:$H$13,6,FALSE),0))*22.88,2)
+ROUND((Поверка!J340+IFERROR(VLOOKUP(A340,Кор.1!$A$13:$H$13,8,FALSE),0))*31.69,2)
+IFERROR(VLOOKUP(A340,Кор.1!$A$17:$K$21,9,FALSE),0)
+IFERROR(VLOOKUP(A340,Кор.1!$A$17:$K$21,11,FALSE),0),2)</f>
        <v>258.77999999999997</v>
      </c>
      <c r="C340" s="420">
        <f t="shared" si="12"/>
        <v>258.77999999999997</v>
      </c>
      <c r="D340" s="350" t="str">
        <f t="shared" si="13"/>
        <v>ОК</v>
      </c>
      <c r="E340" s="350" t="str">
        <f>IF(D340&lt;&gt;"ОК",VLOOKUP(A340,Поверка!$A$2:$J$389,8,FALSE),"")</f>
        <v/>
      </c>
      <c r="G340" s="563">
        <v>68.64</v>
      </c>
      <c r="H340" s="563">
        <v>190.14</v>
      </c>
    </row>
    <row r="341" spans="1:8" ht="14.1" customHeight="1" x14ac:dyDescent="0.2">
      <c r="A341" s="353">
        <v>11052</v>
      </c>
      <c r="B341" s="420">
        <f>ROUND(
+ROUND((Поверка!H341+IFERROR(VLOOKUP(A341,Кор.1!$A$13:$H$13,6,FALSE),0))*22.88,2)
+ROUND((Поверка!J341+IFERROR(VLOOKUP(A341,Кор.1!$A$13:$H$13,8,FALSE),0))*31.69,2)
+IFERROR(VLOOKUP(A341,Кор.1!$A$17:$K$21,9,FALSE),0)
+IFERROR(VLOOKUP(A341,Кор.1!$A$17:$K$21,11,FALSE),0),2)</f>
        <v>0</v>
      </c>
      <c r="C341" s="420">
        <f t="shared" si="12"/>
        <v>0</v>
      </c>
      <c r="D341" s="350" t="str">
        <f t="shared" si="13"/>
        <v>ОК</v>
      </c>
      <c r="E341" s="350" t="str">
        <f>IF(D341&lt;&gt;"ОК",VLOOKUP(A341,Поверка!$A$2:$J$389,8,FALSE),"")</f>
        <v/>
      </c>
      <c r="G341" s="563">
        <v>0</v>
      </c>
      <c r="H341" s="563">
        <v>0</v>
      </c>
    </row>
    <row r="342" spans="1:8" ht="14.1" customHeight="1" x14ac:dyDescent="0.2">
      <c r="A342" s="353">
        <v>11053</v>
      </c>
      <c r="B342" s="420">
        <f>ROUND(
+ROUND((Поверка!H342+IFERROR(VLOOKUP(A342,Кор.1!$A$13:$H$13,6,FALSE),0))*22.88,2)
+ROUND((Поверка!J342+IFERROR(VLOOKUP(A342,Кор.1!$A$13:$H$13,8,FALSE),0))*31.69,2)
+IFERROR(VLOOKUP(A342,Кор.1!$A$17:$K$21,9,FALSE),0)
+IFERROR(VLOOKUP(A342,Кор.1!$A$17:$K$21,11,FALSE),0),2)</f>
        <v>0</v>
      </c>
      <c r="C342" s="420">
        <f t="shared" si="12"/>
        <v>0</v>
      </c>
      <c r="D342" s="350" t="str">
        <f t="shared" si="13"/>
        <v>ОК</v>
      </c>
      <c r="E342" s="350" t="str">
        <f>IF(D342&lt;&gt;"ОК",VLOOKUP(A342,Поверка!$A$2:$J$389,8,FALSE),"")</f>
        <v/>
      </c>
      <c r="G342" s="563">
        <v>0</v>
      </c>
      <c r="H342" s="563">
        <v>0</v>
      </c>
    </row>
    <row r="343" spans="1:8" ht="14.1" customHeight="1" x14ac:dyDescent="0.2">
      <c r="A343" s="353">
        <v>11054</v>
      </c>
      <c r="B343" s="420">
        <f>ROUND(
+ROUND((Поверка!H343+IFERROR(VLOOKUP(A343,Кор.1!$A$13:$H$13,6,FALSE),0))*22.88,2)
+ROUND((Поверка!J343+IFERROR(VLOOKUP(A343,Кор.1!$A$13:$H$13,8,FALSE),0))*31.69,2)
+IFERROR(VLOOKUP(A343,Кор.1!$A$17:$K$21,9,FALSE),0)
+IFERROR(VLOOKUP(A343,Кор.1!$A$17:$K$21,11,FALSE),0),2)</f>
        <v>436.56</v>
      </c>
      <c r="C343" s="420">
        <f t="shared" si="12"/>
        <v>436.56</v>
      </c>
      <c r="D343" s="350" t="str">
        <f t="shared" si="13"/>
        <v>ОК</v>
      </c>
      <c r="E343" s="350" t="str">
        <f>IF(D343&lt;&gt;"ОК",VLOOKUP(A343,Поверка!$A$2:$J$389,8,FALSE),"")</f>
        <v/>
      </c>
      <c r="G343" s="563">
        <v>183.04</v>
      </c>
      <c r="H343" s="563">
        <v>253.52</v>
      </c>
    </row>
    <row r="344" spans="1:8" ht="14.1" customHeight="1" x14ac:dyDescent="0.2">
      <c r="A344" s="353">
        <v>11055</v>
      </c>
      <c r="B344" s="420">
        <f>ROUND(
+ROUND((Поверка!H344+IFERROR(VLOOKUP(A344,Кор.1!$A$13:$H$13,6,FALSE),0))*22.88,2)
+ROUND((Поверка!J344+IFERROR(VLOOKUP(A344,Кор.1!$A$13:$H$13,8,FALSE),0))*31.69,2)
+IFERROR(VLOOKUP(A344,Кор.1!$A$17:$K$21,9,FALSE),0)
+IFERROR(VLOOKUP(A344,Кор.1!$A$17:$K$21,11,FALSE),0),2)</f>
        <v>367.92</v>
      </c>
      <c r="C344" s="420">
        <f t="shared" si="12"/>
        <v>367.92</v>
      </c>
      <c r="D344" s="350" t="str">
        <f t="shared" si="13"/>
        <v>ОК</v>
      </c>
      <c r="E344" s="350" t="str">
        <f>IF(D344&lt;&gt;"ОК",VLOOKUP(A344,Поверка!$A$2:$J$389,8,FALSE),"")</f>
        <v/>
      </c>
      <c r="G344" s="563">
        <v>114.4</v>
      </c>
      <c r="H344" s="563">
        <v>253.52</v>
      </c>
    </row>
    <row r="345" spans="1:8" ht="14.1" customHeight="1" x14ac:dyDescent="0.2">
      <c r="A345" s="353">
        <v>11056</v>
      </c>
      <c r="B345" s="420">
        <f>ROUND(
+ROUND((Поверка!H345+IFERROR(VLOOKUP(A345,Кор.1!$A$13:$H$13,6,FALSE),0))*22.88,2)
+ROUND((Поверка!J345+IFERROR(VLOOKUP(A345,Кор.1!$A$13:$H$13,8,FALSE),0))*31.69,2)
+IFERROR(VLOOKUP(A345,Кор.1!$A$17:$K$21,9,FALSE),0)
+IFERROR(VLOOKUP(A345,Кор.1!$A$17:$K$21,11,FALSE),0),2)</f>
        <v>818.55</v>
      </c>
      <c r="C345" s="420">
        <f t="shared" si="12"/>
        <v>818.55</v>
      </c>
      <c r="D345" s="350" t="str">
        <f t="shared" si="13"/>
        <v>ОК</v>
      </c>
      <c r="E345" s="350" t="str">
        <f>IF(D345&lt;&gt;"ОК",VLOOKUP(A345,Поверка!$A$2:$J$389,8,FALSE),"")</f>
        <v/>
      </c>
      <c r="G345" s="563">
        <v>343.2</v>
      </c>
      <c r="H345" s="563">
        <v>475.35</v>
      </c>
    </row>
    <row r="346" spans="1:8" ht="14.1" customHeight="1" x14ac:dyDescent="0.2">
      <c r="A346" s="353">
        <v>11057</v>
      </c>
      <c r="B346" s="420">
        <f>ROUND(
+ROUND((Поверка!H346+IFERROR(VLOOKUP(A346,Кор.1!$A$13:$H$13,6,FALSE),0))*22.88,2)
+ROUND((Поверка!J346+IFERROR(VLOOKUP(A346,Кор.1!$A$13:$H$13,8,FALSE),0))*31.69,2)
+IFERROR(VLOOKUP(A346,Кор.1!$A$17:$K$21,9,FALSE),0)
+IFERROR(VLOOKUP(A346,Кор.1!$A$17:$K$21,11,FALSE),0),2)</f>
        <v>327.42</v>
      </c>
      <c r="C346" s="420">
        <f t="shared" si="12"/>
        <v>327.42</v>
      </c>
      <c r="D346" s="350" t="str">
        <f t="shared" si="13"/>
        <v>ОК</v>
      </c>
      <c r="E346" s="350" t="str">
        <f>IF(D346&lt;&gt;"ОК",VLOOKUP(A346,Поверка!$A$2:$J$389,8,FALSE),"")</f>
        <v/>
      </c>
      <c r="G346" s="563">
        <v>137.28</v>
      </c>
      <c r="H346" s="563">
        <v>190.14</v>
      </c>
    </row>
    <row r="347" spans="1:8" ht="14.1" customHeight="1" x14ac:dyDescent="0.2">
      <c r="A347" s="353">
        <v>11058</v>
      </c>
      <c r="B347" s="420">
        <f>ROUND(
+ROUND((Поверка!H347+IFERROR(VLOOKUP(A347,Кор.1!$A$13:$H$13,6,FALSE),0))*22.88,2)
+ROUND((Поверка!J347+IFERROR(VLOOKUP(A347,Кор.1!$A$13:$H$13,8,FALSE),0))*31.69,2)
+IFERROR(VLOOKUP(A347,Кор.1!$A$17:$K$21,9,FALSE),0)
+IFERROR(VLOOKUP(A347,Кор.1!$A$17:$K$21,11,FALSE),0),2)</f>
        <v>0</v>
      </c>
      <c r="C347" s="420">
        <f t="shared" si="12"/>
        <v>0</v>
      </c>
      <c r="D347" s="350" t="str">
        <f t="shared" si="13"/>
        <v>ОК</v>
      </c>
      <c r="E347" s="350" t="str">
        <f>IF(D347&lt;&gt;"ОК",VLOOKUP(A347,Поверка!$A$2:$J$389,8,FALSE),"")</f>
        <v/>
      </c>
      <c r="G347" s="563">
        <v>0</v>
      </c>
      <c r="H347" s="563">
        <v>0</v>
      </c>
    </row>
    <row r="348" spans="1:8" ht="14.1" customHeight="1" x14ac:dyDescent="0.2">
      <c r="A348" s="353">
        <v>11059</v>
      </c>
      <c r="B348" s="420">
        <f>ROUND(
+ROUND((Поверка!H348+IFERROR(VLOOKUP(A348,Кор.1!$A$13:$H$13,6,FALSE),0))*22.88,2)
+ROUND((Поверка!J348+IFERROR(VLOOKUP(A348,Кор.1!$A$13:$H$13,8,FALSE),0))*31.69,2)
+IFERROR(VLOOKUP(A348,Кор.1!$A$17:$K$21,9,FALSE),0)
+IFERROR(VLOOKUP(A348,Кор.1!$A$17:$K$21,11,FALSE),0),2)</f>
        <v>1017.74</v>
      </c>
      <c r="C348" s="420">
        <f t="shared" si="12"/>
        <v>1017.74</v>
      </c>
      <c r="D348" s="350" t="str">
        <f t="shared" si="13"/>
        <v>ОК</v>
      </c>
      <c r="E348" s="350" t="str">
        <f>IF(D348&lt;&gt;"ОК",VLOOKUP(A348,Поверка!$A$2:$J$389,8,FALSE),"")</f>
        <v/>
      </c>
      <c r="G348" s="563">
        <v>299.95999999999998</v>
      </c>
      <c r="H348" s="563">
        <v>717.78</v>
      </c>
    </row>
    <row r="349" spans="1:8" ht="14.1" customHeight="1" x14ac:dyDescent="0.2">
      <c r="A349" s="353">
        <v>11060</v>
      </c>
      <c r="B349" s="420">
        <f>ROUND(
+ROUND((Поверка!H349+IFERROR(VLOOKUP(A349,Кор.1!$A$13:$H$13,6,FALSE),0))*22.88,2)
+ROUND((Поверка!J349+IFERROR(VLOOKUP(A349,Кор.1!$A$13:$H$13,8,FALSE),0))*31.69,2)
+IFERROR(VLOOKUP(A349,Кор.1!$A$17:$K$21,9,FALSE),0)
+IFERROR(VLOOKUP(A349,Кор.1!$A$17:$K$21,11,FALSE),0),2)</f>
        <v>712.96</v>
      </c>
      <c r="C349" s="420">
        <f t="shared" si="12"/>
        <v>712.96</v>
      </c>
      <c r="D349" s="350" t="str">
        <f t="shared" si="13"/>
        <v>ОК</v>
      </c>
      <c r="E349" s="350" t="str">
        <f>IF(D349&lt;&gt;"ОК",VLOOKUP(A349,Поверка!$A$2:$J$389,8,FALSE),"")</f>
        <v/>
      </c>
      <c r="G349" s="563">
        <v>205.92</v>
      </c>
      <c r="H349" s="563">
        <v>507.04</v>
      </c>
    </row>
    <row r="350" spans="1:8" ht="14.1" customHeight="1" x14ac:dyDescent="0.2">
      <c r="A350" s="353">
        <v>11061</v>
      </c>
      <c r="B350" s="420">
        <f>ROUND(
+ROUND((Поверка!H350+IFERROR(VLOOKUP(A350,Кор.1!$A$13:$H$13,6,FALSE),0))*22.88,2)
+ROUND((Поверка!J350+IFERROR(VLOOKUP(A350,Кор.1!$A$13:$H$13,8,FALSE),0))*31.69,2)
+IFERROR(VLOOKUP(A350,Кор.1!$A$17:$K$21,9,FALSE),0)
+IFERROR(VLOOKUP(A350,Кор.1!$A$17:$K$21,11,FALSE),0),2)</f>
        <v>763.98</v>
      </c>
      <c r="C350" s="420">
        <f t="shared" si="12"/>
        <v>763.98</v>
      </c>
      <c r="D350" s="350" t="str">
        <f t="shared" si="13"/>
        <v>ОК</v>
      </c>
      <c r="E350" s="350" t="str">
        <f>IF(D350&lt;&gt;"ОК",VLOOKUP(A350,Поверка!$A$2:$J$389,8,FALSE),"")</f>
        <v/>
      </c>
      <c r="G350" s="563">
        <v>320.32</v>
      </c>
      <c r="H350" s="563">
        <v>443.66</v>
      </c>
    </row>
    <row r="351" spans="1:8" ht="14.1" customHeight="1" x14ac:dyDescent="0.2">
      <c r="A351" s="353">
        <v>11062</v>
      </c>
      <c r="B351" s="420">
        <f>ROUND(
+ROUND((Поверка!H351+IFERROR(VLOOKUP(A351,Кор.1!$A$13:$H$13,6,FALSE),0))*22.88,2)
+ROUND((Поверка!J351+IFERROR(VLOOKUP(A351,Кор.1!$A$13:$H$13,8,FALSE),0))*31.69,2)
+IFERROR(VLOOKUP(A351,Кор.1!$A$17:$K$21,9,FALSE),0)
+IFERROR(VLOOKUP(A351,Кор.1!$A$17:$K$21,11,FALSE),0),2)</f>
        <v>281.66000000000003</v>
      </c>
      <c r="C351" s="420">
        <f t="shared" si="12"/>
        <v>281.66000000000003</v>
      </c>
      <c r="D351" s="350" t="str">
        <f t="shared" si="13"/>
        <v>ОК</v>
      </c>
      <c r="E351" s="350" t="str">
        <f>IF(D351&lt;&gt;"ОК",VLOOKUP(A351,Поверка!$A$2:$J$389,8,FALSE),"")</f>
        <v/>
      </c>
      <c r="G351" s="563">
        <v>91.52</v>
      </c>
      <c r="H351" s="563">
        <v>190.14</v>
      </c>
    </row>
    <row r="352" spans="1:8" ht="14.1" customHeight="1" x14ac:dyDescent="0.2">
      <c r="A352" s="353">
        <v>11063</v>
      </c>
      <c r="B352" s="420">
        <f>ROUND(
+ROUND((Поверка!H352+IFERROR(VLOOKUP(A352,Кор.1!$A$13:$H$13,6,FALSE),0))*22.88,2)
+ROUND((Поверка!J352+IFERROR(VLOOKUP(A352,Кор.1!$A$13:$H$13,8,FALSE),0))*31.69,2)
+IFERROR(VLOOKUP(A352,Кор.1!$A$17:$K$21,9,FALSE),0)
+IFERROR(VLOOKUP(A352,Кор.1!$A$17:$K$21,11,FALSE),0),2)</f>
        <v>327.42</v>
      </c>
      <c r="C352" s="420">
        <f t="shared" si="12"/>
        <v>327.42</v>
      </c>
      <c r="D352" s="350" t="str">
        <f t="shared" si="13"/>
        <v>ОК</v>
      </c>
      <c r="E352" s="350" t="str">
        <f>IF(D352&lt;&gt;"ОК",VLOOKUP(A352,Поверка!$A$2:$J$389,8,FALSE),"")</f>
        <v/>
      </c>
      <c r="G352" s="563">
        <v>137.28</v>
      </c>
      <c r="H352" s="563">
        <v>190.14</v>
      </c>
    </row>
    <row r="353" spans="1:8" ht="14.1" customHeight="1" x14ac:dyDescent="0.2">
      <c r="A353" s="353">
        <v>11064</v>
      </c>
      <c r="B353" s="420">
        <f>ROUND(
+ROUND((Поверка!H353+IFERROR(VLOOKUP(A353,Кор.1!$A$13:$H$13,6,FALSE),0))*22.88,2)
+ROUND((Поверка!J353+IFERROR(VLOOKUP(A353,Кор.1!$A$13:$H$13,8,FALSE),0))*31.69,2)
+IFERROR(VLOOKUP(A353,Кор.1!$A$17:$K$21,9,FALSE),0)
+IFERROR(VLOOKUP(A353,Кор.1!$A$17:$K$21,11,FALSE),0),2)</f>
        <v>925.98</v>
      </c>
      <c r="C353" s="420">
        <f t="shared" si="12"/>
        <v>925.98</v>
      </c>
      <c r="D353" s="350" t="str">
        <f t="shared" si="13"/>
        <v>ОК</v>
      </c>
      <c r="E353" s="350" t="str">
        <f>IF(D353&lt;&gt;"ОК",VLOOKUP(A353,Поверка!$A$2:$J$389,8,FALSE),"")</f>
        <v/>
      </c>
      <c r="G353" s="563">
        <v>228.8</v>
      </c>
      <c r="H353" s="563">
        <v>697.18</v>
      </c>
    </row>
    <row r="354" spans="1:8" ht="14.1" customHeight="1" x14ac:dyDescent="0.2">
      <c r="A354" s="353">
        <v>11065</v>
      </c>
      <c r="B354" s="420">
        <f>ROUND(
+ROUND((Поверка!H354+IFERROR(VLOOKUP(A354,Кор.1!$A$13:$H$13,6,FALSE),0))*22.88,2)
+ROUND((Поверка!J354+IFERROR(VLOOKUP(A354,Кор.1!$A$13:$H$13,8,FALSE),0))*31.69,2)
+IFERROR(VLOOKUP(A354,Кор.1!$A$17:$K$21,9,FALSE),0)
+IFERROR(VLOOKUP(A354,Кор.1!$A$17:$K$21,11,FALSE),0),2)</f>
        <v>109.14</v>
      </c>
      <c r="C354" s="420">
        <f t="shared" si="12"/>
        <v>109.14</v>
      </c>
      <c r="D354" s="350" t="str">
        <f t="shared" si="13"/>
        <v>ОК</v>
      </c>
      <c r="E354" s="350" t="str">
        <f>IF(D354&lt;&gt;"ОК",VLOOKUP(A354,Поверка!$A$2:$J$389,8,FALSE),"")</f>
        <v/>
      </c>
      <c r="G354" s="563">
        <v>45.76</v>
      </c>
      <c r="H354" s="563">
        <v>63.38</v>
      </c>
    </row>
    <row r="355" spans="1:8" ht="14.1" customHeight="1" x14ac:dyDescent="0.2">
      <c r="A355" s="353">
        <v>11066</v>
      </c>
      <c r="B355" s="420">
        <f>ROUND(
+ROUND((Поверка!H355+IFERROR(VLOOKUP(A355,Кор.1!$A$13:$H$13,6,FALSE),0))*22.88,2)
+ROUND((Поверка!J355+IFERROR(VLOOKUP(A355,Кор.1!$A$13:$H$13,8,FALSE),0))*31.69,2)
+IFERROR(VLOOKUP(A355,Кор.1!$A$17:$K$21,9,FALSE),0)
+IFERROR(VLOOKUP(A355,Кор.1!$A$17:$K$21,11,FALSE),0),2)</f>
        <v>572.13</v>
      </c>
      <c r="C355" s="420">
        <f t="shared" si="12"/>
        <v>572.13</v>
      </c>
      <c r="D355" s="350" t="str">
        <f t="shared" si="13"/>
        <v>ОК</v>
      </c>
      <c r="E355" s="350" t="str">
        <f>IF(D355&lt;&gt;"ОК",VLOOKUP(A355,Поверка!$A$2:$J$389,8,FALSE),"")</f>
        <v/>
      </c>
      <c r="G355" s="563">
        <v>160.16</v>
      </c>
      <c r="H355" s="563">
        <v>411.97</v>
      </c>
    </row>
    <row r="356" spans="1:8" ht="14.1" customHeight="1" x14ac:dyDescent="0.2">
      <c r="A356" s="353">
        <v>11067</v>
      </c>
      <c r="B356" s="420">
        <f>ROUND(
+ROUND((Поверка!H356+IFERROR(VLOOKUP(A356,Кор.1!$A$13:$H$13,6,FALSE),0))*22.88,2)
+ROUND((Поверка!J356+IFERROR(VLOOKUP(A356,Кор.1!$A$13:$H$13,8,FALSE),0))*31.69,2)
+IFERROR(VLOOKUP(A356,Кор.1!$A$17:$K$21,9,FALSE),0)
+IFERROR(VLOOKUP(A356,Кор.1!$A$17:$K$21,11,FALSE),0),2)</f>
        <v>109.14</v>
      </c>
      <c r="C356" s="420">
        <f t="shared" si="12"/>
        <v>109.14</v>
      </c>
      <c r="D356" s="350" t="str">
        <f t="shared" si="13"/>
        <v>ОК</v>
      </c>
      <c r="E356" s="350" t="str">
        <f>IF(D356&lt;&gt;"ОК",VLOOKUP(A356,Поверка!$A$2:$J$389,8,FALSE),"")</f>
        <v/>
      </c>
      <c r="G356" s="563">
        <v>45.76</v>
      </c>
      <c r="H356" s="563">
        <v>63.38</v>
      </c>
    </row>
    <row r="357" spans="1:8" ht="14.1" customHeight="1" x14ac:dyDescent="0.2">
      <c r="A357" s="353">
        <v>11068</v>
      </c>
      <c r="B357" s="420">
        <f>ROUND(
+ROUND((Поверка!H357+IFERROR(VLOOKUP(A357,Кор.1!$A$13:$H$13,6,FALSE),0))*22.88,2)
+ROUND((Поверка!J357+IFERROR(VLOOKUP(A357,Кор.1!$A$13:$H$13,8,FALSE),0))*31.69,2)
+IFERROR(VLOOKUP(A357,Кор.1!$A$17:$K$21,9,FALSE),0)
+IFERROR(VLOOKUP(A357,Кор.1!$A$17:$K$21,11,FALSE),0),2)</f>
        <v>218.28</v>
      </c>
      <c r="C357" s="420">
        <f t="shared" si="12"/>
        <v>218.28</v>
      </c>
      <c r="D357" s="350" t="str">
        <f t="shared" si="13"/>
        <v>ОК</v>
      </c>
      <c r="E357" s="350" t="str">
        <f>IF(D357&lt;&gt;"ОК",VLOOKUP(A357,Поверка!$A$2:$J$389,8,FALSE),"")</f>
        <v/>
      </c>
      <c r="G357" s="563">
        <v>91.52</v>
      </c>
      <c r="H357" s="563">
        <v>126.76</v>
      </c>
    </row>
    <row r="358" spans="1:8" ht="14.1" customHeight="1" x14ac:dyDescent="0.2">
      <c r="A358" s="353">
        <v>11069</v>
      </c>
      <c r="B358" s="420">
        <f>ROUND(
+ROUND((Поверка!H358+IFERROR(VLOOKUP(A358,Кор.1!$A$13:$H$13,6,FALSE),0))*22.88,2)
+ROUND((Поверка!J358+IFERROR(VLOOKUP(A358,Кор.1!$A$13:$H$13,8,FALSE),0))*31.69,2)
+IFERROR(VLOOKUP(A358,Кор.1!$A$17:$K$21,9,FALSE),0)
+IFERROR(VLOOKUP(A358,Кор.1!$A$17:$K$21,11,FALSE),0),2)</f>
        <v>862.6</v>
      </c>
      <c r="C358" s="420">
        <f t="shared" si="12"/>
        <v>862.6</v>
      </c>
      <c r="D358" s="350" t="str">
        <f t="shared" si="13"/>
        <v>ОК</v>
      </c>
      <c r="E358" s="350" t="str">
        <f>IF(D358&lt;&gt;"ОК",VLOOKUP(A358,Поверка!$A$2:$J$389,8,FALSE),"")</f>
        <v/>
      </c>
      <c r="G358" s="563">
        <v>228.8</v>
      </c>
      <c r="H358" s="563">
        <v>633.79999999999995</v>
      </c>
    </row>
    <row r="359" spans="1:8" ht="14.1" customHeight="1" x14ac:dyDescent="0.2">
      <c r="A359" s="353">
        <v>11070</v>
      </c>
      <c r="B359" s="420">
        <f>ROUND(
+ROUND((Поверка!H359+IFERROR(VLOOKUP(A359,Кор.1!$A$13:$H$13,6,FALSE),0))*22.88,2)
+ROUND((Поверка!J359+IFERROR(VLOOKUP(A359,Кор.1!$A$13:$H$13,8,FALSE),0))*31.69,2)
+IFERROR(VLOOKUP(A359,Кор.1!$A$17:$K$21,9,FALSE),0)
+IFERROR(VLOOKUP(A359,Кор.1!$A$17:$K$21,11,FALSE),0),2)</f>
        <v>485.87</v>
      </c>
      <c r="C359" s="420">
        <f t="shared" si="12"/>
        <v>485.87</v>
      </c>
      <c r="D359" s="350" t="str">
        <f t="shared" si="13"/>
        <v>ОК</v>
      </c>
      <c r="E359" s="350" t="str">
        <f>IF(D359&lt;&gt;"ОК",VLOOKUP(A359,Поверка!$A$2:$J$389,8,FALSE),"")</f>
        <v/>
      </c>
      <c r="G359" s="563">
        <v>137.28</v>
      </c>
      <c r="H359" s="563">
        <v>348.59</v>
      </c>
    </row>
    <row r="360" spans="1:8" ht="14.1" customHeight="1" x14ac:dyDescent="0.2">
      <c r="A360" s="353">
        <v>11071</v>
      </c>
      <c r="B360" s="420">
        <f>ROUND(
+ROUND((Поверка!H360+IFERROR(VLOOKUP(A360,Кор.1!$A$13:$H$13,6,FALSE),0))*22.88,2)
+ROUND((Поверка!J360+IFERROR(VLOOKUP(A360,Кор.1!$A$13:$H$13,8,FALSE),0))*31.69,2)
+IFERROR(VLOOKUP(A360,Кор.1!$A$17:$K$21,9,FALSE),0)
+IFERROR(VLOOKUP(A360,Кор.1!$A$17:$K$21,11,FALSE),0),2)</f>
        <v>499.94</v>
      </c>
      <c r="C360" s="420">
        <f t="shared" si="12"/>
        <v>499.94</v>
      </c>
      <c r="D360" s="350" t="str">
        <f t="shared" si="13"/>
        <v>ОК</v>
      </c>
      <c r="E360" s="350" t="str">
        <f>IF(D360&lt;&gt;"ОК",VLOOKUP(A360,Поверка!$A$2:$J$389,8,FALSE),"")</f>
        <v/>
      </c>
      <c r="G360" s="563">
        <v>183.04</v>
      </c>
      <c r="H360" s="563">
        <v>316.89999999999998</v>
      </c>
    </row>
    <row r="361" spans="1:8" ht="14.1" customHeight="1" x14ac:dyDescent="0.2">
      <c r="A361" s="353">
        <v>11072</v>
      </c>
      <c r="B361" s="420">
        <f>ROUND(
+ROUND((Поверка!H361+IFERROR(VLOOKUP(A361,Кор.1!$A$13:$H$13,6,FALSE),0))*22.88,2)
+ROUND((Поверка!J361+IFERROR(VLOOKUP(A361,Кор.1!$A$13:$H$13,8,FALSE),0))*31.69,2)
+IFERROR(VLOOKUP(A361,Кор.1!$A$17:$K$21,9,FALSE),0)
+IFERROR(VLOOKUP(A361,Кор.1!$A$17:$K$21,11,FALSE),0),2)</f>
        <v>0</v>
      </c>
      <c r="C361" s="420">
        <f t="shared" si="12"/>
        <v>0</v>
      </c>
      <c r="D361" s="350" t="str">
        <f t="shared" si="13"/>
        <v>ОК</v>
      </c>
      <c r="E361" s="350" t="str">
        <f>IF(D361&lt;&gt;"ОК",VLOOKUP(A361,Поверка!$A$2:$J$389,8,FALSE),"")</f>
        <v/>
      </c>
      <c r="G361" s="563">
        <v>0</v>
      </c>
      <c r="H361" s="563">
        <v>0</v>
      </c>
    </row>
    <row r="362" spans="1:8" ht="14.1" customHeight="1" x14ac:dyDescent="0.2">
      <c r="A362" s="353">
        <v>11073</v>
      </c>
      <c r="B362" s="420">
        <f>ROUND(
+ROUND((Поверка!H362+IFERROR(VLOOKUP(A362,Кор.1!$A$13:$H$13,6,FALSE),0))*22.88,2)
+ROUND((Поверка!J362+IFERROR(VLOOKUP(A362,Кор.1!$A$13:$H$13,8,FALSE),0))*31.69,2)
+IFERROR(VLOOKUP(A362,Кор.1!$A$17:$K$21,9,FALSE),0)
+IFERROR(VLOOKUP(A362,Кор.1!$A$17:$K$21,11,FALSE),0),2)</f>
        <v>54.57</v>
      </c>
      <c r="C362" s="420">
        <f t="shared" si="12"/>
        <v>54.57</v>
      </c>
      <c r="D362" s="350" t="str">
        <f t="shared" si="13"/>
        <v>ОК</v>
      </c>
      <c r="E362" s="350" t="str">
        <f>IF(D362&lt;&gt;"ОК",VLOOKUP(A362,Поверка!$A$2:$J$389,8,FALSE),"")</f>
        <v/>
      </c>
      <c r="G362" s="563">
        <v>22.88</v>
      </c>
      <c r="H362" s="563">
        <v>31.69</v>
      </c>
    </row>
    <row r="363" spans="1:8" ht="14.1" customHeight="1" x14ac:dyDescent="0.2">
      <c r="A363" s="353">
        <v>11074</v>
      </c>
      <c r="B363" s="420">
        <f>ROUND(
+ROUND((Поверка!H363+IFERROR(VLOOKUP(A363,Кор.1!$A$13:$H$13,6,FALSE),0))*22.88,2)
+ROUND((Поверка!J363+IFERROR(VLOOKUP(A363,Кор.1!$A$13:$H$13,8,FALSE),0))*31.69,2)
+IFERROR(VLOOKUP(A363,Кор.1!$A$17:$K$21,9,FALSE),0)
+IFERROR(VLOOKUP(A363,Кор.1!$A$17:$K$21,11,FALSE),0),2)</f>
        <v>376.73</v>
      </c>
      <c r="C363" s="420">
        <f t="shared" si="12"/>
        <v>376.73</v>
      </c>
      <c r="D363" s="350" t="str">
        <f t="shared" si="13"/>
        <v>ОК</v>
      </c>
      <c r="E363" s="350" t="str">
        <f>IF(D363&lt;&gt;"ОК",VLOOKUP(A363,Поверка!$A$2:$J$389,8,FALSE),"")</f>
        <v/>
      </c>
      <c r="G363" s="563">
        <v>91.52</v>
      </c>
      <c r="H363" s="563">
        <v>285.20999999999998</v>
      </c>
    </row>
    <row r="364" spans="1:8" ht="14.1" customHeight="1" x14ac:dyDescent="0.2">
      <c r="A364" s="353">
        <v>11075</v>
      </c>
      <c r="B364" s="420">
        <f>ROUND(
+ROUND((Поверка!H364+IFERROR(VLOOKUP(A364,Кор.1!$A$13:$H$13,6,FALSE),0))*22.88,2)
+ROUND((Поверка!J364+IFERROR(VLOOKUP(A364,Кор.1!$A$13:$H$13,8,FALSE),0))*31.69,2)
+IFERROR(VLOOKUP(A364,Кор.1!$A$17:$K$21,9,FALSE),0)
+IFERROR(VLOOKUP(A364,Кор.1!$A$17:$K$21,11,FALSE),0),2)</f>
        <v>436.56</v>
      </c>
      <c r="C364" s="420">
        <f t="shared" si="12"/>
        <v>436.56</v>
      </c>
      <c r="D364" s="350" t="str">
        <f t="shared" si="13"/>
        <v>ОК</v>
      </c>
      <c r="E364" s="350" t="str">
        <f>IF(D364&lt;&gt;"ОК",VLOOKUP(A364,Поверка!$A$2:$J$389,8,FALSE),"")</f>
        <v/>
      </c>
      <c r="G364" s="563">
        <v>183.04</v>
      </c>
      <c r="H364" s="563">
        <v>253.52</v>
      </c>
    </row>
    <row r="365" spans="1:8" ht="14.1" customHeight="1" x14ac:dyDescent="0.2">
      <c r="A365" s="353">
        <v>11076</v>
      </c>
      <c r="B365" s="420">
        <f>ROUND(
+ROUND((Поверка!H365+IFERROR(VLOOKUP(A365,Кор.1!$A$13:$H$13,6,FALSE),0))*22.88,2)
+ROUND((Поверка!J365+IFERROR(VLOOKUP(A365,Кор.1!$A$13:$H$13,8,FALSE),0))*31.69,2)
+IFERROR(VLOOKUP(A365,Кор.1!$A$17:$K$21,9,FALSE),0)
+IFERROR(VLOOKUP(A365,Кор.1!$A$17:$K$21,11,FALSE),0),2)</f>
        <v>965.53</v>
      </c>
      <c r="C365" s="420">
        <f t="shared" si="12"/>
        <v>965.53</v>
      </c>
      <c r="D365" s="350" t="str">
        <f t="shared" si="13"/>
        <v>ОК</v>
      </c>
      <c r="E365" s="350" t="str">
        <f>IF(D365&lt;&gt;"ОК",VLOOKUP(A365,Поверка!$A$2:$J$389,8,FALSE),"")</f>
        <v/>
      </c>
      <c r="G365" s="563">
        <v>320.32</v>
      </c>
      <c r="H365" s="563">
        <v>645.21</v>
      </c>
    </row>
    <row r="366" spans="1:8" ht="14.1" customHeight="1" x14ac:dyDescent="0.2">
      <c r="A366" s="353">
        <v>11077</v>
      </c>
      <c r="B366" s="420">
        <f>ROUND(
+ROUND((Поверка!H366+IFERROR(VLOOKUP(A366,Кор.1!$A$13:$H$13,6,FALSE),0))*22.88,2)
+ROUND((Поверка!J366+IFERROR(VLOOKUP(A366,Кор.1!$A$13:$H$13,8,FALSE),0))*31.69,2)
+IFERROR(VLOOKUP(A366,Кор.1!$A$17:$K$21,9,FALSE),0)
+IFERROR(VLOOKUP(A366,Кор.1!$A$17:$K$21,11,FALSE),0),2)</f>
        <v>163.71</v>
      </c>
      <c r="C366" s="420">
        <f t="shared" si="12"/>
        <v>163.71</v>
      </c>
      <c r="D366" s="350" t="str">
        <f t="shared" si="13"/>
        <v>ОК</v>
      </c>
      <c r="E366" s="350" t="str">
        <f>IF(D366&lt;&gt;"ОК",VLOOKUP(A366,Поверка!$A$2:$J$389,8,FALSE),"")</f>
        <v/>
      </c>
      <c r="G366" s="563">
        <v>68.64</v>
      </c>
      <c r="H366" s="563">
        <v>95.07</v>
      </c>
    </row>
    <row r="367" spans="1:8" ht="14.1" customHeight="1" x14ac:dyDescent="0.2">
      <c r="A367" s="353">
        <v>11078</v>
      </c>
      <c r="B367" s="420">
        <f>ROUND(
+ROUND((Поверка!H367+IFERROR(VLOOKUP(A367,Кор.1!$A$13:$H$13,6,FALSE),0))*22.88,2)
+ROUND((Поверка!J367+IFERROR(VLOOKUP(A367,Кор.1!$A$13:$H$13,8,FALSE),0))*31.69,2)
+IFERROR(VLOOKUP(A367,Кор.1!$A$17:$K$21,9,FALSE),0)
+IFERROR(VLOOKUP(A367,Кор.1!$A$17:$K$21,11,FALSE),0),2)</f>
        <v>86.26</v>
      </c>
      <c r="C367" s="420">
        <f t="shared" si="12"/>
        <v>86.26</v>
      </c>
      <c r="D367" s="350" t="str">
        <f t="shared" si="13"/>
        <v>ОК</v>
      </c>
      <c r="E367" s="350" t="str">
        <f>IF(D367&lt;&gt;"ОК",VLOOKUP(A367,Поверка!$A$2:$J$389,8,FALSE),"")</f>
        <v/>
      </c>
      <c r="G367" s="563">
        <v>22.88</v>
      </c>
      <c r="H367" s="563">
        <v>63.38</v>
      </c>
    </row>
    <row r="368" spans="1:8" ht="14.1" customHeight="1" x14ac:dyDescent="0.2">
      <c r="A368" s="353">
        <v>11079</v>
      </c>
      <c r="B368" s="420">
        <f>ROUND(
+ROUND((Поверка!H368+IFERROR(VLOOKUP(A368,Кор.1!$A$13:$H$13,6,FALSE),0))*22.88,2)
+ROUND((Поверка!J368+IFERROR(VLOOKUP(A368,Кор.1!$A$13:$H$13,8,FALSE),0))*31.69,2)
+IFERROR(VLOOKUP(A368,Кор.1!$A$17:$K$21,9,FALSE),0)
+IFERROR(VLOOKUP(A368,Кор.1!$A$17:$K$21,11,FALSE),0),2)</f>
        <v>95.07</v>
      </c>
      <c r="C368" s="420">
        <f t="shared" si="12"/>
        <v>95.07</v>
      </c>
      <c r="D368" s="350" t="str">
        <f t="shared" si="13"/>
        <v>ОК</v>
      </c>
      <c r="E368" s="350" t="str">
        <f>IF(D368&lt;&gt;"ОК",VLOOKUP(A368,Поверка!$A$2:$J$389,8,FALSE),"")</f>
        <v/>
      </c>
      <c r="G368" s="563">
        <v>0</v>
      </c>
      <c r="H368" s="563">
        <v>95.07</v>
      </c>
    </row>
    <row r="369" spans="1:8" ht="14.1" customHeight="1" x14ac:dyDescent="0.2">
      <c r="A369" s="353">
        <v>11080</v>
      </c>
      <c r="B369" s="420">
        <f>ROUND(
+ROUND((Поверка!H369+IFERROR(VLOOKUP(A369,Кор.1!$A$13:$H$13,6,FALSE),0))*22.88,2)
+ROUND((Поверка!J369+IFERROR(VLOOKUP(A369,Кор.1!$A$13:$H$13,8,FALSE),0))*31.69,2)
+IFERROR(VLOOKUP(A369,Кор.1!$A$17:$K$21,9,FALSE),0)
+IFERROR(VLOOKUP(A369,Кор.1!$A$17:$K$21,11,FALSE),0),2)</f>
        <v>600.27</v>
      </c>
      <c r="C369" s="420">
        <f t="shared" si="12"/>
        <v>600.27</v>
      </c>
      <c r="D369" s="350" t="str">
        <f t="shared" si="13"/>
        <v>ОК</v>
      </c>
      <c r="E369" s="350" t="str">
        <f>IF(D369&lt;&gt;"ОК",VLOOKUP(A369,Поверка!$A$2:$J$389,8,FALSE),"")</f>
        <v/>
      </c>
      <c r="G369" s="563">
        <v>251.68</v>
      </c>
      <c r="H369" s="563">
        <v>348.59</v>
      </c>
    </row>
    <row r="370" spans="1:8" ht="14.1" customHeight="1" x14ac:dyDescent="0.2">
      <c r="A370" s="353">
        <v>11081</v>
      </c>
      <c r="B370" s="420">
        <f>ROUND(
+ROUND((Поверка!H370+IFERROR(VLOOKUP(A370,Кор.1!$A$13:$H$13,6,FALSE),0))*22.88,2)
+ROUND((Поверка!J370+IFERROR(VLOOKUP(A370,Кор.1!$A$13:$H$13,8,FALSE),0))*31.69,2)
+IFERROR(VLOOKUP(A370,Кор.1!$A$17:$K$21,9,FALSE),0)
+IFERROR(VLOOKUP(A370,Кор.1!$A$17:$K$21,11,FALSE),0),2)</f>
        <v>531.63</v>
      </c>
      <c r="C370" s="420">
        <f t="shared" si="12"/>
        <v>531.63</v>
      </c>
      <c r="D370" s="350" t="str">
        <f t="shared" si="13"/>
        <v>ОК</v>
      </c>
      <c r="E370" s="350" t="str">
        <f>IF(D370&lt;&gt;"ОК",VLOOKUP(A370,Поверка!$A$2:$J$389,8,FALSE),"")</f>
        <v/>
      </c>
      <c r="G370" s="563">
        <v>183.04</v>
      </c>
      <c r="H370" s="563">
        <v>348.59</v>
      </c>
    </row>
    <row r="371" spans="1:8" ht="14.1" customHeight="1" x14ac:dyDescent="0.2">
      <c r="A371" s="353">
        <v>11082</v>
      </c>
      <c r="B371" s="420">
        <f>ROUND(
+ROUND((Поверка!H371+IFERROR(VLOOKUP(A371,Кор.1!$A$13:$H$13,6,FALSE),0))*22.88,2)
+ROUND((Поверка!J371+IFERROR(VLOOKUP(A371,Кор.1!$A$13:$H$13,8,FALSE),0))*31.69,2)
+IFERROR(VLOOKUP(A371,Кор.1!$A$17:$K$21,9,FALSE),0)
+IFERROR(VLOOKUP(A371,Кор.1!$A$17:$K$21,11,FALSE),0),2)</f>
        <v>218.28</v>
      </c>
      <c r="C371" s="420">
        <f t="shared" si="12"/>
        <v>218.28</v>
      </c>
      <c r="D371" s="350" t="str">
        <f t="shared" si="13"/>
        <v>ОК</v>
      </c>
      <c r="E371" s="350" t="str">
        <f>IF(D371&lt;&gt;"ОК",VLOOKUP(A371,Поверка!$A$2:$J$389,8,FALSE),"")</f>
        <v/>
      </c>
      <c r="G371" s="563">
        <v>91.52</v>
      </c>
      <c r="H371" s="563">
        <v>126.76</v>
      </c>
    </row>
    <row r="372" spans="1:8" ht="14.1" customHeight="1" x14ac:dyDescent="0.2">
      <c r="A372" s="353">
        <v>11083</v>
      </c>
      <c r="B372" s="420">
        <f>ROUND(
+ROUND((Поверка!H372+IFERROR(VLOOKUP(A372,Кор.1!$A$13:$H$13,6,FALSE),0))*22.88,2)
+ROUND((Поверка!J372+IFERROR(VLOOKUP(A372,Кор.1!$A$13:$H$13,8,FALSE),0))*31.69,2)
+IFERROR(VLOOKUP(A372,Кор.1!$A$17:$K$21,9,FALSE),0)
+IFERROR(VLOOKUP(A372,Кор.1!$A$17:$K$21,11,FALSE),0),2)</f>
        <v>140.83000000000001</v>
      </c>
      <c r="C372" s="420">
        <f t="shared" si="12"/>
        <v>140.83000000000001</v>
      </c>
      <c r="D372" s="350" t="str">
        <f t="shared" si="13"/>
        <v>ОК</v>
      </c>
      <c r="E372" s="350" t="str">
        <f>IF(D372&lt;&gt;"ОК",VLOOKUP(A372,Поверка!$A$2:$J$389,8,FALSE),"")</f>
        <v/>
      </c>
      <c r="G372" s="563">
        <v>45.76</v>
      </c>
      <c r="H372" s="563">
        <v>95.07</v>
      </c>
    </row>
    <row r="373" spans="1:8" ht="14.1" customHeight="1" x14ac:dyDescent="0.2">
      <c r="A373" s="353">
        <v>11084</v>
      </c>
      <c r="B373" s="420">
        <f>ROUND(
+ROUND((Поверка!H373+IFERROR(VLOOKUP(A373,Кор.1!$A$13:$H$13,6,FALSE),0))*22.88,2)
+ROUND((Поверка!J373+IFERROR(VLOOKUP(A373,Кор.1!$A$13:$H$13,8,FALSE),0))*31.69,2)
+IFERROR(VLOOKUP(A373,Кор.1!$A$17:$K$21,9,FALSE),0)
+IFERROR(VLOOKUP(A373,Кор.1!$A$17:$K$21,11,FALSE),0),2)</f>
        <v>227.09</v>
      </c>
      <c r="C373" s="420">
        <f t="shared" si="12"/>
        <v>227.09</v>
      </c>
      <c r="D373" s="350" t="str">
        <f t="shared" si="13"/>
        <v>ОК</v>
      </c>
      <c r="E373" s="350" t="str">
        <f>IF(D373&lt;&gt;"ОК",VLOOKUP(A373,Поверка!$A$2:$J$389,8,FALSE),"")</f>
        <v/>
      </c>
      <c r="G373" s="563">
        <v>68.64</v>
      </c>
      <c r="H373" s="563">
        <v>158.44999999999999</v>
      </c>
    </row>
    <row r="374" spans="1:8" ht="14.1" customHeight="1" x14ac:dyDescent="0.2">
      <c r="A374" s="353">
        <v>11085</v>
      </c>
      <c r="B374" s="420">
        <f>ROUND(
+ROUND((Поверка!H374+IFERROR(VLOOKUP(A374,Кор.1!$A$13:$H$13,6,FALSE),0))*22.88,2)
+ROUND((Поверка!J374+IFERROR(VLOOKUP(A374,Кор.1!$A$13:$H$13,8,FALSE),0))*31.69,2)
+IFERROR(VLOOKUP(A374,Кор.1!$A$17:$K$21,9,FALSE),0)
+IFERROR(VLOOKUP(A374,Кор.1!$A$17:$K$21,11,FALSE),0),2)</f>
        <v>122.2</v>
      </c>
      <c r="C374" s="420">
        <f t="shared" si="12"/>
        <v>122.2</v>
      </c>
      <c r="D374" s="350" t="str">
        <f t="shared" si="13"/>
        <v>ОК</v>
      </c>
      <c r="E374" s="350" t="str">
        <f>IF(D374&lt;&gt;"ОК",VLOOKUP(A374,Поверка!$A$2:$J$389,8,FALSE),"")</f>
        <v/>
      </c>
      <c r="G374" s="563">
        <v>0</v>
      </c>
      <c r="H374" s="563">
        <v>122.2</v>
      </c>
    </row>
    <row r="375" spans="1:8" ht="14.1" customHeight="1" x14ac:dyDescent="0.2">
      <c r="A375" s="353">
        <v>11086</v>
      </c>
      <c r="B375" s="420">
        <f>ROUND(
+ROUND((Поверка!H375+IFERROR(VLOOKUP(A375,Кор.1!$A$13:$H$13,6,FALSE),0))*22.88,2)
+ROUND((Поверка!J375+IFERROR(VLOOKUP(A375,Кор.1!$A$13:$H$13,8,FALSE),0))*31.69,2)
+IFERROR(VLOOKUP(A375,Кор.1!$A$17:$K$21,9,FALSE),0)
+IFERROR(VLOOKUP(A375,Кор.1!$A$17:$K$21,11,FALSE),0),2)</f>
        <v>86.26</v>
      </c>
      <c r="C375" s="420">
        <f t="shared" si="12"/>
        <v>86.26</v>
      </c>
      <c r="D375" s="350" t="str">
        <f t="shared" si="13"/>
        <v>ОК</v>
      </c>
      <c r="E375" s="350" t="str">
        <f>IF(D375&lt;&gt;"ОК",VLOOKUP(A375,Поверка!$A$2:$J$389,8,FALSE),"")</f>
        <v/>
      </c>
      <c r="G375" s="563">
        <v>22.88</v>
      </c>
      <c r="H375" s="563">
        <v>63.38</v>
      </c>
    </row>
    <row r="376" spans="1:8" ht="14.1" customHeight="1" x14ac:dyDescent="0.2">
      <c r="A376" s="353">
        <v>11087</v>
      </c>
      <c r="B376" s="420">
        <f>ROUND(
+ROUND((Поверка!H376+IFERROR(VLOOKUP(A376,Кор.1!$A$13:$H$13,6,FALSE),0))*22.88,2)
+ROUND((Поверка!J376+IFERROR(VLOOKUP(A376,Кор.1!$A$13:$H$13,8,FALSE),0))*31.69,2)
+IFERROR(VLOOKUP(A376,Кор.1!$A$17:$K$21,9,FALSE),0)
+IFERROR(VLOOKUP(A376,Кор.1!$A$17:$K$21,11,FALSE),0),2)</f>
        <v>626.70000000000005</v>
      </c>
      <c r="C376" s="420">
        <f t="shared" si="12"/>
        <v>626.70000000000005</v>
      </c>
      <c r="D376" s="350" t="str">
        <f t="shared" si="13"/>
        <v>ОК</v>
      </c>
      <c r="E376" s="350" t="str">
        <f>IF(D376&lt;&gt;"ОК",VLOOKUP(A376,Поверка!$A$2:$J$389,8,FALSE),"")</f>
        <v/>
      </c>
      <c r="G376" s="563">
        <v>183.04</v>
      </c>
      <c r="H376" s="563">
        <v>443.66</v>
      </c>
    </row>
    <row r="377" spans="1:8" ht="14.1" customHeight="1" x14ac:dyDescent="0.2">
      <c r="A377" s="353">
        <v>11088</v>
      </c>
      <c r="B377" s="420">
        <f>ROUND(
+ROUND((Поверка!H377+IFERROR(VLOOKUP(A377,Кор.1!$A$13:$H$13,6,FALSE),0))*22.88,2)
+ROUND((Поверка!J377+IFERROR(VLOOKUP(A377,Кор.1!$A$13:$H$13,8,FALSE),0))*31.69,2)
+IFERROR(VLOOKUP(A377,Кор.1!$A$17:$K$21,9,FALSE),0)
+IFERROR(VLOOKUP(A377,Кор.1!$A$17:$K$21,11,FALSE),0),2)</f>
        <v>86.26</v>
      </c>
      <c r="C377" s="420">
        <f t="shared" si="12"/>
        <v>86.26</v>
      </c>
      <c r="D377" s="350" t="str">
        <f t="shared" si="13"/>
        <v>ОК</v>
      </c>
      <c r="E377" s="350" t="str">
        <f>IF(D377&lt;&gt;"ОК",VLOOKUP(A377,Поверка!$A$2:$J$389,8,FALSE),"")</f>
        <v/>
      </c>
      <c r="G377" s="563">
        <v>22.88</v>
      </c>
      <c r="H377" s="563">
        <v>63.38</v>
      </c>
    </row>
    <row r="378" spans="1:8" ht="14.1" customHeight="1" x14ac:dyDescent="0.2">
      <c r="A378" s="353">
        <v>11089</v>
      </c>
      <c r="B378" s="420">
        <f>ROUND(
+ROUND((Поверка!H378+IFERROR(VLOOKUP(A378,Кор.1!$A$13:$H$13,6,FALSE),0))*22.88,2)
+ROUND((Поверка!J378+IFERROR(VLOOKUP(A378,Кор.1!$A$13:$H$13,8,FALSE),0))*31.69,2)
+IFERROR(VLOOKUP(A378,Кор.1!$A$17:$K$21,9,FALSE),0)
+IFERROR(VLOOKUP(A378,Кор.1!$A$17:$K$21,11,FALSE),0),2)</f>
        <v>304.54000000000002</v>
      </c>
      <c r="C378" s="420">
        <f t="shared" ref="C378:C389" si="14">ROUND(SUM(G378:H378),2)</f>
        <v>304.54000000000002</v>
      </c>
      <c r="D378" s="350" t="str">
        <f t="shared" ref="D378:D389" si="15">IF(B378=C378,"ОК","НЕ СХОДИТСЯ")</f>
        <v>ОК</v>
      </c>
      <c r="E378" s="350" t="str">
        <f>IF(D378&lt;&gt;"ОК",VLOOKUP(A378,Поверка!$A$2:$J$389,8,FALSE),"")</f>
        <v/>
      </c>
      <c r="G378" s="563">
        <v>114.4</v>
      </c>
      <c r="H378" s="563">
        <v>190.14</v>
      </c>
    </row>
    <row r="379" spans="1:8" ht="14.1" customHeight="1" x14ac:dyDescent="0.2">
      <c r="A379" s="353">
        <v>11090</v>
      </c>
      <c r="B379" s="420">
        <f>ROUND(
+ROUND((Поверка!H379+IFERROR(VLOOKUP(A379,Кор.1!$A$13:$H$13,6,FALSE),0))*22.88,2)
+ROUND((Поверка!J379+IFERROR(VLOOKUP(A379,Кор.1!$A$13:$H$13,8,FALSE),0))*31.69,2)
+IFERROR(VLOOKUP(A379,Кор.1!$A$17:$K$21,9,FALSE),0)
+IFERROR(VLOOKUP(A379,Кор.1!$A$17:$K$21,11,FALSE),0),2)</f>
        <v>218.28</v>
      </c>
      <c r="C379" s="420">
        <f t="shared" si="14"/>
        <v>218.28</v>
      </c>
      <c r="D379" s="350" t="str">
        <f t="shared" si="15"/>
        <v>ОК</v>
      </c>
      <c r="E379" s="350" t="str">
        <f>IF(D379&lt;&gt;"ОК",VLOOKUP(A379,Поверка!$A$2:$J$389,8,FALSE),"")</f>
        <v/>
      </c>
      <c r="G379" s="563">
        <v>91.52</v>
      </c>
      <c r="H379" s="563">
        <v>126.76</v>
      </c>
    </row>
    <row r="380" spans="1:8" ht="14.1" customHeight="1" x14ac:dyDescent="0.2">
      <c r="A380" s="353">
        <v>11091</v>
      </c>
      <c r="B380" s="420">
        <f>ROUND(
+ROUND((Поверка!H380+IFERROR(VLOOKUP(A380,Кор.1!$A$13:$H$13,6,FALSE),0))*22.88,2)
+ROUND((Поверка!J380+IFERROR(VLOOKUP(A380,Кор.1!$A$13:$H$13,8,FALSE),0))*31.69,2)
+IFERROR(VLOOKUP(A380,Кор.1!$A$17:$K$21,9,FALSE),0)
+IFERROR(VLOOKUP(A380,Кор.1!$A$17:$K$21,11,FALSE),0),2)</f>
        <v>1036.83</v>
      </c>
      <c r="C380" s="420">
        <f t="shared" si="14"/>
        <v>1036.83</v>
      </c>
      <c r="D380" s="350" t="str">
        <f t="shared" si="15"/>
        <v>ОК</v>
      </c>
      <c r="E380" s="350" t="str">
        <f>IF(D380&lt;&gt;"ОК",VLOOKUP(A380,Поверка!$A$2:$J$389,8,FALSE),"")</f>
        <v/>
      </c>
      <c r="G380" s="563">
        <v>434.72</v>
      </c>
      <c r="H380" s="563">
        <v>602.11</v>
      </c>
    </row>
    <row r="381" spans="1:8" ht="14.1" customHeight="1" x14ac:dyDescent="0.2">
      <c r="A381" s="353">
        <v>11092</v>
      </c>
      <c r="B381" s="420">
        <f>ROUND(
+ROUND((Поверка!H381+IFERROR(VLOOKUP(A381,Кор.1!$A$13:$H$13,6,FALSE),0))*22.88,2)
+ROUND((Поверка!J381+IFERROR(VLOOKUP(A381,Кор.1!$A$13:$H$13,8,FALSE),0))*31.69,2)
+IFERROR(VLOOKUP(A381,Кор.1!$A$17:$K$21,9,FALSE),0)
+IFERROR(VLOOKUP(A381,Кор.1!$A$17:$K$21,11,FALSE),0),2)</f>
        <v>281.66000000000003</v>
      </c>
      <c r="C381" s="420">
        <f t="shared" si="14"/>
        <v>281.66000000000003</v>
      </c>
      <c r="D381" s="350" t="str">
        <f t="shared" si="15"/>
        <v>ОК</v>
      </c>
      <c r="E381" s="350" t="str">
        <f>IF(D381&lt;&gt;"ОК",VLOOKUP(A381,Поверка!$A$2:$J$389,8,FALSE),"")</f>
        <v/>
      </c>
      <c r="G381" s="563">
        <v>91.52</v>
      </c>
      <c r="H381" s="563">
        <v>190.14</v>
      </c>
    </row>
    <row r="382" spans="1:8" ht="14.1" customHeight="1" x14ac:dyDescent="0.2">
      <c r="A382" s="353">
        <v>11093</v>
      </c>
      <c r="B382" s="420">
        <f>ROUND(
+ROUND((Поверка!H382+IFERROR(VLOOKUP(A382,Кор.1!$A$13:$H$13,6,FALSE),0))*22.88,2)
+ROUND((Поверка!J382+IFERROR(VLOOKUP(A382,Кор.1!$A$13:$H$13,8,FALSE),0))*31.69,2)
+IFERROR(VLOOKUP(A382,Кор.1!$A$17:$K$21,9,FALSE),0)
+IFERROR(VLOOKUP(A382,Кор.1!$A$17:$K$21,11,FALSE),0),2)</f>
        <v>313.35000000000002</v>
      </c>
      <c r="C382" s="420">
        <f t="shared" si="14"/>
        <v>313.35000000000002</v>
      </c>
      <c r="D382" s="350" t="str">
        <f t="shared" si="15"/>
        <v>ОК</v>
      </c>
      <c r="E382" s="350" t="str">
        <f>IF(D382&lt;&gt;"ОК",VLOOKUP(A382,Поверка!$A$2:$J$389,8,FALSE),"")</f>
        <v/>
      </c>
      <c r="G382" s="563">
        <v>91.52</v>
      </c>
      <c r="H382" s="563">
        <v>221.83</v>
      </c>
    </row>
    <row r="383" spans="1:8" ht="14.1" customHeight="1" x14ac:dyDescent="0.2">
      <c r="A383" s="353">
        <v>11094</v>
      </c>
      <c r="B383" s="420">
        <f>ROUND(
+ROUND((Поверка!H383+IFERROR(VLOOKUP(A383,Кор.1!$A$13:$H$13,6,FALSE),0))*22.88,2)
+ROUND((Поверка!J383+IFERROR(VLOOKUP(A383,Кор.1!$A$13:$H$13,8,FALSE),0))*31.69,2)
+IFERROR(VLOOKUP(A383,Кор.1!$A$17:$K$21,9,FALSE),0)
+IFERROR(VLOOKUP(A383,Кор.1!$A$17:$K$21,11,FALSE),0),2)</f>
        <v>678.49</v>
      </c>
      <c r="C383" s="420">
        <f t="shared" si="14"/>
        <v>678.49</v>
      </c>
      <c r="D383" s="350" t="str">
        <f t="shared" si="15"/>
        <v>ОК</v>
      </c>
      <c r="E383" s="350" t="str">
        <f>IF(D383&lt;&gt;"ОК",VLOOKUP(A383,Поверка!$A$2:$J$389,8,FALSE),"")</f>
        <v/>
      </c>
      <c r="G383" s="563">
        <v>199.97</v>
      </c>
      <c r="H383" s="563">
        <v>478.52</v>
      </c>
    </row>
    <row r="384" spans="1:8" ht="14.1" customHeight="1" x14ac:dyDescent="0.2">
      <c r="A384" s="353">
        <v>11095</v>
      </c>
      <c r="B384" s="420">
        <f>ROUND(
+ROUND((Поверка!H384+IFERROR(VLOOKUP(A384,Кор.1!$A$13:$H$13,6,FALSE),0))*22.88,2)
+ROUND((Поверка!J384+IFERROR(VLOOKUP(A384,Кор.1!$A$13:$H$13,8,FALSE),0))*31.69,2)
+IFERROR(VLOOKUP(A384,Кор.1!$A$17:$K$21,9,FALSE),0)
+IFERROR(VLOOKUP(A384,Кор.1!$A$17:$K$21,11,FALSE),0),2)</f>
        <v>0</v>
      </c>
      <c r="C384" s="420">
        <f t="shared" si="14"/>
        <v>0</v>
      </c>
      <c r="D384" s="350" t="str">
        <f t="shared" si="15"/>
        <v>ОК</v>
      </c>
      <c r="E384" s="350" t="str">
        <f>IF(D384&lt;&gt;"ОК",VLOOKUP(A384,Поверка!$A$2:$J$389,8,FALSE),"")</f>
        <v/>
      </c>
      <c r="G384" s="563">
        <v>0</v>
      </c>
      <c r="H384" s="563">
        <v>0</v>
      </c>
    </row>
    <row r="385" spans="1:8" ht="14.1" customHeight="1" x14ac:dyDescent="0.2">
      <c r="A385" s="353">
        <v>11096</v>
      </c>
      <c r="B385" s="420">
        <f>ROUND(
+ROUND((Поверка!H385+IFERROR(VLOOKUP(A385,Кор.1!$A$13:$H$13,6,FALSE),0))*22.88,2)
+ROUND((Поверка!J385+IFERROR(VLOOKUP(A385,Кор.1!$A$13:$H$13,8,FALSE),0))*31.69,2)
+IFERROR(VLOOKUP(A385,Кор.1!$A$17:$K$21,9,FALSE),0)
+IFERROR(VLOOKUP(A385,Кор.1!$A$17:$K$21,11,FALSE),0),2)</f>
        <v>531.63</v>
      </c>
      <c r="C385" s="420">
        <f t="shared" si="14"/>
        <v>531.63</v>
      </c>
      <c r="D385" s="350" t="str">
        <f t="shared" si="15"/>
        <v>ОК</v>
      </c>
      <c r="E385" s="350" t="str">
        <f>IF(D385&lt;&gt;"ОК",VLOOKUP(A385,Поверка!$A$2:$J$389,8,FALSE),"")</f>
        <v/>
      </c>
      <c r="G385" s="563">
        <v>183.04</v>
      </c>
      <c r="H385" s="563">
        <v>348.59</v>
      </c>
    </row>
    <row r="386" spans="1:8" ht="14.1" customHeight="1" x14ac:dyDescent="0.2">
      <c r="A386" s="353">
        <v>11097</v>
      </c>
      <c r="B386" s="420">
        <f>ROUND(
+ROUND((Поверка!H386+IFERROR(VLOOKUP(A386,Кор.1!$A$13:$H$13,6,FALSE),0))*22.88,2)
+ROUND((Поверка!J386+IFERROR(VLOOKUP(A386,Кор.1!$A$13:$H$13,8,FALSE),0))*31.69,2)
+IFERROR(VLOOKUP(A386,Кор.1!$A$17:$K$21,9,FALSE),0)
+IFERROR(VLOOKUP(A386,Кор.1!$A$17:$K$21,11,FALSE),0),2)</f>
        <v>281.66000000000003</v>
      </c>
      <c r="C386" s="420">
        <f t="shared" si="14"/>
        <v>281.66000000000003</v>
      </c>
      <c r="D386" s="350" t="str">
        <f t="shared" si="15"/>
        <v>ОК</v>
      </c>
      <c r="E386" s="350" t="str">
        <f>IF(D386&lt;&gt;"ОК",VLOOKUP(A386,Поверка!$A$2:$J$389,8,FALSE),"")</f>
        <v/>
      </c>
      <c r="G386" s="563">
        <v>91.52</v>
      </c>
      <c r="H386" s="563">
        <v>190.14</v>
      </c>
    </row>
    <row r="387" spans="1:8" ht="14.1" customHeight="1" x14ac:dyDescent="0.2">
      <c r="A387" s="353">
        <v>11098</v>
      </c>
      <c r="B387" s="420">
        <f>ROUND(
+ROUND((Поверка!H387+IFERROR(VLOOKUP(A387,Кор.1!$A$13:$H$13,6,FALSE),0))*22.88,2)
+ROUND((Поверка!J387+IFERROR(VLOOKUP(A387,Кор.1!$A$13:$H$13,8,FALSE),0))*31.69,2)
+IFERROR(VLOOKUP(A387,Кор.1!$A$17:$K$21,9,FALSE),0)
+IFERROR(VLOOKUP(A387,Кор.1!$A$17:$K$21,11,FALSE),0),2)</f>
        <v>54.57</v>
      </c>
      <c r="C387" s="420">
        <f t="shared" si="14"/>
        <v>54.57</v>
      </c>
      <c r="D387" s="350" t="str">
        <f t="shared" si="15"/>
        <v>ОК</v>
      </c>
      <c r="E387" s="350" t="str">
        <f>IF(D387&lt;&gt;"ОК",VLOOKUP(A387,Поверка!$A$2:$J$389,8,FALSE),"")</f>
        <v/>
      </c>
      <c r="G387" s="563">
        <v>22.88</v>
      </c>
      <c r="H387" s="563">
        <v>31.69</v>
      </c>
    </row>
    <row r="388" spans="1:8" ht="14.1" customHeight="1" x14ac:dyDescent="0.2">
      <c r="A388" s="353">
        <v>11099</v>
      </c>
      <c r="B388" s="420">
        <f>ROUND(
+ROUND((Поверка!H388+IFERROR(VLOOKUP(A388,Кор.1!$A$13:$H$13,6,FALSE),0))*22.88,2)
+ROUND((Поверка!J388+IFERROR(VLOOKUP(A388,Кор.1!$A$13:$H$13,8,FALSE),0))*31.69,2)
+IFERROR(VLOOKUP(A388,Кор.1!$A$17:$K$21,9,FALSE),0)
+IFERROR(VLOOKUP(A388,Кор.1!$A$17:$K$21,11,FALSE),0),2)</f>
        <v>522.82000000000005</v>
      </c>
      <c r="C388" s="420">
        <f t="shared" si="14"/>
        <v>522.82000000000005</v>
      </c>
      <c r="D388" s="350" t="str">
        <f t="shared" si="15"/>
        <v>ОК</v>
      </c>
      <c r="E388" s="350" t="str">
        <f>IF(D388&lt;&gt;"ОК",VLOOKUP(A388,Поверка!$A$2:$J$389,8,FALSE),"")</f>
        <v/>
      </c>
      <c r="G388" s="563">
        <v>205.92</v>
      </c>
      <c r="H388" s="563">
        <v>316.89999999999998</v>
      </c>
    </row>
    <row r="389" spans="1:8" ht="14.1" customHeight="1" x14ac:dyDescent="0.2">
      <c r="A389" s="353">
        <v>11100</v>
      </c>
      <c r="B389" s="420">
        <f>ROUND(
+ROUND((Поверка!H389+IFERROR(VLOOKUP(A389,Кор.1!$A$13:$H$13,6,FALSE),0))*22.88,2)
+ROUND((Поверка!J389+IFERROR(VLOOKUP(A389,Кор.1!$A$13:$H$13,8,FALSE),0))*31.69,2)
+IFERROR(VLOOKUP(A389,Кор.1!$A$17:$K$21,9,FALSE),0)
+IFERROR(VLOOKUP(A389,Кор.1!$A$17:$K$21,11,FALSE),0),2)</f>
        <v>0</v>
      </c>
      <c r="C389" s="420">
        <f t="shared" si="14"/>
        <v>0</v>
      </c>
      <c r="D389" s="350" t="str">
        <f t="shared" si="15"/>
        <v>ОК</v>
      </c>
      <c r="E389" s="350" t="str">
        <f>IF(D389&lt;&gt;"ОК",VLOOKUP(A389,Поверка!$A$2:$J$389,8,FALSE),"")</f>
        <v/>
      </c>
      <c r="G389" s="563">
        <v>0</v>
      </c>
      <c r="H389" s="563">
        <v>0</v>
      </c>
    </row>
  </sheetData>
  <conditionalFormatting sqref="D2:D389">
    <cfRule type="cellIs" dxfId="0" priority="1" operator="equal">
      <formula>"НЕ СХОДИТСЯ"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Замены</vt:lpstr>
      <vt:lpstr>Поверка</vt:lpstr>
      <vt:lpstr>Кор.1</vt:lpstr>
      <vt:lpstr>ЗВД-7</vt:lpstr>
      <vt:lpstr>ЗВД-9</vt:lpstr>
      <vt:lpstr>ЗВД-11</vt:lpstr>
      <vt:lpstr>Рассылка</vt:lpstr>
      <vt:lpstr>Электроэнергия</vt:lpstr>
      <vt:lpstr>ОДПУ</vt:lpstr>
      <vt:lpstr>Проверка</vt:lpstr>
      <vt:lpstr>'ЗВД-11'!Заголовки_для_печати</vt:lpstr>
      <vt:lpstr>'ЗВД-7'!Заголовки_для_печати</vt:lpstr>
      <vt:lpstr>'ЗВД-9'!Заголовки_для_печати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ZVZ</dc:creator>
  <dc:description/>
  <cp:lastModifiedBy>ZVZ</cp:lastModifiedBy>
  <cp:lastPrinted>2023-02-01T08:58:58Z</cp:lastPrinted>
  <dcterms:created xsi:type="dcterms:W3CDTF">2017-01-22T21:47:34Z</dcterms:created>
  <dcterms:modified xsi:type="dcterms:W3CDTF">2024-11-02T15:41:13Z</dcterms:modified>
</cp:coreProperties>
</file>